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GGM2\Desktop\Energy Training 2023\Training Session #3 (July 4)\"/>
    </mc:Choice>
  </mc:AlternateContent>
  <bookViews>
    <workbookView xWindow="-20" yWindow="5580" windowWidth="22530" windowHeight="5600" tabRatio="912" firstSheet="2" activeTab="2"/>
  </bookViews>
  <sheets>
    <sheet name="Validation Reference" sheetId="9" state="hidden" r:id="rId1"/>
    <sheet name="Code Tables" sheetId="8" state="hidden" r:id="rId2"/>
    <sheet name="SAMPLE Checklist - Alterations" sheetId="11" r:id="rId3"/>
    <sheet name="SAMPLE - Building Envelope" sheetId="2" r:id="rId4"/>
    <sheet name="SAMPLE - Lighting" sheetId="4" r:id="rId5"/>
    <sheet name="HVAC Equip" sheetId="6" r:id="rId6"/>
    <sheet name="SAMPLE - Service Water Htg" sheetId="7" r:id="rId7"/>
  </sheets>
  <externalReferences>
    <externalReference r:id="rId8"/>
  </externalReferences>
  <definedNames>
    <definedName name="HDD" localSheetId="2">#REF!</definedName>
    <definedName name="HDD">'[1]Project Information'!$C$28</definedName>
    <definedName name="_xlnm.Print_Area" localSheetId="5">'HVAC Equip'!$B$1:$J$36</definedName>
    <definedName name="_xlnm.Print_Area" localSheetId="3">'SAMPLE - Building Envelope'!$B$1:$L$60</definedName>
    <definedName name="_xlnm.Print_Area" localSheetId="4">'SAMPLE - Lighting'!$B$1:$N$47</definedName>
    <definedName name="_xlnm.Print_Area" localSheetId="6">'SAMPLE - Service Water Htg'!$B$1:$M$36</definedName>
    <definedName name="_xlnm.Print_Area" localSheetId="2">'SAMPLE Checklist - Alterations'!$B$1:$AJ$63</definedName>
    <definedName name="t_1" localSheetId="2">#REF!</definedName>
    <definedName name="t_1">#REF!</definedName>
    <definedName name="Temperature_of_Colder_Conditioned_Space__ºC" localSheetId="2">#REF!</definedName>
    <definedName name="Temperature_of_Colder_Conditioned_Space__ºC">#REF!</definedName>
  </definedNames>
  <calcPr calcId="162913"/>
</workbook>
</file>

<file path=xl/calcChain.xml><?xml version="1.0" encoding="utf-8"?>
<calcChain xmlns="http://schemas.openxmlformats.org/spreadsheetml/2006/main">
  <c r="G4" i="4" l="1"/>
  <c r="G3" i="4"/>
  <c r="I97" i="2" l="1"/>
  <c r="I95" i="2"/>
  <c r="C92" i="2"/>
  <c r="C91" i="2"/>
  <c r="C90" i="2"/>
  <c r="K55" i="2"/>
  <c r="K56" i="2"/>
  <c r="K57" i="2"/>
  <c r="K58" i="2"/>
  <c r="K59" i="2"/>
  <c r="N46" i="2"/>
  <c r="N47" i="2"/>
  <c r="N48" i="2"/>
  <c r="N49" i="2"/>
  <c r="N50" i="2"/>
  <c r="N51" i="2"/>
  <c r="N52" i="2"/>
  <c r="N53" i="2"/>
  <c r="N54" i="2"/>
  <c r="N55" i="2"/>
  <c r="N56" i="2"/>
  <c r="N57" i="2"/>
  <c r="N58" i="2"/>
  <c r="N59" i="2"/>
  <c r="N45" i="2"/>
  <c r="K98" i="2"/>
  <c r="I98" i="2"/>
  <c r="K97" i="2"/>
  <c r="I96" i="2"/>
  <c r="I118" i="2"/>
  <c r="I119" i="2"/>
  <c r="I117" i="2"/>
  <c r="I91" i="2"/>
  <c r="I92" i="2"/>
  <c r="I93" i="2"/>
  <c r="I94" i="2"/>
  <c r="I90" i="2"/>
  <c r="K119" i="2"/>
  <c r="K118" i="2"/>
  <c r="K94" i="2"/>
  <c r="K91" i="2"/>
  <c r="K95" i="2"/>
  <c r="K92" i="2"/>
  <c r="K54" i="2" l="1"/>
  <c r="K45" i="2"/>
  <c r="K46" i="2"/>
  <c r="K53" i="2"/>
  <c r="K52" i="2"/>
  <c r="K51" i="2"/>
  <c r="K50" i="2"/>
  <c r="K49" i="2"/>
  <c r="K48" i="2"/>
  <c r="K47" i="2"/>
  <c r="H36" i="2"/>
  <c r="J36" i="2"/>
  <c r="G37" i="2"/>
  <c r="J14" i="4" l="1"/>
  <c r="K14" i="4" s="1"/>
  <c r="J15" i="4"/>
  <c r="K15" i="4" s="1"/>
  <c r="J16" i="4"/>
  <c r="K16" i="4" s="1"/>
  <c r="J17" i="4"/>
  <c r="K17" i="4" s="1"/>
  <c r="J18" i="4"/>
  <c r="K18" i="4" s="1"/>
  <c r="J19" i="4"/>
  <c r="K19" i="4" s="1"/>
  <c r="J20" i="4"/>
  <c r="J21" i="4"/>
  <c r="J22" i="4"/>
  <c r="K22" i="4" s="1"/>
  <c r="J23" i="4"/>
  <c r="K23" i="4" s="1"/>
  <c r="J24" i="4"/>
  <c r="K24" i="4" s="1"/>
  <c r="J25" i="4"/>
  <c r="J26" i="4"/>
  <c r="J27" i="4"/>
  <c r="J28" i="4"/>
  <c r="J29" i="4"/>
  <c r="J30" i="4"/>
  <c r="J31" i="4"/>
  <c r="J32" i="4"/>
  <c r="J33" i="4"/>
  <c r="J34" i="4"/>
  <c r="J35" i="4"/>
  <c r="J36" i="4"/>
  <c r="J37" i="4"/>
  <c r="J38" i="4"/>
  <c r="J39" i="4"/>
  <c r="J40" i="4"/>
  <c r="J41" i="4"/>
  <c r="J42" i="4"/>
  <c r="J43" i="4"/>
  <c r="J44" i="4"/>
  <c r="J45" i="4"/>
  <c r="J46" i="4"/>
  <c r="J13" i="4"/>
  <c r="K13" i="4" s="1"/>
  <c r="L13" i="4"/>
  <c r="Q13" i="4" s="1"/>
  <c r="L14" i="4"/>
  <c r="Q14" i="4" s="1"/>
  <c r="L15" i="4"/>
  <c r="Q15" i="4" s="1"/>
  <c r="L16" i="4"/>
  <c r="L17" i="4"/>
  <c r="Q17" i="4" s="1"/>
  <c r="L18" i="4"/>
  <c r="Q18" i="4" s="1"/>
  <c r="L19" i="4"/>
  <c r="Q19" i="4" s="1"/>
  <c r="K20" i="4"/>
  <c r="L20" i="4"/>
  <c r="K21" i="4"/>
  <c r="L21" i="4"/>
  <c r="L22" i="4"/>
  <c r="Q22" i="4" s="1"/>
  <c r="L23" i="4"/>
  <c r="Q23" i="4" s="1"/>
  <c r="L24" i="4"/>
  <c r="Q24" i="4" s="1"/>
  <c r="K25" i="4"/>
  <c r="M25" i="4" s="1"/>
  <c r="L25" i="4"/>
  <c r="Q25" i="4" s="1"/>
  <c r="K26" i="4"/>
  <c r="M26" i="4" s="1"/>
  <c r="L26" i="4"/>
  <c r="Q26" i="4" s="1"/>
  <c r="K27" i="4"/>
  <c r="M27" i="4" s="1"/>
  <c r="L27" i="4"/>
  <c r="Q27" i="4" s="1"/>
  <c r="K28" i="4"/>
  <c r="M28" i="4" s="1"/>
  <c r="L28" i="4"/>
  <c r="Q28" i="4" s="1"/>
  <c r="K29" i="4"/>
  <c r="M29" i="4" s="1"/>
  <c r="L29" i="4"/>
  <c r="K30" i="4"/>
  <c r="M30" i="4" s="1"/>
  <c r="L30" i="4"/>
  <c r="Q30" i="4" s="1"/>
  <c r="K31" i="4"/>
  <c r="M31" i="4" s="1"/>
  <c r="L31" i="4"/>
  <c r="Q31" i="4" s="1"/>
  <c r="K32" i="4"/>
  <c r="M32" i="4" s="1"/>
  <c r="L32" i="4"/>
  <c r="Q32" i="4" s="1"/>
  <c r="K33" i="4"/>
  <c r="M33" i="4" s="1"/>
  <c r="L33" i="4"/>
  <c r="Q33" i="4" s="1"/>
  <c r="K34" i="4"/>
  <c r="M34" i="4" s="1"/>
  <c r="L34" i="4"/>
  <c r="Q34" i="4" s="1"/>
  <c r="K35" i="4"/>
  <c r="M35" i="4" s="1"/>
  <c r="L35" i="4"/>
  <c r="Q35" i="4" s="1"/>
  <c r="K36" i="4"/>
  <c r="M36" i="4" s="1"/>
  <c r="L36" i="4"/>
  <c r="Q36" i="4" s="1"/>
  <c r="K37" i="4"/>
  <c r="M37" i="4" s="1"/>
  <c r="L37" i="4"/>
  <c r="K38" i="4"/>
  <c r="M38" i="4" s="1"/>
  <c r="L38" i="4"/>
  <c r="Q38" i="4" s="1"/>
  <c r="K39" i="4"/>
  <c r="M39" i="4" s="1"/>
  <c r="L39" i="4"/>
  <c r="Q39" i="4" s="1"/>
  <c r="K40" i="4"/>
  <c r="M40" i="4" s="1"/>
  <c r="L40" i="4"/>
  <c r="Q40" i="4" s="1"/>
  <c r="K41" i="4"/>
  <c r="M41" i="4" s="1"/>
  <c r="L41" i="4"/>
  <c r="Q41" i="4" s="1"/>
  <c r="K42" i="4"/>
  <c r="M42" i="4" s="1"/>
  <c r="L42" i="4"/>
  <c r="Q42" i="4" s="1"/>
  <c r="K43" i="4"/>
  <c r="M43" i="4" s="1"/>
  <c r="L43" i="4"/>
  <c r="Q43" i="4" s="1"/>
  <c r="K44" i="4"/>
  <c r="M44" i="4" s="1"/>
  <c r="L44" i="4"/>
  <c r="Q44" i="4" s="1"/>
  <c r="K45" i="4"/>
  <c r="M45" i="4" s="1"/>
  <c r="L45" i="4"/>
  <c r="Q45" i="4" s="1"/>
  <c r="K46" i="4"/>
  <c r="M46" i="4" s="1"/>
  <c r="L46" i="4"/>
  <c r="Q46" i="4" s="1"/>
  <c r="K20" i="2"/>
  <c r="K21" i="2"/>
  <c r="K22" i="2"/>
  <c r="K23" i="2"/>
  <c r="K24" i="2"/>
  <c r="G47" i="4"/>
  <c r="H47" i="4"/>
  <c r="I47"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12" i="4"/>
  <c r="J12" i="4"/>
  <c r="M15" i="4" l="1"/>
  <c r="M14" i="4"/>
  <c r="M13" i="4"/>
  <c r="M20" i="4"/>
  <c r="M22" i="4"/>
  <c r="M18" i="4"/>
  <c r="M19" i="4"/>
  <c r="M17" i="4"/>
  <c r="M21" i="4"/>
  <c r="M16" i="4"/>
  <c r="M24" i="4"/>
  <c r="M23" i="4"/>
  <c r="Q16" i="4"/>
  <c r="Q20" i="4"/>
  <c r="K12" i="4"/>
  <c r="R47" i="4"/>
  <c r="J47" i="4"/>
  <c r="Q29" i="4"/>
  <c r="Q21" i="4"/>
  <c r="Q37" i="4"/>
  <c r="L12" i="4"/>
  <c r="F47" i="4"/>
  <c r="M12" i="4" l="1"/>
  <c r="N17" i="4"/>
  <c r="N11" i="4"/>
  <c r="N15" i="4"/>
  <c r="N23" i="4"/>
  <c r="N31" i="4"/>
  <c r="N39" i="4"/>
  <c r="N16" i="4"/>
  <c r="N24" i="4"/>
  <c r="N32" i="4"/>
  <c r="N40" i="4"/>
  <c r="N25" i="4"/>
  <c r="N33" i="4"/>
  <c r="N41" i="4"/>
  <c r="N26" i="4"/>
  <c r="N34" i="4"/>
  <c r="N42" i="4"/>
  <c r="N35" i="4"/>
  <c r="N28" i="4"/>
  <c r="N36" i="4"/>
  <c r="N13" i="4"/>
  <c r="N29" i="4"/>
  <c r="N14" i="4"/>
  <c r="N30" i="4"/>
  <c r="N19" i="4"/>
  <c r="N20" i="4"/>
  <c r="N44" i="4"/>
  <c r="N21" i="4"/>
  <c r="N37" i="4"/>
  <c r="N45" i="4"/>
  <c r="N22" i="4"/>
  <c r="N38" i="4"/>
  <c r="N46" i="4"/>
  <c r="N18" i="4"/>
  <c r="N27" i="4"/>
  <c r="N43" i="4"/>
  <c r="N10" i="4"/>
  <c r="N12" i="4"/>
  <c r="K47" i="4"/>
  <c r="Q12" i="4"/>
  <c r="Q47" i="4" s="1"/>
  <c r="L47" i="4" s="1"/>
  <c r="C37" i="2" l="1"/>
  <c r="C41" i="2"/>
  <c r="K31" i="2"/>
  <c r="K13" i="2"/>
  <c r="K14" i="2"/>
  <c r="K15" i="2"/>
  <c r="K16" i="2"/>
  <c r="K17" i="2"/>
  <c r="K18" i="2"/>
  <c r="K19" i="2"/>
  <c r="K25" i="2"/>
  <c r="K26" i="2"/>
  <c r="K27" i="2"/>
  <c r="K28" i="2"/>
  <c r="K29" i="2"/>
  <c r="K30" i="2"/>
  <c r="K12" i="2"/>
  <c r="J21" i="7"/>
  <c r="J22" i="7"/>
  <c r="J23" i="7"/>
  <c r="J24" i="7"/>
  <c r="J25" i="7"/>
  <c r="K3" i="7" l="1"/>
  <c r="E4" i="7"/>
  <c r="E3" i="7"/>
  <c r="D4" i="7"/>
  <c r="C4" i="7"/>
  <c r="D3" i="7"/>
  <c r="C3" i="7"/>
  <c r="J12" i="7"/>
  <c r="J13" i="7"/>
  <c r="J14" i="7"/>
  <c r="J15" i="7"/>
  <c r="J16" i="7"/>
  <c r="J17" i="7"/>
  <c r="J18" i="7"/>
  <c r="J19" i="7"/>
  <c r="J20" i="7"/>
  <c r="J26" i="7"/>
  <c r="J27" i="7"/>
  <c r="J28" i="7"/>
  <c r="J29" i="7"/>
  <c r="J30" i="7"/>
  <c r="J31" i="7"/>
  <c r="J32" i="7"/>
  <c r="J33" i="7"/>
  <c r="J34" i="7"/>
  <c r="J35" i="7"/>
  <c r="J11" i="7"/>
  <c r="L11" i="7"/>
  <c r="L13" i="7"/>
  <c r="L14" i="7"/>
  <c r="L15" i="7"/>
  <c r="L16" i="7"/>
  <c r="L17" i="7"/>
  <c r="L18" i="7"/>
  <c r="L19" i="7"/>
  <c r="L20" i="7"/>
  <c r="L26" i="7"/>
  <c r="L27" i="7"/>
  <c r="L28" i="7"/>
  <c r="L29" i="7"/>
  <c r="L30" i="7"/>
  <c r="L31" i="7"/>
  <c r="L32" i="7"/>
  <c r="L33" i="7"/>
  <c r="L34" i="7"/>
  <c r="L35" i="7"/>
  <c r="L12" i="7"/>
  <c r="J3" i="6" l="1"/>
  <c r="N3" i="4"/>
  <c r="E4" i="6"/>
  <c r="E3" i="6"/>
  <c r="C4" i="6"/>
  <c r="D4" i="6"/>
  <c r="D3" i="6"/>
  <c r="C3" i="6"/>
  <c r="E4" i="4"/>
  <c r="E3" i="4"/>
  <c r="D4" i="4"/>
  <c r="D3" i="4"/>
  <c r="G40" i="2"/>
  <c r="C36" i="2"/>
  <c r="C35" i="2"/>
  <c r="K3" i="2" l="1"/>
  <c r="D3" i="2"/>
  <c r="E3" i="2"/>
  <c r="F3" i="2"/>
  <c r="D4" i="2"/>
  <c r="E4" i="2"/>
  <c r="F4" i="2"/>
  <c r="AV1123" i="11"/>
  <c r="AV1122" i="11"/>
  <c r="AV1121" i="11"/>
  <c r="AV1120" i="11"/>
  <c r="AV1119" i="11"/>
  <c r="AV1118" i="11"/>
  <c r="AV1117" i="11"/>
  <c r="AV1116" i="11"/>
  <c r="AV1115" i="11"/>
  <c r="AV1114" i="11"/>
  <c r="AV1113" i="11"/>
  <c r="AV1112" i="11"/>
  <c r="AV1111" i="11"/>
  <c r="AV1110" i="11"/>
  <c r="AV1109" i="11"/>
  <c r="AV1108" i="11"/>
  <c r="AV1107" i="11"/>
  <c r="AV1106" i="11"/>
  <c r="AV1105" i="11"/>
  <c r="AV1104" i="11"/>
  <c r="AV1103" i="11"/>
  <c r="AV1102" i="11"/>
  <c r="AV1101" i="11"/>
  <c r="AV1100" i="11"/>
  <c r="AV1099" i="11"/>
  <c r="AV1098" i="11"/>
  <c r="AV1097" i="11"/>
  <c r="AV1096" i="11"/>
  <c r="AV1095" i="11"/>
  <c r="AV1094" i="11"/>
  <c r="AV1093" i="11"/>
  <c r="AV1092" i="11"/>
  <c r="AV1091" i="11"/>
  <c r="AV1090" i="11"/>
  <c r="AV1089" i="11"/>
  <c r="AV1088" i="11"/>
  <c r="AV1087" i="11"/>
  <c r="AV1086" i="11"/>
  <c r="AV1085" i="11"/>
  <c r="AV1084" i="11"/>
  <c r="AV1083" i="11"/>
  <c r="AV1082" i="11"/>
  <c r="AV1081" i="11"/>
  <c r="AV1080" i="11"/>
  <c r="AV1079" i="11"/>
  <c r="AV1078" i="11"/>
  <c r="AV1077" i="11"/>
  <c r="AV1076" i="11"/>
  <c r="AV1075" i="11"/>
  <c r="AV1074" i="11"/>
  <c r="AV1073" i="11"/>
  <c r="AV1072" i="11"/>
  <c r="AV1071" i="11"/>
  <c r="AV1070" i="11"/>
  <c r="AV1069" i="11"/>
  <c r="AV1068" i="11"/>
  <c r="AV1067" i="11"/>
  <c r="AV1066" i="11"/>
  <c r="AV1065" i="11"/>
  <c r="AV1064" i="11"/>
  <c r="AV1063" i="11"/>
  <c r="AV1062" i="11"/>
  <c r="AV1061" i="11"/>
  <c r="AV1060" i="11"/>
  <c r="AV1059" i="11"/>
  <c r="AV1058" i="11"/>
  <c r="AV1057" i="11"/>
  <c r="AV1056" i="11"/>
  <c r="AV1055" i="11"/>
  <c r="AV1054" i="11"/>
  <c r="AV1053" i="11"/>
  <c r="AV1052" i="11"/>
  <c r="AV1051" i="11"/>
  <c r="AV1050" i="11"/>
  <c r="AV1049" i="11"/>
  <c r="AV1048" i="11"/>
  <c r="AV1047" i="11"/>
  <c r="AV1046" i="11"/>
  <c r="AV1045" i="11"/>
  <c r="AV1044" i="11"/>
  <c r="AV1043" i="11"/>
  <c r="AV1042" i="11"/>
  <c r="AV1041" i="11"/>
  <c r="AV1040" i="11"/>
  <c r="AV1039" i="11"/>
  <c r="AV1038" i="11"/>
  <c r="AV1037" i="11"/>
  <c r="AV1036" i="11"/>
  <c r="AV1035" i="11"/>
  <c r="AV1034" i="11"/>
  <c r="AV1033" i="11"/>
  <c r="AV1032" i="11"/>
  <c r="AV1031" i="11"/>
  <c r="AV1030" i="11"/>
  <c r="AV1029" i="11"/>
  <c r="AV1028" i="11"/>
  <c r="AV1027" i="11"/>
  <c r="AV1026" i="11"/>
  <c r="AV1025" i="11"/>
  <c r="AV1024" i="11"/>
  <c r="AV1023" i="11"/>
  <c r="AV1022" i="11"/>
  <c r="AV1021" i="11"/>
  <c r="AV1020" i="11"/>
  <c r="AV1019" i="11"/>
  <c r="AV1018" i="11"/>
  <c r="AV1017" i="11"/>
  <c r="AV1016" i="11"/>
  <c r="AV1015" i="11"/>
  <c r="AV1014" i="11"/>
  <c r="AV1013" i="11"/>
  <c r="AV1012" i="11"/>
  <c r="AV1011" i="11"/>
  <c r="AV1010" i="11"/>
  <c r="AV1009" i="11"/>
  <c r="AV1008" i="11"/>
  <c r="AV1007" i="11"/>
  <c r="AV1006" i="11"/>
  <c r="AV1005" i="11"/>
  <c r="AV1004" i="11"/>
  <c r="AV1003" i="11"/>
  <c r="AV1002" i="11"/>
  <c r="AV1001" i="11"/>
  <c r="AV1000" i="11"/>
  <c r="AV999" i="11"/>
  <c r="AV998" i="11"/>
  <c r="AV997" i="11"/>
  <c r="AV996" i="11"/>
  <c r="AV995" i="11"/>
  <c r="AV994" i="11"/>
  <c r="AV993" i="11"/>
  <c r="AV992" i="11"/>
  <c r="AV991" i="11"/>
  <c r="AV990" i="11"/>
  <c r="AV989" i="11"/>
  <c r="AV988" i="11"/>
  <c r="AV987" i="11"/>
  <c r="AV986" i="11"/>
  <c r="AV985" i="11"/>
  <c r="AV984" i="11"/>
  <c r="AV983" i="11"/>
  <c r="AV982" i="11"/>
  <c r="AV981" i="11"/>
  <c r="AV980" i="11"/>
  <c r="AV979" i="11"/>
  <c r="AV978" i="11"/>
  <c r="AV977" i="11"/>
  <c r="AV976" i="11"/>
  <c r="AV975" i="11"/>
  <c r="AV974" i="11"/>
  <c r="AV973" i="11"/>
  <c r="AV972" i="11"/>
  <c r="AV971" i="11"/>
  <c r="AV970" i="11"/>
  <c r="AV969" i="11"/>
  <c r="AV968" i="11"/>
  <c r="AV967" i="11"/>
  <c r="AV966" i="11"/>
  <c r="AV965" i="11"/>
  <c r="AV964" i="11"/>
  <c r="AV963" i="11"/>
  <c r="AV962" i="11"/>
  <c r="AV961" i="11"/>
  <c r="AV960" i="11"/>
  <c r="AV959" i="11"/>
  <c r="AV958" i="11"/>
  <c r="AV957" i="11"/>
  <c r="AV956" i="11"/>
  <c r="AV955" i="11"/>
  <c r="AV954" i="11"/>
  <c r="AV953" i="11"/>
  <c r="AV952" i="11"/>
  <c r="AV951" i="11"/>
  <c r="AV950" i="11"/>
  <c r="AV949" i="11"/>
  <c r="AV948" i="11"/>
  <c r="AV947" i="11"/>
  <c r="AV946" i="11"/>
  <c r="AV945" i="11"/>
  <c r="AV944" i="11"/>
  <c r="AV943" i="11"/>
  <c r="AV942" i="11"/>
  <c r="AV941" i="11"/>
  <c r="AV940" i="11"/>
  <c r="AV939" i="11"/>
  <c r="AV938" i="11"/>
  <c r="AV937" i="11"/>
  <c r="AV936" i="11"/>
  <c r="AV935" i="11"/>
  <c r="AV934" i="11"/>
  <c r="AV933" i="11"/>
  <c r="AV932" i="11"/>
  <c r="AV931" i="11"/>
  <c r="AV930" i="11"/>
  <c r="AV929" i="11"/>
  <c r="AV928" i="11"/>
  <c r="AV927" i="11"/>
  <c r="AV926" i="11"/>
  <c r="AV925" i="11"/>
  <c r="AV924" i="11"/>
  <c r="AV923" i="11"/>
  <c r="AV922" i="11"/>
  <c r="AV921" i="11"/>
  <c r="AV920" i="11"/>
  <c r="AV919" i="11"/>
  <c r="AV918" i="11"/>
  <c r="AV917" i="11"/>
  <c r="AV916" i="11"/>
  <c r="AV915" i="11"/>
  <c r="AV914" i="11"/>
  <c r="AV913" i="11"/>
  <c r="AV912" i="11"/>
  <c r="AV911" i="11"/>
  <c r="AV910" i="11"/>
  <c r="AV909" i="11"/>
  <c r="AV908" i="11"/>
  <c r="AV907" i="11"/>
  <c r="AV906" i="11"/>
  <c r="AV905" i="11"/>
  <c r="AV904" i="11"/>
  <c r="AV903" i="11"/>
  <c r="AV902" i="11"/>
  <c r="AV901" i="11"/>
  <c r="AV900" i="11"/>
  <c r="AV899" i="11"/>
  <c r="AV898" i="11"/>
  <c r="AV897" i="11"/>
  <c r="AV896" i="11"/>
  <c r="AV895" i="11"/>
  <c r="AV894" i="11"/>
  <c r="AV893" i="11"/>
  <c r="AV892" i="11"/>
  <c r="AV891" i="11"/>
  <c r="AV890" i="11"/>
  <c r="AV889" i="11"/>
  <c r="AV888" i="11"/>
  <c r="AV887" i="11"/>
  <c r="AV886" i="11"/>
  <c r="AV885" i="11"/>
  <c r="AV884" i="11"/>
  <c r="AV883" i="11"/>
  <c r="AV882" i="11"/>
  <c r="AV881" i="11"/>
  <c r="AV880" i="11"/>
  <c r="AV879" i="11"/>
  <c r="AV878" i="11"/>
  <c r="AV877" i="11"/>
  <c r="AV876" i="11"/>
  <c r="AV875" i="11"/>
  <c r="AV874" i="11"/>
  <c r="AV873" i="11"/>
  <c r="AV872" i="11"/>
  <c r="AV871" i="11"/>
  <c r="AV870" i="11"/>
  <c r="AV869" i="11"/>
  <c r="AV868" i="11"/>
  <c r="AV867" i="11"/>
  <c r="AV866" i="11"/>
  <c r="AV865" i="11"/>
  <c r="AV864" i="11"/>
  <c r="AV863" i="11"/>
  <c r="AV862" i="11"/>
  <c r="AV861" i="11"/>
  <c r="AV860" i="11"/>
  <c r="AV859" i="11"/>
  <c r="AV858" i="11"/>
  <c r="AV857" i="11"/>
  <c r="AV856" i="11"/>
  <c r="AV855" i="11"/>
  <c r="AV854" i="11"/>
  <c r="AV853" i="11"/>
  <c r="AV852" i="11"/>
  <c r="AV851" i="11"/>
  <c r="AV850" i="11"/>
  <c r="AV849" i="11"/>
  <c r="AV848" i="11"/>
  <c r="AV847" i="11"/>
  <c r="AV846" i="11"/>
  <c r="AV845" i="11"/>
  <c r="AV844" i="11"/>
  <c r="AV843" i="11"/>
  <c r="AV842" i="11"/>
  <c r="AV841" i="11"/>
  <c r="AV840" i="11"/>
  <c r="AV839" i="11"/>
  <c r="AV838" i="11"/>
  <c r="AV837" i="11"/>
  <c r="AV836" i="11"/>
  <c r="AV835" i="11"/>
  <c r="AV834" i="11"/>
  <c r="AV833" i="11"/>
  <c r="AV832" i="11"/>
  <c r="AV831" i="11"/>
  <c r="AV830" i="11"/>
  <c r="AV829" i="11"/>
  <c r="AV828" i="11"/>
  <c r="AV827" i="11"/>
  <c r="AV826" i="11"/>
  <c r="AV825" i="11"/>
  <c r="AV824" i="11"/>
  <c r="AV823" i="11"/>
  <c r="AV822" i="11"/>
  <c r="AV821" i="11"/>
  <c r="AV820" i="11"/>
  <c r="AV819" i="11"/>
  <c r="AV818" i="11"/>
  <c r="AV817" i="11"/>
  <c r="AV816" i="11"/>
  <c r="AV815" i="11"/>
  <c r="AV814" i="11"/>
  <c r="AV813" i="11"/>
  <c r="AV812" i="11"/>
  <c r="AV811" i="11"/>
  <c r="AV810" i="11"/>
  <c r="AV809" i="11"/>
  <c r="AV808" i="11"/>
  <c r="AV807" i="11"/>
  <c r="AV806" i="11"/>
  <c r="AV805" i="11"/>
  <c r="AV804" i="11"/>
  <c r="AV803" i="11"/>
  <c r="AV802" i="11"/>
  <c r="AV801" i="11"/>
  <c r="AV800" i="11"/>
  <c r="AV799" i="11"/>
  <c r="AV798" i="11"/>
  <c r="AV797" i="11"/>
  <c r="AV796" i="11"/>
  <c r="AV795" i="11"/>
  <c r="AV794" i="11"/>
  <c r="AV793" i="11"/>
  <c r="AV792" i="11"/>
  <c r="AV791" i="11"/>
  <c r="AV790" i="11"/>
  <c r="AV789" i="11"/>
  <c r="AV788" i="11"/>
  <c r="AV787" i="11"/>
  <c r="AV786" i="11"/>
  <c r="AV785" i="11"/>
  <c r="AV784" i="11"/>
  <c r="AV783" i="11"/>
  <c r="AV782" i="11"/>
  <c r="AV781" i="11"/>
  <c r="AV780" i="11"/>
  <c r="AV779" i="11"/>
  <c r="AV778" i="11"/>
  <c r="AV777" i="11"/>
  <c r="AV776" i="11"/>
  <c r="AV775" i="11"/>
  <c r="AV774" i="11"/>
  <c r="AV773" i="11"/>
  <c r="AV772" i="11"/>
  <c r="AV771" i="11"/>
  <c r="AV770" i="11"/>
  <c r="AV769" i="11"/>
  <c r="AV768" i="11"/>
  <c r="AV767" i="11"/>
  <c r="AV766" i="11"/>
  <c r="AV765" i="11"/>
  <c r="AV764" i="11"/>
  <c r="AV763" i="11"/>
  <c r="AV762" i="11"/>
  <c r="AV761" i="11"/>
  <c r="AV760" i="11"/>
  <c r="AV759" i="11"/>
  <c r="AV758" i="11"/>
  <c r="AV757" i="11"/>
  <c r="AV756" i="11"/>
  <c r="AV755" i="11"/>
  <c r="AV754" i="11"/>
  <c r="AV753" i="11"/>
  <c r="AV752" i="11"/>
  <c r="AV751" i="11"/>
  <c r="AV750" i="11"/>
  <c r="AV749" i="11"/>
  <c r="AV748" i="11"/>
  <c r="AV747" i="11"/>
  <c r="AV746" i="11"/>
  <c r="AV745" i="11"/>
  <c r="AV744" i="11"/>
  <c r="AV743" i="11"/>
  <c r="AV742" i="11"/>
  <c r="AV741" i="11"/>
  <c r="AV740" i="11"/>
  <c r="AV739" i="11"/>
  <c r="AV738" i="11"/>
  <c r="AV737" i="11"/>
  <c r="AV736" i="11"/>
  <c r="AV735" i="11"/>
  <c r="AV734" i="11"/>
  <c r="AV733" i="11"/>
  <c r="AV732" i="11"/>
  <c r="AV731" i="11"/>
  <c r="AV730" i="11"/>
  <c r="AV729" i="11"/>
  <c r="AV728" i="11"/>
  <c r="AV727" i="11"/>
  <c r="AV726" i="11"/>
  <c r="AV725" i="11"/>
  <c r="AV724" i="11"/>
  <c r="AV723" i="11"/>
  <c r="AV722" i="11"/>
  <c r="AV721" i="11"/>
  <c r="AV720" i="11"/>
  <c r="AV719" i="11"/>
  <c r="AV718" i="11"/>
  <c r="AV717" i="11"/>
  <c r="AV716" i="11"/>
  <c r="AV715" i="11"/>
  <c r="AV714" i="11"/>
  <c r="AV713" i="11"/>
  <c r="AV712" i="11"/>
  <c r="AV711" i="11"/>
  <c r="AV710" i="11"/>
  <c r="AV709" i="11"/>
  <c r="AV708" i="11"/>
  <c r="AV707" i="11"/>
  <c r="AV706" i="11"/>
  <c r="AV705" i="11"/>
  <c r="AV704" i="11"/>
  <c r="AV703" i="11"/>
  <c r="AV702" i="11"/>
  <c r="AV701" i="11"/>
  <c r="AV700" i="11"/>
  <c r="AV699" i="11"/>
  <c r="AV698" i="11"/>
  <c r="AV697" i="11"/>
  <c r="AV696" i="11"/>
  <c r="AV695" i="11"/>
  <c r="AV694" i="11"/>
  <c r="AV693" i="11"/>
  <c r="AV692" i="11"/>
  <c r="AV691" i="11"/>
  <c r="AV690" i="11"/>
  <c r="AV689" i="11"/>
  <c r="AV688" i="11"/>
  <c r="AV687" i="11"/>
  <c r="AV686" i="11"/>
  <c r="AV685" i="11"/>
  <c r="AV684" i="11"/>
  <c r="AV683" i="11"/>
  <c r="AV682" i="11"/>
  <c r="AV681" i="11"/>
  <c r="AV680" i="11"/>
  <c r="AV679" i="11"/>
  <c r="AV678" i="11"/>
  <c r="AV677" i="11"/>
  <c r="AV676" i="11"/>
  <c r="AV675" i="11"/>
  <c r="AV674" i="11"/>
  <c r="AV673" i="11"/>
  <c r="AV672" i="11"/>
  <c r="AV671" i="11"/>
  <c r="AV670" i="11"/>
  <c r="AV669" i="11"/>
  <c r="AV668" i="11"/>
  <c r="AV667" i="11"/>
  <c r="AV666" i="11"/>
  <c r="AV665" i="11"/>
  <c r="AV664" i="11"/>
  <c r="AV663" i="11"/>
  <c r="AV662" i="11"/>
  <c r="AV661" i="11"/>
  <c r="AV660" i="11"/>
  <c r="AV659" i="11"/>
  <c r="AV658" i="11"/>
  <c r="AV657" i="11"/>
  <c r="AV656" i="11"/>
  <c r="AV655" i="11"/>
  <c r="AV654" i="11"/>
  <c r="AV653" i="11"/>
  <c r="AV652" i="11"/>
  <c r="AV651" i="11"/>
  <c r="AV650" i="11"/>
  <c r="AV649" i="11"/>
  <c r="AV648" i="11"/>
  <c r="AV647" i="11"/>
  <c r="AV646" i="11"/>
  <c r="AV645" i="11"/>
  <c r="AV644" i="11"/>
  <c r="AV643" i="11"/>
  <c r="AV642" i="11"/>
  <c r="AV641" i="11"/>
  <c r="AV640" i="11"/>
  <c r="AV639" i="11"/>
  <c r="AV638" i="11"/>
  <c r="AV637" i="11"/>
  <c r="AV636" i="11"/>
  <c r="AV635" i="11"/>
  <c r="AV634" i="11"/>
  <c r="AV633" i="11"/>
  <c r="AV632" i="11"/>
  <c r="AV631" i="11"/>
  <c r="AV630" i="11"/>
  <c r="AV629" i="11"/>
  <c r="AV628" i="11"/>
  <c r="AV627" i="11"/>
  <c r="AV626" i="11"/>
  <c r="AV625" i="11"/>
  <c r="AV624" i="11"/>
  <c r="AV623" i="11"/>
  <c r="AV622" i="11"/>
  <c r="AV621" i="11"/>
  <c r="AV620" i="11"/>
  <c r="AV619" i="11"/>
  <c r="AV618" i="11"/>
  <c r="AV617" i="11"/>
  <c r="AV616" i="11"/>
  <c r="AV615" i="11"/>
  <c r="AV614" i="11"/>
  <c r="AV613" i="11"/>
  <c r="AV612" i="11"/>
  <c r="AV611" i="11"/>
  <c r="AV610" i="11"/>
  <c r="AV609" i="11"/>
  <c r="AV608" i="11"/>
  <c r="AV607" i="11"/>
  <c r="AV606" i="11"/>
  <c r="AV605" i="11"/>
  <c r="AV604" i="11"/>
  <c r="AV603" i="11"/>
  <c r="AV602" i="11"/>
  <c r="AV601" i="11"/>
  <c r="AV600" i="11"/>
  <c r="AV599" i="11"/>
  <c r="AV598" i="11"/>
  <c r="AV597" i="11"/>
  <c r="AV596" i="11"/>
  <c r="AV595" i="11"/>
  <c r="AV594" i="11"/>
  <c r="AV593" i="11"/>
  <c r="AV592" i="11"/>
  <c r="AV591" i="11"/>
  <c r="AV590" i="11"/>
  <c r="AV589" i="11"/>
  <c r="AV588" i="11"/>
  <c r="AV587" i="11"/>
  <c r="AV586" i="11"/>
  <c r="AV585" i="11"/>
  <c r="AV584" i="11"/>
  <c r="AV583" i="11"/>
  <c r="AV582" i="11"/>
  <c r="AV581" i="11"/>
  <c r="AV580" i="11"/>
  <c r="AV579" i="11"/>
  <c r="AV578" i="11"/>
  <c r="AV577" i="11"/>
  <c r="AV576" i="11"/>
  <c r="AV575" i="11"/>
  <c r="AV574" i="11"/>
  <c r="AV573" i="11"/>
  <c r="AV572" i="11"/>
  <c r="AV571" i="11"/>
  <c r="AV570" i="11"/>
  <c r="AV569" i="11"/>
  <c r="AV568" i="11"/>
  <c r="AV567" i="11"/>
  <c r="AV566" i="11"/>
  <c r="AV565" i="11"/>
  <c r="AV564" i="11"/>
  <c r="AV563" i="11"/>
  <c r="AV562" i="11"/>
  <c r="AV561" i="11"/>
  <c r="AV560" i="11"/>
  <c r="AV559" i="11"/>
  <c r="AV558" i="11"/>
  <c r="AV557" i="11"/>
  <c r="AV556" i="11"/>
  <c r="AV555" i="11"/>
  <c r="AV554" i="11"/>
  <c r="AV553" i="11"/>
  <c r="AV552" i="11"/>
  <c r="AV551" i="11"/>
  <c r="AV550" i="11"/>
  <c r="AV549" i="11"/>
  <c r="AV548" i="11"/>
  <c r="AV547" i="11"/>
  <c r="AV546" i="11"/>
  <c r="AV545" i="11"/>
  <c r="AV544" i="11"/>
  <c r="AV543" i="11"/>
  <c r="AV542" i="11"/>
  <c r="AV541" i="11"/>
  <c r="AV540" i="11"/>
  <c r="AV539" i="11"/>
  <c r="AV538" i="11"/>
  <c r="AV537" i="11"/>
  <c r="AV536" i="11"/>
  <c r="AV535" i="11"/>
  <c r="AV534" i="11"/>
  <c r="AV533" i="11"/>
  <c r="AV532" i="11"/>
  <c r="AV531" i="11"/>
  <c r="AV530" i="11"/>
  <c r="AV529" i="11"/>
  <c r="AV528" i="11"/>
  <c r="AV527" i="11"/>
  <c r="AV526" i="11"/>
  <c r="AV525" i="11"/>
  <c r="AV524" i="11"/>
  <c r="AV523" i="11"/>
  <c r="AV522" i="11"/>
  <c r="AV521" i="11"/>
  <c r="AV520" i="11"/>
  <c r="AV519" i="11"/>
  <c r="AV518" i="11"/>
  <c r="AV517" i="11"/>
  <c r="AV516" i="11"/>
  <c r="AV515" i="11"/>
  <c r="AV514" i="11"/>
  <c r="AV513" i="11"/>
  <c r="AV512" i="11"/>
  <c r="AV511" i="11"/>
  <c r="AV510" i="11"/>
  <c r="AV509" i="11"/>
  <c r="AV508" i="11"/>
  <c r="AV507" i="11"/>
  <c r="AV506" i="11"/>
  <c r="AV505" i="11"/>
  <c r="AV504" i="11"/>
  <c r="AV503" i="11"/>
  <c r="AV502" i="11"/>
  <c r="AV501" i="11"/>
  <c r="AV500" i="11"/>
  <c r="AV499" i="11"/>
  <c r="AV498" i="11"/>
  <c r="AV497" i="11"/>
  <c r="AV496" i="11"/>
  <c r="AV495" i="11"/>
  <c r="AV494" i="11"/>
  <c r="AV493" i="11"/>
  <c r="AV492" i="11"/>
  <c r="AV491" i="11"/>
  <c r="AV490" i="11"/>
  <c r="AV489" i="11"/>
  <c r="AV488" i="11"/>
  <c r="AV487" i="11"/>
  <c r="AV486" i="11"/>
  <c r="AV485" i="11"/>
  <c r="AV484" i="11"/>
  <c r="AV483" i="11"/>
  <c r="AV482" i="11"/>
  <c r="AV481" i="11"/>
  <c r="AV480" i="11"/>
  <c r="AV479" i="11"/>
  <c r="AV478" i="11"/>
  <c r="AV477" i="11"/>
  <c r="AV476" i="11"/>
  <c r="AV475" i="11"/>
  <c r="AV474" i="11"/>
  <c r="AV473" i="11"/>
  <c r="AV472" i="11"/>
  <c r="AV471" i="11"/>
  <c r="AV470" i="11"/>
  <c r="AV469" i="11"/>
  <c r="AV468" i="11"/>
  <c r="AV467" i="11"/>
  <c r="AV466" i="11"/>
  <c r="AV465" i="11"/>
  <c r="AV464" i="11"/>
  <c r="AV463" i="11"/>
  <c r="AV462" i="11"/>
  <c r="AV461" i="11"/>
  <c r="AV460" i="11"/>
  <c r="AV459" i="11"/>
  <c r="AV458" i="11"/>
  <c r="AV457" i="11"/>
  <c r="AV456" i="11"/>
  <c r="AV455" i="11"/>
  <c r="AV454" i="11"/>
  <c r="AV453" i="11"/>
  <c r="AV452" i="11"/>
  <c r="AV451" i="11"/>
  <c r="AV450" i="11"/>
  <c r="AV449" i="11"/>
  <c r="AV448" i="11"/>
  <c r="AV447" i="11"/>
  <c r="AV446" i="11"/>
  <c r="AV445" i="11"/>
  <c r="AV444" i="11"/>
  <c r="AV443" i="11"/>
  <c r="AV442" i="11"/>
  <c r="AV441" i="11"/>
  <c r="AV440" i="11"/>
  <c r="AV439" i="11"/>
  <c r="AV438" i="11"/>
  <c r="AV437" i="11"/>
  <c r="AV436" i="11"/>
  <c r="AV435" i="11"/>
  <c r="AV434" i="11"/>
  <c r="AV433" i="11"/>
  <c r="AV432" i="11"/>
  <c r="AV431" i="11"/>
  <c r="AV430" i="11"/>
  <c r="AV429" i="11"/>
  <c r="AV428" i="11"/>
  <c r="AV427" i="11"/>
  <c r="AV426" i="11"/>
  <c r="AV425" i="11"/>
  <c r="AV424" i="11"/>
  <c r="AV423" i="11"/>
  <c r="AV422" i="11"/>
  <c r="AV421" i="11"/>
  <c r="AV420" i="11"/>
  <c r="AV419" i="11"/>
  <c r="AV418" i="11"/>
  <c r="AV417" i="11"/>
  <c r="AV416" i="11"/>
  <c r="AV415" i="11"/>
  <c r="AV414" i="11"/>
  <c r="AV413" i="11"/>
  <c r="AV412" i="11"/>
  <c r="AV411" i="11"/>
  <c r="AV410" i="11"/>
  <c r="AV409" i="11"/>
  <c r="AV408" i="11"/>
  <c r="AV407" i="11"/>
  <c r="AV406" i="11"/>
  <c r="AV405" i="11"/>
  <c r="AV404" i="11"/>
  <c r="AV403" i="11"/>
  <c r="AV402" i="11"/>
  <c r="AV401" i="11"/>
  <c r="AV400" i="11"/>
  <c r="AV399" i="11"/>
  <c r="AV398" i="11"/>
  <c r="AV397" i="11"/>
  <c r="AV396" i="11"/>
  <c r="AV395" i="11"/>
  <c r="AV394" i="11"/>
  <c r="AV393" i="11"/>
  <c r="AV392" i="11"/>
  <c r="AV391" i="11"/>
  <c r="AV390" i="11"/>
  <c r="AV389" i="11"/>
  <c r="AV388" i="11"/>
  <c r="AV387" i="11"/>
  <c r="AV386" i="11"/>
  <c r="AV385" i="11"/>
  <c r="AV384" i="11"/>
  <c r="AV383" i="11"/>
  <c r="AV382" i="11"/>
  <c r="AV381" i="11"/>
  <c r="AV380" i="11"/>
  <c r="AV379" i="11"/>
  <c r="AV378" i="11"/>
  <c r="AV377" i="11"/>
  <c r="AV376" i="11"/>
  <c r="AV375" i="11"/>
  <c r="AV374" i="11"/>
  <c r="AV373" i="11"/>
  <c r="L373" i="11"/>
  <c r="L374" i="11" s="1"/>
  <c r="L375" i="11" s="1"/>
  <c r="L376" i="11" s="1"/>
  <c r="L377" i="11" s="1"/>
  <c r="L378" i="11" s="1"/>
  <c r="L379" i="11" s="1"/>
  <c r="L380" i="11" s="1"/>
  <c r="L381" i="11" s="1"/>
  <c r="L382" i="11" s="1"/>
  <c r="L383" i="11" s="1"/>
  <c r="L384" i="11" s="1"/>
  <c r="L385" i="11" s="1"/>
  <c r="L386" i="11" s="1"/>
  <c r="L387" i="11" s="1"/>
  <c r="L388" i="11" s="1"/>
  <c r="L389" i="11" s="1"/>
  <c r="L390" i="11" s="1"/>
  <c r="L391" i="11" s="1"/>
  <c r="L392" i="11" s="1"/>
  <c r="L393" i="11" s="1"/>
  <c r="L394" i="11" s="1"/>
  <c r="L395" i="11" s="1"/>
  <c r="L396" i="11" s="1"/>
  <c r="L397" i="11" s="1"/>
  <c r="L398" i="11" s="1"/>
  <c r="L399" i="11" s="1"/>
  <c r="L400" i="11" s="1"/>
  <c r="L401" i="11" s="1"/>
  <c r="L402" i="11" s="1"/>
  <c r="L403" i="11" s="1"/>
  <c r="L404" i="11" s="1"/>
  <c r="L405" i="11" s="1"/>
  <c r="L406" i="11" s="1"/>
  <c r="L407" i="11" s="1"/>
  <c r="L408" i="11" s="1"/>
  <c r="L409" i="11" s="1"/>
  <c r="L410" i="11" s="1"/>
  <c r="L411" i="11" s="1"/>
  <c r="L412" i="11" s="1"/>
  <c r="L413" i="11" s="1"/>
  <c r="L414" i="11" s="1"/>
  <c r="L415" i="11" s="1"/>
  <c r="L416" i="11" s="1"/>
  <c r="L417" i="11" s="1"/>
  <c r="L418" i="11" s="1"/>
  <c r="L419" i="11" s="1"/>
  <c r="L420" i="11" s="1"/>
  <c r="L421" i="11" s="1"/>
  <c r="L422" i="11" s="1"/>
  <c r="L423" i="11" s="1"/>
  <c r="L424" i="11" s="1"/>
  <c r="L425" i="11" s="1"/>
  <c r="L426" i="11" s="1"/>
  <c r="L427" i="11" s="1"/>
  <c r="L428" i="11" s="1"/>
  <c r="L429" i="11" s="1"/>
  <c r="L430" i="11" s="1"/>
  <c r="L431" i="11" s="1"/>
  <c r="L432" i="11" s="1"/>
  <c r="L433" i="11" s="1"/>
  <c r="L434" i="11" s="1"/>
  <c r="L435" i="11" s="1"/>
  <c r="L436" i="11" s="1"/>
  <c r="L437" i="11" s="1"/>
  <c r="L438" i="11" s="1"/>
  <c r="L439" i="11" s="1"/>
  <c r="L440" i="11" s="1"/>
  <c r="L441" i="11" s="1"/>
  <c r="L442" i="11" s="1"/>
  <c r="L443" i="11" s="1"/>
  <c r="L444" i="11" s="1"/>
  <c r="L445" i="11" s="1"/>
  <c r="L446" i="11" s="1"/>
  <c r="L447" i="11" s="1"/>
  <c r="L448" i="11" s="1"/>
  <c r="L449" i="11" s="1"/>
  <c r="L450" i="11" s="1"/>
  <c r="L451" i="11" s="1"/>
  <c r="L452" i="11" s="1"/>
  <c r="L453" i="11" s="1"/>
  <c r="L454" i="11" s="1"/>
  <c r="L455" i="11" s="1"/>
  <c r="L456" i="11" s="1"/>
  <c r="L457" i="11" s="1"/>
  <c r="L458" i="11" s="1"/>
  <c r="L459" i="11" s="1"/>
  <c r="L460" i="11" s="1"/>
  <c r="L461" i="11" s="1"/>
  <c r="L462" i="11" s="1"/>
  <c r="L463" i="11" s="1"/>
  <c r="L464" i="11" s="1"/>
  <c r="L465" i="11" s="1"/>
  <c r="L466" i="11" s="1"/>
  <c r="L467" i="11" s="1"/>
  <c r="L468" i="11" s="1"/>
  <c r="L469" i="11" s="1"/>
  <c r="L470" i="11" s="1"/>
  <c r="L471" i="11" s="1"/>
  <c r="L472" i="11" s="1"/>
  <c r="L473" i="11" s="1"/>
  <c r="L474" i="11" s="1"/>
  <c r="L475" i="11" s="1"/>
  <c r="L476" i="11" s="1"/>
  <c r="L477" i="11" s="1"/>
  <c r="L478" i="11" s="1"/>
  <c r="L479" i="11" s="1"/>
  <c r="L480" i="11" s="1"/>
  <c r="L481" i="11" s="1"/>
  <c r="L482" i="11" s="1"/>
  <c r="L483" i="11" s="1"/>
  <c r="L484" i="11" s="1"/>
  <c r="L485" i="11" s="1"/>
  <c r="L486" i="11" s="1"/>
  <c r="L487" i="11" s="1"/>
  <c r="L488" i="11" s="1"/>
  <c r="L489" i="11" s="1"/>
  <c r="L490" i="11" s="1"/>
  <c r="L491" i="11" s="1"/>
  <c r="L492" i="11" s="1"/>
  <c r="L493" i="11" s="1"/>
  <c r="L494" i="11" s="1"/>
  <c r="L495" i="11" s="1"/>
  <c r="L496" i="11" s="1"/>
  <c r="L497" i="11" s="1"/>
  <c r="L498" i="11" s="1"/>
  <c r="L499" i="11" s="1"/>
  <c r="L500" i="11" s="1"/>
  <c r="L501" i="11" s="1"/>
  <c r="L502" i="11" s="1"/>
  <c r="L503" i="11" s="1"/>
  <c r="L504" i="11" s="1"/>
  <c r="L505" i="11" s="1"/>
  <c r="L506" i="11" s="1"/>
  <c r="L507" i="11" s="1"/>
  <c r="L508" i="11" s="1"/>
  <c r="L509" i="11" s="1"/>
  <c r="L510" i="11" s="1"/>
  <c r="L511" i="11" s="1"/>
  <c r="L512" i="11" s="1"/>
  <c r="L513" i="11" s="1"/>
  <c r="L514" i="11" s="1"/>
  <c r="L515" i="11" s="1"/>
  <c r="L516" i="11" s="1"/>
  <c r="L517" i="11" s="1"/>
  <c r="L518" i="11" s="1"/>
  <c r="L519" i="11" s="1"/>
  <c r="L520" i="11" s="1"/>
  <c r="L521" i="11" s="1"/>
  <c r="L522" i="11" s="1"/>
  <c r="L523" i="11" s="1"/>
  <c r="L524" i="11" s="1"/>
  <c r="L525" i="11" s="1"/>
  <c r="L526" i="11" s="1"/>
  <c r="L527" i="11" s="1"/>
  <c r="L528" i="11" s="1"/>
  <c r="L529" i="11" s="1"/>
  <c r="L530" i="11" s="1"/>
  <c r="L531" i="11" s="1"/>
  <c r="L532" i="11" s="1"/>
  <c r="L533" i="11" s="1"/>
  <c r="L534" i="11" s="1"/>
  <c r="L535" i="11" s="1"/>
  <c r="L536" i="11" s="1"/>
  <c r="L537" i="11" s="1"/>
  <c r="L538" i="11" s="1"/>
  <c r="L539" i="11" s="1"/>
  <c r="L540" i="11" s="1"/>
  <c r="L541" i="11" s="1"/>
  <c r="L542" i="11" s="1"/>
  <c r="L543" i="11" s="1"/>
  <c r="L544" i="11" s="1"/>
  <c r="L545" i="11" s="1"/>
  <c r="L546" i="11" s="1"/>
  <c r="L547" i="11" s="1"/>
  <c r="L548" i="11" s="1"/>
  <c r="L549" i="11" s="1"/>
  <c r="L550" i="11" s="1"/>
  <c r="L551" i="11" s="1"/>
  <c r="L552" i="11" s="1"/>
  <c r="L553" i="11" s="1"/>
  <c r="L554" i="11" s="1"/>
  <c r="L555" i="11" s="1"/>
  <c r="L556" i="11" s="1"/>
  <c r="L557" i="11" s="1"/>
  <c r="L558" i="11" s="1"/>
  <c r="L559" i="11" s="1"/>
  <c r="L560" i="11" s="1"/>
  <c r="L561" i="11" s="1"/>
  <c r="L562" i="11" s="1"/>
  <c r="L563" i="11" s="1"/>
  <c r="L564" i="11" s="1"/>
  <c r="L565" i="11" s="1"/>
  <c r="L566" i="11" s="1"/>
  <c r="L567" i="11" s="1"/>
  <c r="L568" i="11" s="1"/>
  <c r="L569" i="11" s="1"/>
  <c r="L570" i="11" s="1"/>
  <c r="L571" i="11" s="1"/>
  <c r="L572" i="11" s="1"/>
  <c r="L573" i="11" s="1"/>
  <c r="L574" i="11" s="1"/>
  <c r="L575" i="11" s="1"/>
  <c r="L576" i="11" s="1"/>
  <c r="L577" i="11" s="1"/>
  <c r="L578" i="11" s="1"/>
  <c r="L579" i="11" s="1"/>
  <c r="L580" i="11" s="1"/>
  <c r="L581" i="11" s="1"/>
  <c r="L582" i="11" s="1"/>
  <c r="L583" i="11" s="1"/>
  <c r="L584" i="11" s="1"/>
  <c r="L585" i="11" s="1"/>
  <c r="L586" i="11" s="1"/>
  <c r="L587" i="11" s="1"/>
  <c r="L588" i="11" s="1"/>
  <c r="L589" i="11" s="1"/>
  <c r="L590" i="11" s="1"/>
  <c r="L591" i="11" s="1"/>
  <c r="L592" i="11" s="1"/>
  <c r="L593" i="11" s="1"/>
  <c r="L594" i="11" s="1"/>
  <c r="L595" i="11" s="1"/>
  <c r="L596" i="11" s="1"/>
  <c r="L597" i="11" s="1"/>
  <c r="L598" i="11" s="1"/>
  <c r="L599" i="11" s="1"/>
  <c r="L600" i="11" s="1"/>
  <c r="L601" i="11" s="1"/>
  <c r="L602" i="11" s="1"/>
  <c r="L603" i="11" s="1"/>
  <c r="L604" i="11" s="1"/>
  <c r="L605" i="11" s="1"/>
  <c r="L606" i="11" s="1"/>
  <c r="L607" i="11" s="1"/>
  <c r="L608" i="11" s="1"/>
  <c r="L609" i="11" s="1"/>
  <c r="L610" i="11" s="1"/>
  <c r="L611" i="11" s="1"/>
  <c r="L612" i="11" s="1"/>
  <c r="L613" i="11" s="1"/>
  <c r="L614" i="11" s="1"/>
  <c r="L615" i="11" s="1"/>
  <c r="L616" i="11" s="1"/>
  <c r="L617" i="11" s="1"/>
  <c r="L618" i="11" s="1"/>
  <c r="L619" i="11" s="1"/>
  <c r="L620" i="11" s="1"/>
  <c r="L621" i="11" s="1"/>
  <c r="L622" i="11" s="1"/>
  <c r="L623" i="11" s="1"/>
  <c r="L624" i="11" s="1"/>
  <c r="L625" i="11" s="1"/>
  <c r="L626" i="11" s="1"/>
  <c r="L627" i="11" s="1"/>
  <c r="L628" i="11" s="1"/>
  <c r="L629" i="11" s="1"/>
  <c r="L630" i="11" s="1"/>
  <c r="L631" i="11" s="1"/>
  <c r="L632" i="11" s="1"/>
  <c r="L633" i="11" s="1"/>
  <c r="L634" i="11" s="1"/>
  <c r="L635" i="11" s="1"/>
  <c r="L636" i="11" s="1"/>
  <c r="L637" i="11" s="1"/>
  <c r="L638" i="11" s="1"/>
  <c r="L639" i="11" s="1"/>
  <c r="L640" i="11" s="1"/>
  <c r="L641" i="11" s="1"/>
  <c r="L642" i="11" s="1"/>
  <c r="L643" i="11" s="1"/>
  <c r="L644" i="11" s="1"/>
  <c r="L645" i="11" s="1"/>
  <c r="L646" i="11" s="1"/>
  <c r="L647" i="11" s="1"/>
  <c r="L648" i="11" s="1"/>
  <c r="L649" i="11" s="1"/>
  <c r="L650" i="11" s="1"/>
  <c r="L651" i="11" s="1"/>
  <c r="L652" i="11" s="1"/>
  <c r="L653" i="11" s="1"/>
  <c r="L654" i="11" s="1"/>
  <c r="L655" i="11" s="1"/>
  <c r="L656" i="11" s="1"/>
  <c r="L657" i="11" s="1"/>
  <c r="L658" i="11" s="1"/>
  <c r="L659" i="11" s="1"/>
  <c r="L660" i="11" s="1"/>
  <c r="L661" i="11" s="1"/>
  <c r="L662" i="11" s="1"/>
  <c r="L663" i="11" s="1"/>
  <c r="L664" i="11" s="1"/>
  <c r="L665" i="11" s="1"/>
  <c r="L666" i="11" s="1"/>
  <c r="L667" i="11" s="1"/>
  <c r="L668" i="11" s="1"/>
  <c r="L669" i="11" s="1"/>
  <c r="L670" i="11" s="1"/>
  <c r="L671" i="11" s="1"/>
  <c r="L672" i="11" s="1"/>
  <c r="L673" i="11" s="1"/>
  <c r="L674" i="11" s="1"/>
  <c r="L675" i="11" s="1"/>
  <c r="L676" i="11" s="1"/>
  <c r="L677" i="11" s="1"/>
  <c r="L678" i="11" s="1"/>
  <c r="L679" i="11" s="1"/>
  <c r="L680" i="11" s="1"/>
  <c r="L681" i="11" s="1"/>
  <c r="L682" i="11" s="1"/>
  <c r="L683" i="11" s="1"/>
  <c r="L684" i="11" s="1"/>
  <c r="L685" i="11" s="1"/>
  <c r="L686" i="11" s="1"/>
  <c r="L687" i="11" s="1"/>
  <c r="L688" i="11" s="1"/>
  <c r="L689" i="11" s="1"/>
  <c r="L690" i="11" s="1"/>
  <c r="L691" i="11" s="1"/>
  <c r="L692" i="11" s="1"/>
  <c r="L693" i="11" s="1"/>
  <c r="L694" i="11" s="1"/>
  <c r="L695" i="11" s="1"/>
  <c r="L696" i="11" s="1"/>
  <c r="L697" i="11" s="1"/>
  <c r="L698" i="11" s="1"/>
  <c r="L699" i="11" s="1"/>
  <c r="L700" i="11" s="1"/>
  <c r="L701" i="11" s="1"/>
  <c r="L702" i="11" s="1"/>
  <c r="L703" i="11" s="1"/>
  <c r="L704" i="11" s="1"/>
  <c r="L705" i="11" s="1"/>
  <c r="L706" i="11" s="1"/>
  <c r="L707" i="11" s="1"/>
  <c r="L708" i="11" s="1"/>
  <c r="L709" i="11" s="1"/>
  <c r="L710" i="11" s="1"/>
  <c r="L711" i="11" s="1"/>
  <c r="L712" i="11" s="1"/>
  <c r="L713" i="11" s="1"/>
  <c r="L714" i="11" s="1"/>
  <c r="L715" i="11" s="1"/>
  <c r="L716" i="11" s="1"/>
  <c r="L717" i="11" s="1"/>
  <c r="L718" i="11" s="1"/>
  <c r="L719" i="11" s="1"/>
  <c r="L720" i="11" s="1"/>
  <c r="L721" i="11" s="1"/>
  <c r="L722" i="11" s="1"/>
  <c r="L723" i="11" s="1"/>
  <c r="L724" i="11" s="1"/>
  <c r="L725" i="11" s="1"/>
  <c r="L726" i="11" s="1"/>
  <c r="L727" i="11" s="1"/>
  <c r="L728" i="11" s="1"/>
  <c r="L729" i="11" s="1"/>
  <c r="L730" i="11" s="1"/>
  <c r="L731" i="11" s="1"/>
  <c r="L732" i="11" s="1"/>
  <c r="L733" i="11" s="1"/>
  <c r="L734" i="11" s="1"/>
  <c r="L735" i="11" s="1"/>
  <c r="L736" i="11" s="1"/>
  <c r="L737" i="11" s="1"/>
  <c r="L738" i="11" s="1"/>
  <c r="L739" i="11" s="1"/>
  <c r="L740" i="11" s="1"/>
  <c r="L741" i="11" s="1"/>
  <c r="L742" i="11" s="1"/>
  <c r="L743" i="11" s="1"/>
  <c r="L744" i="11" s="1"/>
  <c r="L745" i="11" s="1"/>
  <c r="L746" i="11" s="1"/>
  <c r="L747" i="11" s="1"/>
  <c r="L748" i="11" s="1"/>
  <c r="L749" i="11" s="1"/>
  <c r="L750" i="11" s="1"/>
  <c r="L751" i="11" s="1"/>
  <c r="L752" i="11" s="1"/>
  <c r="L753" i="11" s="1"/>
  <c r="L754" i="11" s="1"/>
  <c r="L755" i="11" s="1"/>
  <c r="L756" i="11" s="1"/>
  <c r="L757" i="11" s="1"/>
  <c r="L758" i="11" s="1"/>
  <c r="L759" i="11" s="1"/>
  <c r="L760" i="11" s="1"/>
  <c r="L761" i="11" s="1"/>
  <c r="L762" i="11" s="1"/>
  <c r="L763" i="11" s="1"/>
  <c r="L764" i="11" s="1"/>
  <c r="L765" i="11" s="1"/>
  <c r="L766" i="11" s="1"/>
  <c r="L767" i="11" s="1"/>
  <c r="L768" i="11" s="1"/>
  <c r="L769" i="11" s="1"/>
  <c r="L770" i="11" s="1"/>
  <c r="L771" i="11" s="1"/>
  <c r="L772" i="11" s="1"/>
  <c r="L773" i="11" s="1"/>
  <c r="L774" i="11" s="1"/>
  <c r="L775" i="11" s="1"/>
  <c r="L776" i="11" s="1"/>
  <c r="L777" i="11" s="1"/>
  <c r="L778" i="11" s="1"/>
  <c r="L779" i="11" s="1"/>
  <c r="L780" i="11" s="1"/>
  <c r="L781" i="11" s="1"/>
  <c r="L782" i="11" s="1"/>
  <c r="L783" i="11" s="1"/>
  <c r="L784" i="11" s="1"/>
  <c r="L785" i="11" s="1"/>
  <c r="L786" i="11" s="1"/>
  <c r="L787" i="11" s="1"/>
  <c r="L788" i="11" s="1"/>
  <c r="L789" i="11" s="1"/>
  <c r="L790" i="11" s="1"/>
  <c r="L791" i="11" s="1"/>
  <c r="L792" i="11" s="1"/>
  <c r="L793" i="11" s="1"/>
  <c r="L794" i="11" s="1"/>
  <c r="L795" i="11" s="1"/>
  <c r="L796" i="11" s="1"/>
  <c r="L797" i="11" s="1"/>
  <c r="L798" i="11" s="1"/>
  <c r="L799" i="11" s="1"/>
  <c r="L800" i="11" s="1"/>
  <c r="L801" i="11" s="1"/>
  <c r="L802" i="11" s="1"/>
  <c r="L803" i="11" s="1"/>
  <c r="L804" i="11" s="1"/>
  <c r="L805" i="11" s="1"/>
  <c r="L806" i="11" s="1"/>
  <c r="L807" i="11" s="1"/>
  <c r="L808" i="11" s="1"/>
  <c r="L809" i="11" s="1"/>
  <c r="L810" i="11" s="1"/>
  <c r="L811" i="11" s="1"/>
  <c r="L812" i="11" s="1"/>
  <c r="L813" i="11" s="1"/>
  <c r="L814" i="11" s="1"/>
  <c r="L815" i="11" s="1"/>
  <c r="L816" i="11" s="1"/>
  <c r="L817" i="11" s="1"/>
  <c r="L818" i="11" s="1"/>
  <c r="L819" i="11" s="1"/>
  <c r="L820" i="11" s="1"/>
  <c r="L821" i="11" s="1"/>
  <c r="L822" i="11" s="1"/>
  <c r="L823" i="11" s="1"/>
  <c r="L824" i="11" s="1"/>
  <c r="L825" i="11" s="1"/>
  <c r="L826" i="11" s="1"/>
  <c r="L827" i="11" s="1"/>
  <c r="L828" i="11" s="1"/>
  <c r="L829" i="11" s="1"/>
  <c r="L830" i="11" s="1"/>
  <c r="L831" i="11" s="1"/>
  <c r="L832" i="11" s="1"/>
  <c r="L833" i="11" s="1"/>
  <c r="L834" i="11" s="1"/>
  <c r="L835" i="11" s="1"/>
  <c r="L836" i="11" s="1"/>
  <c r="L837" i="11" s="1"/>
  <c r="L838" i="11" s="1"/>
  <c r="L839" i="11" s="1"/>
  <c r="L840" i="11" s="1"/>
  <c r="L841" i="11" s="1"/>
  <c r="L842" i="11" s="1"/>
  <c r="L843" i="11" s="1"/>
  <c r="L844" i="11" s="1"/>
  <c r="L845" i="11" s="1"/>
  <c r="L846" i="11" s="1"/>
  <c r="L847" i="11" s="1"/>
  <c r="L848" i="11" s="1"/>
  <c r="L849" i="11" s="1"/>
  <c r="L850" i="11" s="1"/>
  <c r="L851" i="11" s="1"/>
  <c r="L852" i="11" s="1"/>
  <c r="L853" i="11" s="1"/>
  <c r="L854" i="11" s="1"/>
  <c r="L855" i="11" s="1"/>
  <c r="L856" i="11" s="1"/>
  <c r="L857" i="11" s="1"/>
  <c r="L858" i="11" s="1"/>
  <c r="L859" i="11" s="1"/>
  <c r="L860" i="11" s="1"/>
  <c r="L861" i="11" s="1"/>
  <c r="L862" i="11" s="1"/>
  <c r="L863" i="11" s="1"/>
  <c r="L864" i="11" s="1"/>
  <c r="L865" i="11" s="1"/>
  <c r="L866" i="11" s="1"/>
  <c r="L867" i="11" s="1"/>
  <c r="L868" i="11" s="1"/>
  <c r="L869" i="11" s="1"/>
  <c r="L870" i="11" s="1"/>
  <c r="L871" i="11" s="1"/>
  <c r="L872" i="11" s="1"/>
  <c r="L873" i="11" s="1"/>
  <c r="L874" i="11" s="1"/>
  <c r="L875" i="11" s="1"/>
  <c r="L876" i="11" s="1"/>
  <c r="L877" i="11" s="1"/>
  <c r="L878" i="11" s="1"/>
  <c r="L879" i="11" s="1"/>
  <c r="L880" i="11" s="1"/>
  <c r="L881" i="11" s="1"/>
  <c r="L882" i="11" s="1"/>
  <c r="L883" i="11" s="1"/>
  <c r="L884" i="11" s="1"/>
  <c r="L885" i="11" s="1"/>
  <c r="L886" i="11" s="1"/>
  <c r="L887" i="11" s="1"/>
  <c r="L888" i="11" s="1"/>
  <c r="L889" i="11" s="1"/>
  <c r="L890" i="11" s="1"/>
  <c r="L891" i="11" s="1"/>
  <c r="L892" i="11" s="1"/>
  <c r="L893" i="11" s="1"/>
  <c r="L894" i="11" s="1"/>
  <c r="L895" i="11" s="1"/>
  <c r="L896" i="11" s="1"/>
  <c r="L897" i="11" s="1"/>
  <c r="L898" i="11" s="1"/>
  <c r="L899" i="11" s="1"/>
  <c r="L900" i="11" s="1"/>
  <c r="L901" i="11" s="1"/>
  <c r="L902" i="11" s="1"/>
  <c r="L903" i="11" s="1"/>
  <c r="L904" i="11" s="1"/>
  <c r="L905" i="11" s="1"/>
  <c r="L906" i="11" s="1"/>
  <c r="L907" i="11" s="1"/>
  <c r="L908" i="11" s="1"/>
  <c r="L909" i="11" s="1"/>
  <c r="L910" i="11" s="1"/>
  <c r="L911" i="11" s="1"/>
  <c r="L912" i="11" s="1"/>
  <c r="L913" i="11" s="1"/>
  <c r="L914" i="11" s="1"/>
  <c r="L915" i="11" s="1"/>
  <c r="L916" i="11" s="1"/>
  <c r="L917" i="11" s="1"/>
  <c r="L918" i="11" s="1"/>
  <c r="L919" i="11" s="1"/>
  <c r="L920" i="11" s="1"/>
  <c r="L921" i="11" s="1"/>
  <c r="L922" i="11" s="1"/>
  <c r="L923" i="11" s="1"/>
  <c r="L924" i="11" s="1"/>
  <c r="L925" i="11" s="1"/>
  <c r="L926" i="11" s="1"/>
  <c r="L927" i="11" s="1"/>
  <c r="L928" i="11" s="1"/>
  <c r="L929" i="11" s="1"/>
  <c r="L930" i="11" s="1"/>
  <c r="L931" i="11" s="1"/>
  <c r="L932" i="11" s="1"/>
  <c r="L933" i="11" s="1"/>
  <c r="L934" i="11" s="1"/>
  <c r="L935" i="11" s="1"/>
  <c r="L936" i="11" s="1"/>
  <c r="L937" i="11" s="1"/>
  <c r="L938" i="11" s="1"/>
  <c r="L939" i="11" s="1"/>
  <c r="L940" i="11" s="1"/>
  <c r="L941" i="11" s="1"/>
  <c r="L942" i="11" s="1"/>
  <c r="L943" i="11" s="1"/>
  <c r="L944" i="11" s="1"/>
  <c r="L945" i="11" s="1"/>
  <c r="L946" i="11" s="1"/>
  <c r="L947" i="11" s="1"/>
  <c r="L948" i="11" s="1"/>
  <c r="L949" i="11" s="1"/>
  <c r="L950" i="11" s="1"/>
  <c r="L951" i="11" s="1"/>
  <c r="L952" i="11" s="1"/>
  <c r="L953" i="11" s="1"/>
  <c r="L954" i="11" s="1"/>
  <c r="L955" i="11" s="1"/>
  <c r="L956" i="11" s="1"/>
  <c r="L957" i="11" s="1"/>
  <c r="L958" i="11" s="1"/>
  <c r="L959" i="11" s="1"/>
  <c r="L960" i="11" s="1"/>
  <c r="L961" i="11" s="1"/>
  <c r="L962" i="11" s="1"/>
  <c r="L963" i="11" s="1"/>
  <c r="L964" i="11" s="1"/>
  <c r="L965" i="11" s="1"/>
  <c r="L966" i="11" s="1"/>
  <c r="L967" i="11" s="1"/>
  <c r="L968" i="11" s="1"/>
  <c r="L969" i="11" s="1"/>
  <c r="L970" i="11" s="1"/>
  <c r="L971" i="11" s="1"/>
  <c r="L972" i="11" s="1"/>
  <c r="L973" i="11" s="1"/>
  <c r="L974" i="11" s="1"/>
  <c r="L975" i="11" s="1"/>
  <c r="L976" i="11" s="1"/>
  <c r="L977" i="11" s="1"/>
  <c r="L978" i="11" s="1"/>
  <c r="L979" i="11" s="1"/>
  <c r="L980" i="11" s="1"/>
  <c r="L981" i="11" s="1"/>
  <c r="L982" i="11" s="1"/>
  <c r="L983" i="11" s="1"/>
  <c r="L984" i="11" s="1"/>
  <c r="L985" i="11" s="1"/>
  <c r="L986" i="11" s="1"/>
  <c r="L987" i="11" s="1"/>
  <c r="L988" i="11" s="1"/>
  <c r="L989" i="11" s="1"/>
  <c r="L990" i="11" s="1"/>
  <c r="L991" i="11" s="1"/>
  <c r="L992" i="11" s="1"/>
  <c r="L993" i="11" s="1"/>
  <c r="L994" i="11" s="1"/>
  <c r="L995" i="11" s="1"/>
  <c r="L996" i="11" s="1"/>
  <c r="L997" i="11" s="1"/>
  <c r="L998" i="11" s="1"/>
  <c r="L999" i="11" s="1"/>
  <c r="L1000" i="11" s="1"/>
  <c r="L1001" i="11" s="1"/>
  <c r="L1002" i="11" s="1"/>
  <c r="L1003" i="11" s="1"/>
  <c r="L1004" i="11" s="1"/>
  <c r="L1005" i="11" s="1"/>
  <c r="L1006" i="11" s="1"/>
  <c r="L1007" i="11" s="1"/>
  <c r="L1008" i="11" s="1"/>
  <c r="L1009" i="11" s="1"/>
  <c r="L1010" i="11" s="1"/>
  <c r="L1011" i="11" s="1"/>
  <c r="L1012" i="11" s="1"/>
  <c r="L1013" i="11" s="1"/>
  <c r="L1014" i="11" s="1"/>
  <c r="L1015" i="11" s="1"/>
  <c r="L1016" i="11" s="1"/>
  <c r="L1017" i="11" s="1"/>
  <c r="L1018" i="11" s="1"/>
  <c r="L1019" i="11" s="1"/>
  <c r="L1020" i="11" s="1"/>
  <c r="L1021" i="11" s="1"/>
  <c r="L1022" i="11" s="1"/>
  <c r="L1023" i="11" s="1"/>
  <c r="L1024" i="11" s="1"/>
  <c r="L1025" i="11" s="1"/>
  <c r="L1026" i="11" s="1"/>
  <c r="L1027" i="11" s="1"/>
  <c r="L1028" i="11" s="1"/>
  <c r="L1029" i="11" s="1"/>
  <c r="L1030" i="11" s="1"/>
  <c r="L1031" i="11" s="1"/>
  <c r="L1032" i="11" s="1"/>
  <c r="L1033" i="11" s="1"/>
  <c r="L1034" i="11" s="1"/>
  <c r="L1035" i="11" s="1"/>
  <c r="L1036" i="11" s="1"/>
  <c r="L1037" i="11" s="1"/>
  <c r="L1038" i="11" s="1"/>
  <c r="L1039" i="11" s="1"/>
  <c r="L1040" i="11" s="1"/>
  <c r="L1041" i="11" s="1"/>
  <c r="L1042" i="11" s="1"/>
  <c r="L1043" i="11" s="1"/>
  <c r="L1044" i="11" s="1"/>
  <c r="L1045" i="11" s="1"/>
  <c r="L1046" i="11" s="1"/>
  <c r="L1047" i="11" s="1"/>
  <c r="L1048" i="11" s="1"/>
  <c r="L1049" i="11" s="1"/>
  <c r="L1050" i="11" s="1"/>
  <c r="L1051" i="11" s="1"/>
  <c r="L1052" i="11" s="1"/>
  <c r="L1053" i="11" s="1"/>
  <c r="L1054" i="11" s="1"/>
  <c r="L1055" i="11" s="1"/>
  <c r="L1056" i="11" s="1"/>
  <c r="L1057" i="11" s="1"/>
  <c r="L1058" i="11" s="1"/>
  <c r="L1059" i="11" s="1"/>
  <c r="L1060" i="11" s="1"/>
  <c r="L1061" i="11" s="1"/>
  <c r="L1062" i="11" s="1"/>
  <c r="L1063" i="11" s="1"/>
  <c r="L1064" i="11" s="1"/>
  <c r="L1065" i="11" s="1"/>
  <c r="L1066" i="11" s="1"/>
  <c r="L1067" i="11" s="1"/>
  <c r="L1068" i="11" s="1"/>
  <c r="L1069" i="11" s="1"/>
  <c r="L1070" i="11" s="1"/>
  <c r="L1071" i="11" s="1"/>
  <c r="L1072" i="11" s="1"/>
  <c r="L1073" i="11" s="1"/>
  <c r="L1074" i="11" s="1"/>
  <c r="L1075" i="11" s="1"/>
  <c r="L1076" i="11" s="1"/>
  <c r="L1077" i="11" s="1"/>
  <c r="L1078" i="11" s="1"/>
  <c r="L1079" i="11" s="1"/>
  <c r="L1080" i="11" s="1"/>
  <c r="L1081" i="11" s="1"/>
  <c r="L1082" i="11" s="1"/>
  <c r="L1083" i="11" s="1"/>
  <c r="L1084" i="11" s="1"/>
  <c r="L1085" i="11" s="1"/>
  <c r="L1086" i="11" s="1"/>
  <c r="L1087" i="11" s="1"/>
  <c r="L1088" i="11" s="1"/>
  <c r="L1089" i="11" s="1"/>
  <c r="L1090" i="11" s="1"/>
  <c r="L1091" i="11" s="1"/>
  <c r="L1092" i="11" s="1"/>
  <c r="L1093" i="11" s="1"/>
  <c r="L1094" i="11" s="1"/>
  <c r="L1095" i="11" s="1"/>
  <c r="L1096" i="11" s="1"/>
  <c r="L1097" i="11" s="1"/>
  <c r="L1098" i="11" s="1"/>
  <c r="L1099" i="11" s="1"/>
  <c r="L1100" i="11" s="1"/>
  <c r="L1101" i="11" s="1"/>
  <c r="L1102" i="11" s="1"/>
  <c r="L1103" i="11" s="1"/>
  <c r="L1104" i="11" s="1"/>
  <c r="L1105" i="11" s="1"/>
  <c r="L1106" i="11" s="1"/>
  <c r="L1107" i="11" s="1"/>
  <c r="L1108" i="11" s="1"/>
  <c r="L1109" i="11" s="1"/>
  <c r="L1110" i="11" s="1"/>
  <c r="L1111" i="11" s="1"/>
  <c r="L1112" i="11" s="1"/>
  <c r="L1113" i="11" s="1"/>
  <c r="L1114" i="11" s="1"/>
  <c r="L1115" i="11" s="1"/>
  <c r="L1116" i="11" s="1"/>
  <c r="L1117" i="11" s="1"/>
  <c r="L1118" i="11" s="1"/>
  <c r="L1119" i="11" s="1"/>
  <c r="L1120" i="11" s="1"/>
  <c r="L1121" i="11" s="1"/>
  <c r="L1122" i="11" s="1"/>
  <c r="L1123" i="11" s="1"/>
  <c r="L1124" i="11" s="1"/>
  <c r="L1125" i="11" s="1"/>
  <c r="L1126" i="11" s="1"/>
  <c r="L1127" i="11" s="1"/>
  <c r="L1128" i="11" s="1"/>
  <c r="L1129" i="11" s="1"/>
  <c r="L1130" i="11" s="1"/>
  <c r="L1131" i="11" s="1"/>
  <c r="L1132" i="11" s="1"/>
  <c r="L1133" i="11" s="1"/>
  <c r="L1134" i="11" s="1"/>
  <c r="L1135" i="11" s="1"/>
  <c r="L1136" i="11" s="1"/>
  <c r="L1137" i="11" s="1"/>
  <c r="L1138" i="11" s="1"/>
  <c r="L1139" i="11" s="1"/>
  <c r="L1140" i="11" s="1"/>
  <c r="L1141" i="11" s="1"/>
  <c r="L1142" i="11" s="1"/>
  <c r="L1143" i="11" s="1"/>
  <c r="L1144" i="11" s="1"/>
  <c r="L1145" i="11" s="1"/>
  <c r="L1146" i="11" s="1"/>
  <c r="L1147" i="11" s="1"/>
  <c r="L1148" i="11" s="1"/>
  <c r="L1149" i="11" s="1"/>
  <c r="L1150" i="11" s="1"/>
  <c r="L1151" i="11" s="1"/>
  <c r="L1152" i="11" s="1"/>
  <c r="L1153" i="11" s="1"/>
  <c r="L1154" i="11" s="1"/>
  <c r="L1155" i="11" s="1"/>
  <c r="L1156" i="11" s="1"/>
  <c r="L1157" i="11" s="1"/>
  <c r="L1158" i="11" s="1"/>
  <c r="L1159" i="11" s="1"/>
  <c r="L1160" i="11" s="1"/>
  <c r="L1161" i="11" s="1"/>
  <c r="L1162" i="11" s="1"/>
  <c r="L1163" i="11" s="1"/>
  <c r="L1164" i="11" s="1"/>
  <c r="L1165" i="11" s="1"/>
  <c r="L1166" i="11" s="1"/>
  <c r="L1167" i="11" s="1"/>
  <c r="L1168" i="11" s="1"/>
  <c r="L1169" i="11" s="1"/>
  <c r="L1170" i="11" s="1"/>
  <c r="L1171" i="11" s="1"/>
  <c r="L1172" i="11" s="1"/>
  <c r="L1173" i="11" s="1"/>
  <c r="L1174" i="11" s="1"/>
  <c r="L1175" i="11" s="1"/>
  <c r="L1176" i="11" s="1"/>
  <c r="L1177" i="11" s="1"/>
  <c r="L1178" i="11" s="1"/>
  <c r="L1179" i="11" s="1"/>
  <c r="L1180" i="11" s="1"/>
  <c r="L1181" i="11" s="1"/>
  <c r="L1182" i="11" s="1"/>
  <c r="L1183" i="11" s="1"/>
  <c r="L1184" i="11" s="1"/>
  <c r="L1185" i="11" s="1"/>
  <c r="L1186" i="11" s="1"/>
  <c r="L1187" i="11" s="1"/>
  <c r="L1188" i="11" s="1"/>
  <c r="L1189" i="11" s="1"/>
  <c r="L1190" i="11" s="1"/>
  <c r="L1191" i="11" s="1"/>
  <c r="L1192" i="11" s="1"/>
  <c r="L1193" i="11" s="1"/>
  <c r="L1194" i="11" s="1"/>
  <c r="L1195" i="11" s="1"/>
  <c r="L1196" i="11" s="1"/>
  <c r="L1197" i="11" s="1"/>
  <c r="L1198" i="11" s="1"/>
  <c r="L1199" i="11" s="1"/>
  <c r="L1200" i="11" s="1"/>
  <c r="L1201" i="11" s="1"/>
  <c r="L1202" i="11" s="1"/>
  <c r="L1203" i="11" s="1"/>
  <c r="L1204" i="11" s="1"/>
  <c r="L1205" i="11" s="1"/>
  <c r="L1206" i="11" s="1"/>
  <c r="L1207" i="11" s="1"/>
  <c r="L1208" i="11" s="1"/>
  <c r="L1209" i="11" s="1"/>
  <c r="L1210" i="11" s="1"/>
  <c r="L1211" i="11" s="1"/>
  <c r="L1212" i="11" s="1"/>
  <c r="L1213" i="11" s="1"/>
  <c r="L1214" i="11" s="1"/>
  <c r="L1215" i="11" s="1"/>
  <c r="L1216" i="11" s="1"/>
  <c r="L1217" i="11" s="1"/>
  <c r="L1218" i="11" s="1"/>
  <c r="L1219" i="11" s="1"/>
  <c r="L1220" i="11" s="1"/>
  <c r="L1221" i="11" s="1"/>
  <c r="L1222" i="11" s="1"/>
  <c r="L1223" i="11" s="1"/>
  <c r="L1224" i="11" s="1"/>
  <c r="L1225" i="11" s="1"/>
  <c r="L1226" i="11" s="1"/>
  <c r="L1227" i="11" s="1"/>
  <c r="L1228" i="11" s="1"/>
  <c r="L1229" i="11" s="1"/>
  <c r="L1230" i="11" s="1"/>
  <c r="L1231" i="11" s="1"/>
  <c r="L1232" i="11" s="1"/>
  <c r="L1233" i="11" s="1"/>
  <c r="L1234" i="11" s="1"/>
  <c r="L1235" i="11" s="1"/>
  <c r="L1236" i="11" s="1"/>
  <c r="L1237" i="11" s="1"/>
  <c r="L1238" i="11" s="1"/>
  <c r="L1239" i="11" s="1"/>
  <c r="L1240" i="11" s="1"/>
  <c r="L1241" i="11" s="1"/>
  <c r="L1242" i="11" s="1"/>
  <c r="L1243" i="11" s="1"/>
  <c r="L1244" i="11" s="1"/>
  <c r="L1245" i="11" s="1"/>
  <c r="L1246" i="11" s="1"/>
  <c r="L1247" i="11" s="1"/>
  <c r="L1248" i="11" s="1"/>
  <c r="L1249" i="11" s="1"/>
  <c r="L1250" i="11" s="1"/>
  <c r="L1251" i="11" s="1"/>
  <c r="L1252" i="11" s="1"/>
  <c r="L1253" i="11" s="1"/>
  <c r="L1254" i="11" s="1"/>
  <c r="L1255" i="11" s="1"/>
  <c r="L1256" i="11" s="1"/>
  <c r="L1257" i="11" s="1"/>
  <c r="L1258" i="11" s="1"/>
  <c r="L1259" i="11" s="1"/>
  <c r="L1260" i="11" s="1"/>
  <c r="L1261" i="11" s="1"/>
  <c r="L1262" i="11" s="1"/>
  <c r="L1263" i="11" s="1"/>
  <c r="L1264" i="11" s="1"/>
  <c r="L1265" i="11" s="1"/>
  <c r="L1266" i="11" s="1"/>
  <c r="L1267" i="11" s="1"/>
  <c r="L1268" i="11" s="1"/>
  <c r="L1269" i="11" s="1"/>
  <c r="L1270" i="11" s="1"/>
  <c r="L1271" i="11" s="1"/>
  <c r="L1272" i="11" s="1"/>
  <c r="L1273" i="11" s="1"/>
  <c r="L1274" i="11" s="1"/>
  <c r="L1275" i="11" s="1"/>
  <c r="L1276" i="11" s="1"/>
  <c r="L1277" i="11" s="1"/>
  <c r="L1278" i="11" s="1"/>
  <c r="L1279" i="11" s="1"/>
  <c r="L1280" i="11" s="1"/>
  <c r="L1281" i="11" s="1"/>
  <c r="L1282" i="11" s="1"/>
  <c r="L1283" i="11" s="1"/>
  <c r="L1284" i="11" s="1"/>
  <c r="L1285" i="11" s="1"/>
  <c r="L1286" i="11" s="1"/>
  <c r="L1287" i="11" s="1"/>
  <c r="L1288" i="11" s="1"/>
  <c r="L1289" i="11" s="1"/>
  <c r="L1290" i="11" s="1"/>
  <c r="L1291" i="11" s="1"/>
  <c r="L1292" i="11" s="1"/>
  <c r="L1293" i="11" s="1"/>
  <c r="L1294" i="11" s="1"/>
  <c r="L1295" i="11" s="1"/>
  <c r="L1296" i="11" s="1"/>
  <c r="L1297" i="11" s="1"/>
  <c r="L1298" i="11" s="1"/>
  <c r="L1299" i="11" s="1"/>
  <c r="L1300" i="11" s="1"/>
  <c r="L1301" i="11" s="1"/>
  <c r="L1302" i="11" s="1"/>
  <c r="L1303" i="11" s="1"/>
  <c r="L1304" i="11" s="1"/>
  <c r="L1305" i="11" s="1"/>
  <c r="L1306" i="11" s="1"/>
  <c r="L1307" i="11" s="1"/>
  <c r="L1308" i="11" s="1"/>
  <c r="L1309" i="11" s="1"/>
  <c r="L1310" i="11" s="1"/>
  <c r="L1311" i="11" s="1"/>
  <c r="L1312" i="11" s="1"/>
  <c r="L1313" i="11" s="1"/>
  <c r="L1314" i="11" s="1"/>
  <c r="L1315" i="11" s="1"/>
  <c r="L1316" i="11" s="1"/>
  <c r="L1317" i="11" s="1"/>
  <c r="L1318" i="11" s="1"/>
  <c r="L1319" i="11" s="1"/>
  <c r="L1320" i="11" s="1"/>
  <c r="L1321" i="11" s="1"/>
  <c r="L1322" i="11" s="1"/>
  <c r="L1323" i="11" s="1"/>
  <c r="L1324" i="11" s="1"/>
  <c r="L1325" i="11" s="1"/>
  <c r="L1326" i="11" s="1"/>
  <c r="L1327" i="11" s="1"/>
  <c r="L1328" i="11" s="1"/>
  <c r="L1329" i="11" s="1"/>
  <c r="L1330" i="11" s="1"/>
  <c r="L1331" i="11" s="1"/>
  <c r="L1332" i="11" s="1"/>
  <c r="L1333" i="11" s="1"/>
  <c r="L1334" i="11" s="1"/>
  <c r="L1335" i="11" s="1"/>
  <c r="L1336" i="11" s="1"/>
  <c r="L1337" i="11" s="1"/>
  <c r="L1338" i="11" s="1"/>
  <c r="L1339" i="11" s="1"/>
  <c r="L1340" i="11" s="1"/>
  <c r="L1341" i="11" s="1"/>
  <c r="L1342" i="11" s="1"/>
  <c r="L1343" i="11" s="1"/>
  <c r="L1344" i="11" s="1"/>
  <c r="L1345" i="11" s="1"/>
  <c r="L1346" i="11" s="1"/>
  <c r="L1347" i="11" s="1"/>
  <c r="L1348" i="11" s="1"/>
  <c r="L1349" i="11" s="1"/>
  <c r="L1350" i="11" s="1"/>
  <c r="L1351" i="11" s="1"/>
  <c r="L1352" i="11" s="1"/>
  <c r="L1353" i="11" s="1"/>
  <c r="L1354" i="11" s="1"/>
  <c r="L1355" i="11" s="1"/>
  <c r="L1356" i="11" s="1"/>
  <c r="L1357" i="11" s="1"/>
  <c r="L1358" i="11" s="1"/>
  <c r="L1359" i="11" s="1"/>
  <c r="L1360" i="11" s="1"/>
  <c r="L1361" i="11" s="1"/>
  <c r="L1362" i="11" s="1"/>
  <c r="L1363" i="11" s="1"/>
  <c r="L1364" i="11" s="1"/>
  <c r="L1365" i="11" s="1"/>
  <c r="L1366" i="11" s="1"/>
  <c r="L1367" i="11" s="1"/>
  <c r="L1368" i="11" s="1"/>
  <c r="L1369" i="11" s="1"/>
  <c r="L1370" i="11" s="1"/>
  <c r="L1371" i="11" s="1"/>
  <c r="L1372" i="11" s="1"/>
  <c r="L1373" i="11" s="1"/>
  <c r="L1374" i="11" s="1"/>
  <c r="L1375" i="11" s="1"/>
  <c r="L1376" i="11" s="1"/>
  <c r="L1377" i="11" s="1"/>
  <c r="L1378" i="11" s="1"/>
  <c r="L1379" i="11" s="1"/>
  <c r="L1380" i="11" s="1"/>
  <c r="L1381" i="11" s="1"/>
  <c r="L1382" i="11" s="1"/>
  <c r="L1383" i="11" s="1"/>
  <c r="L1384" i="11" s="1"/>
  <c r="L1385" i="11" s="1"/>
  <c r="L1386" i="11" s="1"/>
  <c r="L1387" i="11" s="1"/>
  <c r="L1388" i="11" s="1"/>
  <c r="L1389" i="11" s="1"/>
  <c r="L1390" i="11" s="1"/>
  <c r="L1391" i="11" s="1"/>
  <c r="L1392" i="11" s="1"/>
  <c r="L1393" i="11" s="1"/>
  <c r="L1394" i="11" s="1"/>
  <c r="L1395" i="11" s="1"/>
  <c r="L1396" i="11" s="1"/>
  <c r="L1397" i="11" s="1"/>
  <c r="L1398" i="11" s="1"/>
  <c r="L1399" i="11" s="1"/>
  <c r="L1400" i="11" s="1"/>
  <c r="L1401" i="11" s="1"/>
  <c r="L1402" i="11" s="1"/>
  <c r="L1403" i="11" s="1"/>
  <c r="L1404" i="11" s="1"/>
  <c r="L1405" i="11" s="1"/>
  <c r="L1406" i="11" s="1"/>
  <c r="L1407" i="11" s="1"/>
  <c r="L1408" i="11" s="1"/>
  <c r="L1409" i="11" s="1"/>
  <c r="L1410" i="11" s="1"/>
  <c r="L1411" i="11" s="1"/>
  <c r="L1412" i="11" s="1"/>
  <c r="L1413" i="11" s="1"/>
  <c r="L1414" i="11" s="1"/>
  <c r="L1415" i="11" s="1"/>
  <c r="L1416" i="11" s="1"/>
  <c r="L1417" i="11" s="1"/>
  <c r="L1418" i="11" s="1"/>
  <c r="L1419" i="11" s="1"/>
  <c r="L1420" i="11" s="1"/>
  <c r="L1421" i="11" s="1"/>
  <c r="L1422" i="11" s="1"/>
  <c r="L1423" i="11" s="1"/>
  <c r="L1424" i="11" s="1"/>
  <c r="L1425" i="11" s="1"/>
  <c r="L1426" i="11" s="1"/>
  <c r="L1427" i="11" s="1"/>
  <c r="L1428" i="11" s="1"/>
  <c r="L1429" i="11" s="1"/>
  <c r="L1430" i="11" s="1"/>
  <c r="L1431" i="11" s="1"/>
  <c r="L1432" i="11" s="1"/>
  <c r="L1433" i="11" s="1"/>
  <c r="L1434" i="11" s="1"/>
  <c r="L1435" i="11" s="1"/>
  <c r="L1436" i="11" s="1"/>
  <c r="L1437" i="11" s="1"/>
  <c r="L1438" i="11" s="1"/>
  <c r="L1439" i="11" s="1"/>
  <c r="L1440" i="11" s="1"/>
  <c r="L1441" i="11" s="1"/>
  <c r="L1442" i="11" s="1"/>
  <c r="L1443" i="11" s="1"/>
  <c r="L1444" i="11" s="1"/>
  <c r="L1445" i="11" s="1"/>
  <c r="L1446" i="11" s="1"/>
  <c r="L1447" i="11" s="1"/>
  <c r="L1448" i="11" s="1"/>
  <c r="L1449" i="11" s="1"/>
  <c r="L1450" i="11" s="1"/>
  <c r="L1451" i="11" s="1"/>
  <c r="L1452" i="11" s="1"/>
  <c r="L1453" i="11" s="1"/>
  <c r="L1454" i="11" s="1"/>
  <c r="L1455" i="11" s="1"/>
  <c r="L1456" i="11" s="1"/>
  <c r="L1457" i="11" s="1"/>
  <c r="L1458" i="11" s="1"/>
  <c r="L1459" i="11" s="1"/>
  <c r="L1460" i="11" s="1"/>
  <c r="L1461" i="11" s="1"/>
  <c r="L1462" i="11" s="1"/>
  <c r="L1463" i="11" s="1"/>
  <c r="L1464" i="11" s="1"/>
  <c r="L1465" i="11" s="1"/>
  <c r="L1466" i="11" s="1"/>
  <c r="L1467" i="11" s="1"/>
  <c r="L1468" i="11" s="1"/>
  <c r="L1469" i="11" s="1"/>
  <c r="L1470" i="11" s="1"/>
  <c r="L1471" i="11" s="1"/>
  <c r="L1472" i="11" s="1"/>
  <c r="L1473" i="11" s="1"/>
  <c r="L1474" i="11" s="1"/>
  <c r="L1475" i="11" s="1"/>
  <c r="L1476" i="11" s="1"/>
  <c r="L1477" i="11" s="1"/>
  <c r="L1478" i="11" s="1"/>
  <c r="L1479" i="11" s="1"/>
  <c r="L1480" i="11" s="1"/>
  <c r="L1481" i="11" s="1"/>
  <c r="L1482" i="11" s="1"/>
  <c r="L1483" i="11" s="1"/>
  <c r="L1484" i="11" s="1"/>
  <c r="L1485" i="11" s="1"/>
  <c r="L1486" i="11" s="1"/>
  <c r="L1487" i="11" s="1"/>
  <c r="L1488" i="11" s="1"/>
  <c r="L1489" i="11" s="1"/>
  <c r="L1490" i="11" s="1"/>
  <c r="L1491" i="11" s="1"/>
  <c r="L1492" i="11" s="1"/>
  <c r="L1493" i="11" s="1"/>
  <c r="L1494" i="11" s="1"/>
  <c r="L1495" i="11" s="1"/>
  <c r="L1496" i="11" s="1"/>
  <c r="L1497" i="11" s="1"/>
  <c r="L1498" i="11" s="1"/>
  <c r="L1499" i="11" s="1"/>
  <c r="L1500" i="11" s="1"/>
  <c r="L1501" i="11" s="1"/>
  <c r="L1502" i="11" s="1"/>
  <c r="L1503" i="11" s="1"/>
  <c r="L1504" i="11" s="1"/>
  <c r="L1505" i="11" s="1"/>
  <c r="L1506" i="11" s="1"/>
  <c r="L1507" i="11" s="1"/>
  <c r="L1508" i="11" s="1"/>
  <c r="L1509" i="11" s="1"/>
  <c r="L1510" i="11" s="1"/>
  <c r="L1511" i="11" s="1"/>
  <c r="L1512" i="11" s="1"/>
  <c r="L1513" i="11" s="1"/>
  <c r="L1514" i="11" s="1"/>
  <c r="L1515" i="11" s="1"/>
  <c r="L1516" i="11" s="1"/>
  <c r="L1517" i="11" s="1"/>
  <c r="L1518" i="11" s="1"/>
  <c r="L1519" i="11" s="1"/>
  <c r="L1520" i="11" s="1"/>
  <c r="L1521" i="11" s="1"/>
  <c r="L1522" i="11" s="1"/>
  <c r="L1523" i="11" s="1"/>
  <c r="L1524" i="11" s="1"/>
  <c r="L1525" i="11" s="1"/>
  <c r="L1526" i="11" s="1"/>
  <c r="L1527" i="11" s="1"/>
  <c r="L1528" i="11" s="1"/>
  <c r="L1529" i="11" s="1"/>
  <c r="L1530" i="11" s="1"/>
  <c r="L1531" i="11" s="1"/>
  <c r="L1532" i="11" s="1"/>
  <c r="L1533" i="11" s="1"/>
  <c r="L1534" i="11" s="1"/>
  <c r="L1535" i="11" s="1"/>
  <c r="L1536" i="11" s="1"/>
  <c r="L1537" i="11" s="1"/>
  <c r="L1538" i="11" s="1"/>
  <c r="L1539" i="11" s="1"/>
  <c r="L1540" i="11" s="1"/>
  <c r="L1541" i="11" s="1"/>
  <c r="L1542" i="11" s="1"/>
  <c r="L1543" i="11" s="1"/>
  <c r="L1544" i="11" s="1"/>
  <c r="L1545" i="11" s="1"/>
  <c r="L1546" i="11" s="1"/>
  <c r="L1547" i="11" s="1"/>
  <c r="L1548" i="11" s="1"/>
  <c r="L1549" i="11" s="1"/>
  <c r="L1550" i="11" s="1"/>
  <c r="L1551" i="11" s="1"/>
  <c r="L1552" i="11" s="1"/>
  <c r="L1553" i="11" s="1"/>
  <c r="L1554" i="11" s="1"/>
  <c r="L1555" i="11" s="1"/>
  <c r="L1556" i="11" s="1"/>
  <c r="L1557" i="11" s="1"/>
  <c r="L1558" i="11" s="1"/>
  <c r="L1559" i="11" s="1"/>
  <c r="L1560" i="11" s="1"/>
  <c r="L1561" i="11" s="1"/>
  <c r="L1562" i="11" s="1"/>
  <c r="L1563" i="11" s="1"/>
  <c r="L1564" i="11" s="1"/>
  <c r="L1565" i="11" s="1"/>
  <c r="L1566" i="11" s="1"/>
  <c r="L1567" i="11" s="1"/>
  <c r="L1568" i="11" s="1"/>
  <c r="L1569" i="11" s="1"/>
  <c r="L1570" i="11" s="1"/>
  <c r="L1571" i="11" s="1"/>
  <c r="L1572" i="11" s="1"/>
  <c r="L1573" i="11" s="1"/>
  <c r="L1574" i="11" s="1"/>
  <c r="L1575" i="11" s="1"/>
  <c r="L1576" i="11" s="1"/>
  <c r="L1577" i="11" s="1"/>
  <c r="L1578" i="11" s="1"/>
  <c r="L1579" i="11" s="1"/>
  <c r="L1580" i="11" s="1"/>
  <c r="L1581" i="11" s="1"/>
  <c r="L1582" i="11" s="1"/>
  <c r="L1583" i="11" s="1"/>
  <c r="L1584" i="11" s="1"/>
  <c r="L1585" i="11" s="1"/>
  <c r="L1586" i="11" s="1"/>
  <c r="L1587" i="11" s="1"/>
  <c r="L1588" i="11" s="1"/>
  <c r="L1589" i="11" s="1"/>
  <c r="L1590" i="11" s="1"/>
  <c r="L1591" i="11" s="1"/>
  <c r="L1592" i="11" s="1"/>
  <c r="L1593" i="11" s="1"/>
  <c r="L1594" i="11" s="1"/>
  <c r="L1595" i="11" s="1"/>
  <c r="L1596" i="11" s="1"/>
  <c r="L1597" i="11" s="1"/>
  <c r="L1598" i="11" s="1"/>
  <c r="L1599" i="11" s="1"/>
  <c r="L1600" i="11" s="1"/>
  <c r="L1601" i="11" s="1"/>
  <c r="L1602" i="11" s="1"/>
  <c r="L1603" i="11" s="1"/>
  <c r="L1604" i="11" s="1"/>
  <c r="L1605" i="11" s="1"/>
  <c r="L1606" i="11" s="1"/>
  <c r="L1607" i="11" s="1"/>
  <c r="L1608" i="11" s="1"/>
  <c r="L1609" i="11" s="1"/>
  <c r="L1610" i="11" s="1"/>
  <c r="L1611" i="11" s="1"/>
  <c r="L1612" i="11" s="1"/>
  <c r="L1613" i="11" s="1"/>
  <c r="L1614" i="11" s="1"/>
  <c r="L1615" i="11" s="1"/>
  <c r="L1616" i="11" s="1"/>
  <c r="L1617" i="11" s="1"/>
  <c r="L1618" i="11" s="1"/>
  <c r="L1619" i="11" s="1"/>
  <c r="L1620" i="11" s="1"/>
  <c r="L1621" i="11" s="1"/>
  <c r="L1622" i="11" s="1"/>
  <c r="L1623" i="11" s="1"/>
  <c r="L1624" i="11" s="1"/>
  <c r="L1625" i="11" s="1"/>
  <c r="L1626" i="11" s="1"/>
  <c r="L1627" i="11" s="1"/>
  <c r="L1628" i="11" s="1"/>
  <c r="L1629" i="11" s="1"/>
  <c r="L1630" i="11" s="1"/>
  <c r="L1631" i="11" s="1"/>
  <c r="L1632" i="11" s="1"/>
  <c r="L1633" i="11" s="1"/>
  <c r="L1634" i="11" s="1"/>
  <c r="L1635" i="11" s="1"/>
  <c r="L1636" i="11" s="1"/>
  <c r="L1637" i="11" s="1"/>
  <c r="L1638" i="11" s="1"/>
  <c r="L1639" i="11" s="1"/>
  <c r="L1640" i="11" s="1"/>
  <c r="L1641" i="11" s="1"/>
  <c r="L1642" i="11" s="1"/>
  <c r="L1643" i="11" s="1"/>
  <c r="L1644" i="11" s="1"/>
  <c r="L1645" i="11" s="1"/>
  <c r="L1646" i="11" s="1"/>
  <c r="L1647" i="11" s="1"/>
  <c r="L1648" i="11" s="1"/>
  <c r="L1649" i="11" s="1"/>
  <c r="L1650" i="11" s="1"/>
  <c r="L1651" i="11" s="1"/>
  <c r="L1652" i="11" s="1"/>
  <c r="L1653" i="11" s="1"/>
  <c r="L1654" i="11" s="1"/>
  <c r="L1655" i="11" s="1"/>
  <c r="L1656" i="11" s="1"/>
  <c r="L1657" i="11" s="1"/>
  <c r="L1658" i="11" s="1"/>
  <c r="L1659" i="11" s="1"/>
  <c r="L1660" i="11" s="1"/>
  <c r="L1661" i="11" s="1"/>
  <c r="L1662" i="11" s="1"/>
  <c r="L1663" i="11" s="1"/>
  <c r="L1664" i="11" s="1"/>
  <c r="L1665" i="11" s="1"/>
  <c r="L1666" i="11" s="1"/>
  <c r="L1667" i="11" s="1"/>
  <c r="L1668" i="11" s="1"/>
  <c r="L1669" i="11" s="1"/>
  <c r="L1670" i="11" s="1"/>
  <c r="L1671" i="11" s="1"/>
  <c r="L1672" i="11" s="1"/>
  <c r="L1673" i="11" s="1"/>
  <c r="L1674" i="11" s="1"/>
  <c r="L1675" i="11" s="1"/>
  <c r="L1676" i="11" s="1"/>
  <c r="L1677" i="11" s="1"/>
  <c r="L1678" i="11" s="1"/>
  <c r="L1679" i="11" s="1"/>
  <c r="L1680" i="11" s="1"/>
  <c r="L1681" i="11" s="1"/>
  <c r="L1682" i="11" s="1"/>
  <c r="L1683" i="11" s="1"/>
  <c r="L1684" i="11" s="1"/>
  <c r="L1685" i="11" s="1"/>
  <c r="L1686" i="11" s="1"/>
  <c r="L1687" i="11" s="1"/>
  <c r="L1688" i="11" s="1"/>
  <c r="L1689" i="11" s="1"/>
  <c r="L1690" i="11" s="1"/>
  <c r="L1691" i="11" s="1"/>
  <c r="L1692" i="11" s="1"/>
  <c r="L1693" i="11" s="1"/>
  <c r="L1694" i="11" s="1"/>
  <c r="L1695" i="11" s="1"/>
  <c r="L1696" i="11" s="1"/>
  <c r="L1697" i="11" s="1"/>
  <c r="L1698" i="11" s="1"/>
  <c r="L1699" i="11" s="1"/>
  <c r="L1700" i="11" s="1"/>
  <c r="L1701" i="11" s="1"/>
  <c r="L1702" i="11" s="1"/>
  <c r="L1703" i="11" s="1"/>
  <c r="L1704" i="11" s="1"/>
  <c r="L1705" i="11" s="1"/>
  <c r="L1706" i="11" s="1"/>
  <c r="L1707" i="11" s="1"/>
  <c r="L1708" i="11" s="1"/>
  <c r="L1709" i="11" s="1"/>
  <c r="L1710" i="11" s="1"/>
  <c r="L1711" i="11" s="1"/>
  <c r="L1712" i="11" s="1"/>
  <c r="L1713" i="11" s="1"/>
  <c r="L1714" i="11" s="1"/>
  <c r="L1715" i="11" s="1"/>
  <c r="L1716" i="11" s="1"/>
  <c r="L1717" i="11" s="1"/>
  <c r="L1718" i="11" s="1"/>
  <c r="L1719" i="11" s="1"/>
  <c r="L1720" i="11" s="1"/>
  <c r="L1721" i="11" s="1"/>
  <c r="L1722" i="11" s="1"/>
  <c r="L1723" i="11" s="1"/>
  <c r="L1724" i="11" s="1"/>
  <c r="AV372" i="11"/>
  <c r="Q366" i="11"/>
  <c r="W486" i="11" s="1"/>
  <c r="Q364" i="11"/>
  <c r="H360" i="11"/>
  <c r="H361" i="11" s="1"/>
  <c r="H348" i="11"/>
  <c r="H345" i="11"/>
  <c r="H337" i="11"/>
  <c r="H338" i="11" s="1"/>
  <c r="H339" i="11" s="1"/>
  <c r="H340" i="11" s="1"/>
  <c r="H341" i="11" s="1"/>
  <c r="H329" i="11"/>
  <c r="H330" i="11" s="1"/>
  <c r="H331" i="11" s="1"/>
  <c r="H332" i="11" s="1"/>
  <c r="H333" i="11" s="1"/>
  <c r="H334" i="11" s="1"/>
  <c r="H335" i="11" s="1"/>
  <c r="H326" i="11"/>
  <c r="H322" i="11"/>
  <c r="H323" i="11" s="1"/>
  <c r="H324" i="11" s="1"/>
  <c r="H320" i="11"/>
  <c r="H313" i="11"/>
  <c r="H314" i="11" s="1"/>
  <c r="H315" i="11" s="1"/>
  <c r="H316" i="11" s="1"/>
  <c r="H317" i="11" s="1"/>
  <c r="H318" i="11" s="1"/>
  <c r="H308" i="11"/>
  <c r="H309" i="11" s="1"/>
  <c r="H310" i="11" s="1"/>
  <c r="H311" i="11" s="1"/>
  <c r="H305" i="11"/>
  <c r="H292" i="11"/>
  <c r="H293" i="11" s="1"/>
  <c r="H294" i="11" s="1"/>
  <c r="H295" i="11" s="1"/>
  <c r="H296" i="11" s="1"/>
  <c r="H297" i="11" s="1"/>
  <c r="H298" i="11" s="1"/>
  <c r="H299" i="11" s="1"/>
  <c r="H300" i="11" s="1"/>
  <c r="H301" i="11" s="1"/>
  <c r="H302" i="11" s="1"/>
  <c r="H303" i="11" s="1"/>
  <c r="H286" i="11"/>
  <c r="H287" i="11" s="1"/>
  <c r="H288" i="11" s="1"/>
  <c r="H289" i="11" s="1"/>
  <c r="H290" i="11" s="1"/>
  <c r="H279" i="11"/>
  <c r="H280" i="11" s="1"/>
  <c r="H276" i="11"/>
  <c r="H277" i="11" s="1"/>
  <c r="H273" i="11"/>
  <c r="H261" i="11"/>
  <c r="H262" i="11" s="1"/>
  <c r="H263" i="11" s="1"/>
  <c r="H264" i="11" s="1"/>
  <c r="H265" i="11" s="1"/>
  <c r="H266" i="11" s="1"/>
  <c r="H267" i="11" s="1"/>
  <c r="H268" i="11" s="1"/>
  <c r="H269" i="11" s="1"/>
  <c r="H270" i="11" s="1"/>
  <c r="AG41" i="11"/>
  <c r="AG61" i="11"/>
  <c r="AG55" i="11"/>
  <c r="AG47" i="11"/>
  <c r="AG35" i="11"/>
  <c r="AB28" i="11"/>
  <c r="F59" i="11" s="1"/>
  <c r="O16" i="11"/>
  <c r="R13" i="11" s="1"/>
  <c r="R15" i="11"/>
  <c r="AM2" i="11"/>
  <c r="R14" i="11" l="1"/>
  <c r="U1722" i="11"/>
  <c r="U1718" i="11"/>
  <c r="U1714" i="11"/>
  <c r="U1710" i="11"/>
  <c r="U1706" i="11"/>
  <c r="U1702" i="11"/>
  <c r="U1698" i="11"/>
  <c r="U1694" i="11"/>
  <c r="U1690" i="11"/>
  <c r="U1686" i="11"/>
  <c r="U1682" i="11"/>
  <c r="U1678" i="11"/>
  <c r="U1674" i="11"/>
  <c r="U1670" i="11"/>
  <c r="U1666" i="11"/>
  <c r="U1662" i="11"/>
  <c r="U1658" i="11"/>
  <c r="U1654" i="11"/>
  <c r="U1650" i="11"/>
  <c r="U1646" i="11"/>
  <c r="U1642" i="11"/>
  <c r="U1638" i="11"/>
  <c r="U1634" i="11"/>
  <c r="U1630" i="11"/>
  <c r="U1626" i="11"/>
  <c r="U1622" i="11"/>
  <c r="U1618" i="11"/>
  <c r="U1614" i="11"/>
  <c r="U1610" i="11"/>
  <c r="U1606" i="11"/>
  <c r="U1602" i="11"/>
  <c r="U1598" i="11"/>
  <c r="U1594" i="11"/>
  <c r="U1590" i="11"/>
  <c r="U1586" i="11"/>
  <c r="U1582" i="11"/>
  <c r="U1578" i="11"/>
  <c r="U1574" i="11"/>
  <c r="U1570" i="11"/>
  <c r="U1566" i="11"/>
  <c r="U1562" i="11"/>
  <c r="U1558" i="11"/>
  <c r="U1554" i="11"/>
  <c r="U1550" i="11"/>
  <c r="U1546" i="11"/>
  <c r="U1542" i="11"/>
  <c r="U1538" i="11"/>
  <c r="U1534" i="11"/>
  <c r="U1530" i="11"/>
  <c r="U1526" i="11"/>
  <c r="U1522" i="11"/>
  <c r="U1518" i="11"/>
  <c r="U1514" i="11"/>
  <c r="U1510" i="11"/>
  <c r="U1506" i="11"/>
  <c r="U1502" i="11"/>
  <c r="U1498" i="11"/>
  <c r="U1494" i="11"/>
  <c r="U1490" i="11"/>
  <c r="U1486" i="11"/>
  <c r="U1482" i="11"/>
  <c r="U1478" i="11"/>
  <c r="U1474" i="11"/>
  <c r="U1470" i="11"/>
  <c r="U1466" i="11"/>
  <c r="U1462" i="11"/>
  <c r="U1458" i="11"/>
  <c r="U1454" i="11"/>
  <c r="U1450" i="11"/>
  <c r="U1446" i="11"/>
  <c r="U1442" i="11"/>
  <c r="U1438" i="11"/>
  <c r="U1434" i="11"/>
  <c r="U1430" i="11"/>
  <c r="U1426" i="11"/>
  <c r="U1422" i="11"/>
  <c r="U1418" i="11"/>
  <c r="U1414" i="11"/>
  <c r="U1410" i="11"/>
  <c r="U1406" i="11"/>
  <c r="U1402" i="11"/>
  <c r="U1398" i="11"/>
  <c r="U1394" i="11"/>
  <c r="U1390" i="11"/>
  <c r="U1386" i="11"/>
  <c r="U1721" i="11"/>
  <c r="U1717" i="11"/>
  <c r="U1713" i="11"/>
  <c r="U1709" i="11"/>
  <c r="U1705" i="11"/>
  <c r="U1701" i="11"/>
  <c r="U1697" i="11"/>
  <c r="U1693" i="11"/>
  <c r="U1689" i="11"/>
  <c r="U1685" i="11"/>
  <c r="U1681" i="11"/>
  <c r="U1677" i="11"/>
  <c r="U1673" i="11"/>
  <c r="U1669" i="11"/>
  <c r="U1665" i="11"/>
  <c r="U1661" i="11"/>
  <c r="U1657" i="11"/>
  <c r="U1653" i="11"/>
  <c r="U1649" i="11"/>
  <c r="U1645" i="11"/>
  <c r="U1641" i="11"/>
  <c r="U1637" i="11"/>
  <c r="U1633" i="11"/>
  <c r="U1629" i="11"/>
  <c r="U1625" i="11"/>
  <c r="U1621" i="11"/>
  <c r="U1617" i="11"/>
  <c r="U1613" i="11"/>
  <c r="U1609" i="11"/>
  <c r="U1605" i="11"/>
  <c r="U1601" i="11"/>
  <c r="U1597" i="11"/>
  <c r="U1593" i="11"/>
  <c r="U1589" i="11"/>
  <c r="U1585" i="11"/>
  <c r="U1581" i="11"/>
  <c r="U1577" i="11"/>
  <c r="U1573" i="11"/>
  <c r="U1569" i="11"/>
  <c r="U1565" i="11"/>
  <c r="U1561" i="11"/>
  <c r="U1557" i="11"/>
  <c r="U1553" i="11"/>
  <c r="U1549" i="11"/>
  <c r="U1545" i="11"/>
  <c r="U1541" i="11"/>
  <c r="U1537" i="11"/>
  <c r="U1533" i="11"/>
  <c r="U1529" i="11"/>
  <c r="U1525" i="11"/>
  <c r="U1521" i="11"/>
  <c r="U1517" i="11"/>
  <c r="U1513" i="11"/>
  <c r="U1509" i="11"/>
  <c r="U1505" i="11"/>
  <c r="U1501" i="11"/>
  <c r="U1497" i="11"/>
  <c r="U1493" i="11"/>
  <c r="U1489" i="11"/>
  <c r="U1485" i="11"/>
  <c r="U1481" i="11"/>
  <c r="U1477" i="11"/>
  <c r="U1473" i="11"/>
  <c r="U1469" i="11"/>
  <c r="U1465" i="11"/>
  <c r="U1461" i="11"/>
  <c r="U1457" i="11"/>
  <c r="U1453" i="11"/>
  <c r="U1449" i="11"/>
  <c r="U1445" i="11"/>
  <c r="U1441" i="11"/>
  <c r="U1437" i="11"/>
  <c r="U1433" i="11"/>
  <c r="U1429" i="11"/>
  <c r="U1425" i="11"/>
  <c r="U1421" i="11"/>
  <c r="U1417" i="11"/>
  <c r="U1413" i="11"/>
  <c r="U1409" i="11"/>
  <c r="U1405" i="11"/>
  <c r="U1401" i="11"/>
  <c r="U1397" i="11"/>
  <c r="U1393" i="11"/>
  <c r="U1389" i="11"/>
  <c r="U1385" i="11"/>
  <c r="U1724" i="11"/>
  <c r="U1720" i="11"/>
  <c r="U1716" i="11"/>
  <c r="U1712" i="11"/>
  <c r="U1708" i="11"/>
  <c r="U1704" i="11"/>
  <c r="U1700" i="11"/>
  <c r="U1696" i="11"/>
  <c r="U1692" i="11"/>
  <c r="U1688" i="11"/>
  <c r="U1684" i="11"/>
  <c r="U1680" i="11"/>
  <c r="U1676" i="11"/>
  <c r="U1672" i="11"/>
  <c r="U1668" i="11"/>
  <c r="U1664" i="11"/>
  <c r="U1660" i="11"/>
  <c r="U1656" i="11"/>
  <c r="U1652" i="11"/>
  <c r="U1648" i="11"/>
  <c r="U1644" i="11"/>
  <c r="U1640" i="11"/>
  <c r="U1636" i="11"/>
  <c r="U1632" i="11"/>
  <c r="U1628" i="11"/>
  <c r="U1624" i="11"/>
  <c r="U1620" i="11"/>
  <c r="U1616" i="11"/>
  <c r="U1612" i="11"/>
  <c r="U1608" i="11"/>
  <c r="U1604" i="11"/>
  <c r="U1600" i="11"/>
  <c r="U1596" i="11"/>
  <c r="U1592" i="11"/>
  <c r="U1588" i="11"/>
  <c r="U1584" i="11"/>
  <c r="U1580" i="11"/>
  <c r="U1576" i="11"/>
  <c r="U1572" i="11"/>
  <c r="U1568" i="11"/>
  <c r="U1564" i="11"/>
  <c r="U1560" i="11"/>
  <c r="U1556" i="11"/>
  <c r="U1552" i="11"/>
  <c r="U1548" i="11"/>
  <c r="U1544" i="11"/>
  <c r="U1540" i="11"/>
  <c r="U1536" i="11"/>
  <c r="U1532" i="11"/>
  <c r="U1528" i="11"/>
  <c r="U1524" i="11"/>
  <c r="U1520" i="11"/>
  <c r="U1516" i="11"/>
  <c r="U1512" i="11"/>
  <c r="U1508" i="11"/>
  <c r="U1504" i="11"/>
  <c r="U1500" i="11"/>
  <c r="U1496" i="11"/>
  <c r="U1492" i="11"/>
  <c r="U1488" i="11"/>
  <c r="U1484" i="11"/>
  <c r="U1480" i="11"/>
  <c r="U1476" i="11"/>
  <c r="U1472" i="11"/>
  <c r="U1468" i="11"/>
  <c r="U1464" i="11"/>
  <c r="U1460" i="11"/>
  <c r="U1456" i="11"/>
  <c r="U1452" i="11"/>
  <c r="U1448" i="11"/>
  <c r="U1444" i="11"/>
  <c r="U1440" i="11"/>
  <c r="U1436" i="11"/>
  <c r="U1432" i="11"/>
  <c r="U1428" i="11"/>
  <c r="U1424" i="11"/>
  <c r="U1420" i="11"/>
  <c r="U1416" i="11"/>
  <c r="U1412" i="11"/>
  <c r="U1408" i="11"/>
  <c r="U1404" i="11"/>
  <c r="U1400" i="11"/>
  <c r="U1396" i="11"/>
  <c r="U1392" i="11"/>
  <c r="U1388" i="11"/>
  <c r="U1723" i="11"/>
  <c r="U1719" i="11"/>
  <c r="U1715" i="11"/>
  <c r="U1711" i="11"/>
  <c r="U1707" i="11"/>
  <c r="U1703" i="11"/>
  <c r="U1699" i="11"/>
  <c r="U1695" i="11"/>
  <c r="U1691" i="11"/>
  <c r="U1687" i="11"/>
  <c r="U1683" i="11"/>
  <c r="U1679" i="11"/>
  <c r="U1675" i="11"/>
  <c r="U1671" i="11"/>
  <c r="U1667" i="11"/>
  <c r="U1663" i="11"/>
  <c r="U1659" i="11"/>
  <c r="U1655" i="11"/>
  <c r="U1651" i="11"/>
  <c r="U1647" i="11"/>
  <c r="U1643" i="11"/>
  <c r="U1639" i="11"/>
  <c r="U1635" i="11"/>
  <c r="U1631" i="11"/>
  <c r="U1627" i="11"/>
  <c r="U1623" i="11"/>
  <c r="U1619" i="11"/>
  <c r="U1615" i="11"/>
  <c r="U1611" i="11"/>
  <c r="U1607" i="11"/>
  <c r="U1603" i="11"/>
  <c r="U1599" i="11"/>
  <c r="U1595" i="11"/>
  <c r="U1591" i="11"/>
  <c r="U1587" i="11"/>
  <c r="U1583" i="11"/>
  <c r="U1579" i="11"/>
  <c r="U1575" i="11"/>
  <c r="U1571" i="11"/>
  <c r="U1567" i="11"/>
  <c r="U1563" i="11"/>
  <c r="U1559" i="11"/>
  <c r="U1555" i="11"/>
  <c r="U1551" i="11"/>
  <c r="U1547" i="11"/>
  <c r="U1543" i="11"/>
  <c r="U1539" i="11"/>
  <c r="U1535" i="11"/>
  <c r="U1531" i="11"/>
  <c r="U1527" i="11"/>
  <c r="U1523" i="11"/>
  <c r="U1519" i="11"/>
  <c r="U1515" i="11"/>
  <c r="U1511" i="11"/>
  <c r="U1507" i="11"/>
  <c r="U1503" i="11"/>
  <c r="U1499" i="11"/>
  <c r="U1495" i="11"/>
  <c r="U1491" i="11"/>
  <c r="U1487" i="11"/>
  <c r="U1483" i="11"/>
  <c r="U1479" i="11"/>
  <c r="U1475" i="11"/>
  <c r="U1471" i="11"/>
  <c r="U1467" i="11"/>
  <c r="U1463" i="11"/>
  <c r="U1459" i="11"/>
  <c r="U1455" i="11"/>
  <c r="U1451" i="11"/>
  <c r="U1447" i="11"/>
  <c r="U1443" i="11"/>
  <c r="U1439" i="11"/>
  <c r="U1435" i="11"/>
  <c r="U1431" i="11"/>
  <c r="U1427" i="11"/>
  <c r="U1423" i="11"/>
  <c r="U1419" i="11"/>
  <c r="U1415" i="11"/>
  <c r="U1411" i="11"/>
  <c r="U1407" i="11"/>
  <c r="U1403" i="11"/>
  <c r="U1399" i="11"/>
  <c r="U1395" i="11"/>
  <c r="U1391" i="11"/>
  <c r="U1387" i="11"/>
  <c r="U1382" i="11"/>
  <c r="U1378" i="11"/>
  <c r="U1374" i="11"/>
  <c r="U1370" i="11"/>
  <c r="U1366" i="11"/>
  <c r="U1362" i="11"/>
  <c r="U1358" i="11"/>
  <c r="U1354" i="11"/>
  <c r="U1350" i="11"/>
  <c r="U1346" i="11"/>
  <c r="U1342" i="11"/>
  <c r="U1338" i="11"/>
  <c r="U1334" i="11"/>
  <c r="U1330" i="11"/>
  <c r="U1326" i="11"/>
  <c r="U1322" i="11"/>
  <c r="U1318" i="11"/>
  <c r="U1314" i="11"/>
  <c r="U1310" i="11"/>
  <c r="U1306" i="11"/>
  <c r="U1302" i="11"/>
  <c r="U1298" i="11"/>
  <c r="U1294" i="11"/>
  <c r="U1290" i="11"/>
  <c r="U1286" i="11"/>
  <c r="U1282" i="11"/>
  <c r="U1278" i="11"/>
  <c r="U1274" i="11"/>
  <c r="U1270" i="11"/>
  <c r="U1266" i="11"/>
  <c r="U1262" i="11"/>
  <c r="U1258" i="11"/>
  <c r="U1254" i="11"/>
  <c r="U1250" i="11"/>
  <c r="U1246" i="11"/>
  <c r="U1242" i="11"/>
  <c r="U1238" i="11"/>
  <c r="U1234" i="11"/>
  <c r="U1230" i="11"/>
  <c r="U1226" i="11"/>
  <c r="U1222" i="11"/>
  <c r="U1218" i="11"/>
  <c r="U1214" i="11"/>
  <c r="U1210" i="11"/>
  <c r="U1206" i="11"/>
  <c r="U1202" i="11"/>
  <c r="U1198" i="11"/>
  <c r="U1194" i="11"/>
  <c r="U1190" i="11"/>
  <c r="U1186" i="11"/>
  <c r="U1182" i="11"/>
  <c r="U1178" i="11"/>
  <c r="U1174" i="11"/>
  <c r="U1170" i="11"/>
  <c r="U1166" i="11"/>
  <c r="U1162" i="11"/>
  <c r="U1158" i="11"/>
  <c r="U1154" i="11"/>
  <c r="U1150" i="11"/>
  <c r="U1146" i="11"/>
  <c r="U1142" i="11"/>
  <c r="U1138" i="11"/>
  <c r="U1134" i="11"/>
  <c r="U1130" i="11"/>
  <c r="U1126" i="11"/>
  <c r="U1123" i="11"/>
  <c r="AT1122" i="11"/>
  <c r="BB1122" i="11" s="1"/>
  <c r="U1121" i="11"/>
  <c r="AT1120" i="11"/>
  <c r="BB1120" i="11" s="1"/>
  <c r="U1119" i="11"/>
  <c r="AT1118" i="11"/>
  <c r="BB1118" i="11" s="1"/>
  <c r="U1117" i="11"/>
  <c r="AT1116" i="11"/>
  <c r="BB1116" i="11" s="1"/>
  <c r="U1115" i="11"/>
  <c r="AT1114" i="11"/>
  <c r="BB1114" i="11" s="1"/>
  <c r="U1113" i="11"/>
  <c r="AT1112" i="11"/>
  <c r="BB1112" i="11" s="1"/>
  <c r="U1111" i="11"/>
  <c r="AT1110" i="11"/>
  <c r="BB1110" i="11" s="1"/>
  <c r="U1109" i="11"/>
  <c r="AT1108" i="11"/>
  <c r="BB1108" i="11" s="1"/>
  <c r="U1107" i="11"/>
  <c r="AT1106" i="11"/>
  <c r="BB1106" i="11" s="1"/>
  <c r="U1105" i="11"/>
  <c r="AT1104" i="11"/>
  <c r="BB1104" i="11" s="1"/>
  <c r="U1103" i="11"/>
  <c r="AT1102" i="11"/>
  <c r="BB1102" i="11" s="1"/>
  <c r="U1101" i="11"/>
  <c r="AT1100" i="11"/>
  <c r="BB1100" i="11" s="1"/>
  <c r="U1099" i="11"/>
  <c r="AT1098" i="11"/>
  <c r="BB1098" i="11" s="1"/>
  <c r="U1097" i="11"/>
  <c r="AT1096" i="11"/>
  <c r="BB1096" i="11" s="1"/>
  <c r="U1095" i="11"/>
  <c r="AT1094" i="11"/>
  <c r="BB1094" i="11" s="1"/>
  <c r="U1093" i="11"/>
  <c r="AT1092" i="11"/>
  <c r="BB1092" i="11" s="1"/>
  <c r="U1091" i="11"/>
  <c r="AT1090" i="11"/>
  <c r="BB1090" i="11" s="1"/>
  <c r="U1089" i="11"/>
  <c r="AT1088" i="11"/>
  <c r="BB1088" i="11" s="1"/>
  <c r="U1087" i="11"/>
  <c r="AT1086" i="11"/>
  <c r="BB1086" i="11" s="1"/>
  <c r="U1085" i="11"/>
  <c r="AT1084" i="11"/>
  <c r="BB1084" i="11" s="1"/>
  <c r="U1384" i="11"/>
  <c r="U1381" i="11"/>
  <c r="U1377" i="11"/>
  <c r="U1373" i="11"/>
  <c r="U1369" i="11"/>
  <c r="U1365" i="11"/>
  <c r="U1361" i="11"/>
  <c r="U1357" i="11"/>
  <c r="U1353" i="11"/>
  <c r="U1349" i="11"/>
  <c r="U1345" i="11"/>
  <c r="U1341" i="11"/>
  <c r="U1337" i="11"/>
  <c r="U1333" i="11"/>
  <c r="U1329" i="11"/>
  <c r="U1325" i="11"/>
  <c r="U1321" i="11"/>
  <c r="U1317" i="11"/>
  <c r="U1313" i="11"/>
  <c r="U1309" i="11"/>
  <c r="U1305" i="11"/>
  <c r="U1301" i="11"/>
  <c r="U1297" i="11"/>
  <c r="U1293" i="11"/>
  <c r="U1289" i="11"/>
  <c r="U1285" i="11"/>
  <c r="U1281" i="11"/>
  <c r="U1277" i="11"/>
  <c r="U1273" i="11"/>
  <c r="U1269" i="11"/>
  <c r="U1265" i="11"/>
  <c r="U1261" i="11"/>
  <c r="U1257" i="11"/>
  <c r="U1253" i="11"/>
  <c r="U1249" i="11"/>
  <c r="U1245" i="11"/>
  <c r="U1241" i="11"/>
  <c r="U1237" i="11"/>
  <c r="U1233" i="11"/>
  <c r="U1229" i="11"/>
  <c r="U1225" i="11"/>
  <c r="U1221" i="11"/>
  <c r="U1217" i="11"/>
  <c r="U1213" i="11"/>
  <c r="U1209" i="11"/>
  <c r="U1205" i="11"/>
  <c r="U1201" i="11"/>
  <c r="U1197" i="11"/>
  <c r="U1193" i="11"/>
  <c r="U1189" i="11"/>
  <c r="U1185" i="11"/>
  <c r="U1181" i="11"/>
  <c r="U1177" i="11"/>
  <c r="U1173" i="11"/>
  <c r="U1169" i="11"/>
  <c r="U1165" i="11"/>
  <c r="U1161" i="11"/>
  <c r="U1157" i="11"/>
  <c r="U1153" i="11"/>
  <c r="U1149" i="11"/>
  <c r="U1145" i="11"/>
  <c r="U1141" i="11"/>
  <c r="U1137" i="11"/>
  <c r="U1133" i="11"/>
  <c r="U1129" i="11"/>
  <c r="U1125" i="11"/>
  <c r="U1380" i="11"/>
  <c r="U1376" i="11"/>
  <c r="U1372" i="11"/>
  <c r="U1368" i="11"/>
  <c r="U1364" i="11"/>
  <c r="U1360" i="11"/>
  <c r="U1356" i="11"/>
  <c r="U1352" i="11"/>
  <c r="U1348" i="11"/>
  <c r="U1344" i="11"/>
  <c r="U1340" i="11"/>
  <c r="U1336" i="11"/>
  <c r="U1332" i="11"/>
  <c r="U1328" i="11"/>
  <c r="U1324" i="11"/>
  <c r="U1320" i="11"/>
  <c r="U1316" i="11"/>
  <c r="U1312" i="11"/>
  <c r="U1308" i="11"/>
  <c r="U1304" i="11"/>
  <c r="U1300" i="11"/>
  <c r="U1296" i="11"/>
  <c r="U1292" i="11"/>
  <c r="U1288" i="11"/>
  <c r="U1284" i="11"/>
  <c r="U1280" i="11"/>
  <c r="U1276" i="11"/>
  <c r="U1272" i="11"/>
  <c r="U1268" i="11"/>
  <c r="U1264" i="11"/>
  <c r="U1260" i="11"/>
  <c r="U1256" i="11"/>
  <c r="U1252" i="11"/>
  <c r="U1248" i="11"/>
  <c r="U1244" i="11"/>
  <c r="U1240" i="11"/>
  <c r="U1236" i="11"/>
  <c r="U1232" i="11"/>
  <c r="U1228" i="11"/>
  <c r="U1224" i="11"/>
  <c r="U1220" i="11"/>
  <c r="U1216" i="11"/>
  <c r="U1212" i="11"/>
  <c r="U1208" i="11"/>
  <c r="U1204" i="11"/>
  <c r="U1200" i="11"/>
  <c r="U1196" i="11"/>
  <c r="U1192" i="11"/>
  <c r="U1188" i="11"/>
  <c r="U1184" i="11"/>
  <c r="U1180" i="11"/>
  <c r="U1176" i="11"/>
  <c r="U1172" i="11"/>
  <c r="U1168" i="11"/>
  <c r="U1164" i="11"/>
  <c r="U1160" i="11"/>
  <c r="U1156" i="11"/>
  <c r="U1152" i="11"/>
  <c r="U1148" i="11"/>
  <c r="U1144" i="11"/>
  <c r="U1140" i="11"/>
  <c r="U1136" i="11"/>
  <c r="U1132" i="11"/>
  <c r="U1128" i="11"/>
  <c r="U1124" i="11"/>
  <c r="AT1123" i="11"/>
  <c r="BB1123" i="11" s="1"/>
  <c r="U1122" i="11"/>
  <c r="AT1121" i="11"/>
  <c r="BB1121" i="11" s="1"/>
  <c r="U1120" i="11"/>
  <c r="AT1119" i="11"/>
  <c r="BB1119" i="11" s="1"/>
  <c r="U1118" i="11"/>
  <c r="AT1117" i="11"/>
  <c r="BB1117" i="11" s="1"/>
  <c r="U1116" i="11"/>
  <c r="AT1115" i="11"/>
  <c r="BB1115" i="11" s="1"/>
  <c r="U1114" i="11"/>
  <c r="AT1113" i="11"/>
  <c r="BB1113" i="11" s="1"/>
  <c r="U1112" i="11"/>
  <c r="AT1111" i="11"/>
  <c r="BB1111" i="11" s="1"/>
  <c r="U1110" i="11"/>
  <c r="AT1109" i="11"/>
  <c r="BB1109" i="11" s="1"/>
  <c r="U1108" i="11"/>
  <c r="AT1107" i="11"/>
  <c r="BB1107" i="11" s="1"/>
  <c r="U1106" i="11"/>
  <c r="AT1105" i="11"/>
  <c r="BB1105" i="11" s="1"/>
  <c r="U1104" i="11"/>
  <c r="AT1103" i="11"/>
  <c r="BB1103" i="11" s="1"/>
  <c r="U1102" i="11"/>
  <c r="AT1101" i="11"/>
  <c r="BB1101" i="11" s="1"/>
  <c r="U1100" i="11"/>
  <c r="AT1099" i="11"/>
  <c r="BB1099" i="11" s="1"/>
  <c r="U1098" i="11"/>
  <c r="AT1097" i="11"/>
  <c r="BB1097" i="11" s="1"/>
  <c r="U1096" i="11"/>
  <c r="AT1095" i="11"/>
  <c r="BB1095" i="11" s="1"/>
  <c r="U1094" i="11"/>
  <c r="AT1093" i="11"/>
  <c r="BB1093" i="11" s="1"/>
  <c r="U1092" i="11"/>
  <c r="AT1091" i="11"/>
  <c r="BB1091" i="11" s="1"/>
  <c r="U1090" i="11"/>
  <c r="AT1089" i="11"/>
  <c r="BB1089" i="11" s="1"/>
  <c r="U1088" i="11"/>
  <c r="AT1087" i="11"/>
  <c r="BB1087" i="11" s="1"/>
  <c r="U1086" i="11"/>
  <c r="AT1085" i="11"/>
  <c r="BB1085" i="11" s="1"/>
  <c r="U1084" i="11"/>
  <c r="U1383" i="11"/>
  <c r="U1379" i="11"/>
  <c r="U1375" i="11"/>
  <c r="U1371" i="11"/>
  <c r="U1367" i="11"/>
  <c r="U1363" i="11"/>
  <c r="U1359" i="11"/>
  <c r="U1355" i="11"/>
  <c r="U1351" i="11"/>
  <c r="U1347" i="11"/>
  <c r="U1343" i="11"/>
  <c r="U1339" i="11"/>
  <c r="U1335" i="11"/>
  <c r="U1331" i="11"/>
  <c r="U1327" i="11"/>
  <c r="U1323" i="11"/>
  <c r="U1319" i="11"/>
  <c r="U1315" i="11"/>
  <c r="U1311" i="11"/>
  <c r="U1307" i="11"/>
  <c r="U1303" i="11"/>
  <c r="U1299" i="11"/>
  <c r="U1295" i="11"/>
  <c r="U1291" i="11"/>
  <c r="U1287" i="11"/>
  <c r="U1283" i="11"/>
  <c r="U1279" i="11"/>
  <c r="U1275" i="11"/>
  <c r="U1271" i="11"/>
  <c r="U1267" i="11"/>
  <c r="U1263" i="11"/>
  <c r="U1259" i="11"/>
  <c r="U1255" i="11"/>
  <c r="U1251" i="11"/>
  <c r="U1247" i="11"/>
  <c r="U1243" i="11"/>
  <c r="U1239" i="11"/>
  <c r="U1235" i="11"/>
  <c r="U1231" i="11"/>
  <c r="U1227" i="11"/>
  <c r="U1223" i="11"/>
  <c r="U1219" i="11"/>
  <c r="U1215" i="11"/>
  <c r="U1211" i="11"/>
  <c r="U1207" i="11"/>
  <c r="U1203" i="11"/>
  <c r="U1199" i="11"/>
  <c r="U1195" i="11"/>
  <c r="U1191" i="11"/>
  <c r="U1187" i="11"/>
  <c r="U1183" i="11"/>
  <c r="U1179" i="11"/>
  <c r="U1175" i="11"/>
  <c r="U1171" i="11"/>
  <c r="U1167" i="11"/>
  <c r="U1163" i="11"/>
  <c r="U1159" i="11"/>
  <c r="U1155" i="11"/>
  <c r="U1151" i="11"/>
  <c r="U1147" i="11"/>
  <c r="U1143" i="11"/>
  <c r="U1139" i="11"/>
  <c r="U1135" i="11"/>
  <c r="U1131" i="11"/>
  <c r="U1127" i="11"/>
  <c r="U1083" i="11"/>
  <c r="AT1082" i="11"/>
  <c r="BB1082" i="11" s="1"/>
  <c r="U1081" i="11"/>
  <c r="AT1080" i="11"/>
  <c r="BB1080" i="11" s="1"/>
  <c r="U1079" i="11"/>
  <c r="AT1078" i="11"/>
  <c r="BB1078" i="11" s="1"/>
  <c r="U1077" i="11"/>
  <c r="AT1076" i="11"/>
  <c r="BB1076" i="11" s="1"/>
  <c r="U1075" i="11"/>
  <c r="AT1074" i="11"/>
  <c r="BB1074" i="11" s="1"/>
  <c r="U1073" i="11"/>
  <c r="AT1072" i="11"/>
  <c r="BB1072" i="11" s="1"/>
  <c r="U1071" i="11"/>
  <c r="AT1070" i="11"/>
  <c r="BB1070" i="11" s="1"/>
  <c r="U1069" i="11"/>
  <c r="AT1068" i="11"/>
  <c r="BB1068" i="11" s="1"/>
  <c r="U1067" i="11"/>
  <c r="AT1066" i="11"/>
  <c r="BB1066" i="11" s="1"/>
  <c r="U1065" i="11"/>
  <c r="AT1064" i="11"/>
  <c r="BB1064" i="11" s="1"/>
  <c r="U1063" i="11"/>
  <c r="AT1062" i="11"/>
  <c r="BB1062" i="11" s="1"/>
  <c r="U1061" i="11"/>
  <c r="AT1060" i="11"/>
  <c r="BB1060" i="11" s="1"/>
  <c r="U1059" i="11"/>
  <c r="AT1058" i="11"/>
  <c r="BB1058" i="11" s="1"/>
  <c r="U1057" i="11"/>
  <c r="AT1056" i="11"/>
  <c r="BB1056" i="11" s="1"/>
  <c r="U1055" i="11"/>
  <c r="AT1054" i="11"/>
  <c r="BB1054" i="11" s="1"/>
  <c r="U1053" i="11"/>
  <c r="AT1052" i="11"/>
  <c r="BB1052" i="11" s="1"/>
  <c r="U1051" i="11"/>
  <c r="AT1050" i="11"/>
  <c r="BB1050" i="11" s="1"/>
  <c r="U1049" i="11"/>
  <c r="AT1048" i="11"/>
  <c r="BB1048" i="11" s="1"/>
  <c r="U1047" i="11"/>
  <c r="AT1046" i="11"/>
  <c r="BB1046" i="11" s="1"/>
  <c r="U1045" i="11"/>
  <c r="AT1044" i="11"/>
  <c r="BB1044" i="11" s="1"/>
  <c r="U1043" i="11"/>
  <c r="AT1042" i="11"/>
  <c r="BB1042" i="11" s="1"/>
  <c r="U1041" i="11"/>
  <c r="AT1040" i="11"/>
  <c r="BB1040" i="11" s="1"/>
  <c r="U1039" i="11"/>
  <c r="AT1038" i="11"/>
  <c r="BB1038" i="11" s="1"/>
  <c r="U1037" i="11"/>
  <c r="AT1036" i="11"/>
  <c r="BB1036" i="11" s="1"/>
  <c r="U1035" i="11"/>
  <c r="AT1034" i="11"/>
  <c r="BB1034" i="11" s="1"/>
  <c r="U1033" i="11"/>
  <c r="AT1032" i="11"/>
  <c r="BB1032" i="11" s="1"/>
  <c r="U1031" i="11"/>
  <c r="AT1030" i="11"/>
  <c r="BB1030" i="11" s="1"/>
  <c r="U1029" i="11"/>
  <c r="AT1028" i="11"/>
  <c r="BB1028" i="11" s="1"/>
  <c r="U1027" i="11"/>
  <c r="AT1026" i="11"/>
  <c r="BB1026" i="11" s="1"/>
  <c r="U1025" i="11"/>
  <c r="AT1024" i="11"/>
  <c r="BB1024" i="11" s="1"/>
  <c r="U1023" i="11"/>
  <c r="AT1022" i="11"/>
  <c r="BB1022" i="11" s="1"/>
  <c r="U1021" i="11"/>
  <c r="AT1020" i="11"/>
  <c r="BB1020" i="11" s="1"/>
  <c r="U1019" i="11"/>
  <c r="AT1018" i="11"/>
  <c r="BB1018" i="11" s="1"/>
  <c r="U1017" i="11"/>
  <c r="AT1016" i="11"/>
  <c r="BB1016" i="11" s="1"/>
  <c r="U1015" i="11"/>
  <c r="AT1014" i="11"/>
  <c r="BB1014" i="11" s="1"/>
  <c r="U1013" i="11"/>
  <c r="AT1012" i="11"/>
  <c r="BB1012" i="11" s="1"/>
  <c r="U1011" i="11"/>
  <c r="AT1010" i="11"/>
  <c r="BB1010" i="11" s="1"/>
  <c r="U1009" i="11"/>
  <c r="AT1008" i="11"/>
  <c r="BB1008" i="11" s="1"/>
  <c r="U1007" i="11"/>
  <c r="AT1006" i="11"/>
  <c r="BB1006" i="11" s="1"/>
  <c r="U1005" i="11"/>
  <c r="AT1004" i="11"/>
  <c r="BB1004" i="11" s="1"/>
  <c r="U1003" i="11"/>
  <c r="AT1002" i="11"/>
  <c r="BB1002" i="11" s="1"/>
  <c r="U1001" i="11"/>
  <c r="AT1000" i="11"/>
  <c r="BB1000" i="11" s="1"/>
  <c r="U999" i="11"/>
  <c r="AT998" i="11"/>
  <c r="BB998" i="11" s="1"/>
  <c r="U997" i="11"/>
  <c r="AT996" i="11"/>
  <c r="BB996" i="11" s="1"/>
  <c r="U995" i="11"/>
  <c r="AT994" i="11"/>
  <c r="BB994" i="11" s="1"/>
  <c r="U993" i="11"/>
  <c r="AT992" i="11"/>
  <c r="BB992" i="11" s="1"/>
  <c r="U991" i="11"/>
  <c r="AT990" i="11"/>
  <c r="BB990" i="11" s="1"/>
  <c r="U989" i="11"/>
  <c r="AT988" i="11"/>
  <c r="BB988" i="11" s="1"/>
  <c r="U987" i="11"/>
  <c r="AT986" i="11"/>
  <c r="BB986" i="11" s="1"/>
  <c r="U985" i="11"/>
  <c r="AT984" i="11"/>
  <c r="BB984" i="11" s="1"/>
  <c r="U983" i="11"/>
  <c r="AT982" i="11"/>
  <c r="BB982" i="11" s="1"/>
  <c r="U981" i="11"/>
  <c r="AT980" i="11"/>
  <c r="BB980" i="11" s="1"/>
  <c r="U979" i="11"/>
  <c r="AT978" i="11"/>
  <c r="BB978" i="11" s="1"/>
  <c r="U977" i="11"/>
  <c r="AT976" i="11"/>
  <c r="BB976" i="11" s="1"/>
  <c r="U975" i="11"/>
  <c r="AT974" i="11"/>
  <c r="BB974" i="11" s="1"/>
  <c r="U973" i="11"/>
  <c r="AT972" i="11"/>
  <c r="BB972" i="11" s="1"/>
  <c r="U971" i="11"/>
  <c r="AT970" i="11"/>
  <c r="BB970" i="11" s="1"/>
  <c r="U969" i="11"/>
  <c r="AT968" i="11"/>
  <c r="BB968" i="11" s="1"/>
  <c r="U967" i="11"/>
  <c r="AT966" i="11"/>
  <c r="BB966" i="11" s="1"/>
  <c r="U965" i="11"/>
  <c r="AT964" i="11"/>
  <c r="BB964" i="11" s="1"/>
  <c r="U963" i="11"/>
  <c r="AT962" i="11"/>
  <c r="BB962" i="11" s="1"/>
  <c r="U961" i="11"/>
  <c r="AT960" i="11"/>
  <c r="BB960" i="11" s="1"/>
  <c r="U959" i="11"/>
  <c r="AT958" i="11"/>
  <c r="BB958" i="11" s="1"/>
  <c r="U957" i="11"/>
  <c r="AT956" i="11"/>
  <c r="BB956" i="11" s="1"/>
  <c r="U955" i="11"/>
  <c r="AT954" i="11"/>
  <c r="BB954" i="11" s="1"/>
  <c r="U953" i="11"/>
  <c r="AT952" i="11"/>
  <c r="BB952" i="11" s="1"/>
  <c r="U951" i="11"/>
  <c r="AT950" i="11"/>
  <c r="BB950" i="11" s="1"/>
  <c r="U949" i="11"/>
  <c r="AT948" i="11"/>
  <c r="BB948" i="11" s="1"/>
  <c r="U947" i="11"/>
  <c r="AT946" i="11"/>
  <c r="BB946" i="11" s="1"/>
  <c r="U945" i="11"/>
  <c r="AT944" i="11"/>
  <c r="BB944" i="11" s="1"/>
  <c r="U943" i="11"/>
  <c r="AT942" i="11"/>
  <c r="BB942" i="11" s="1"/>
  <c r="U941" i="11"/>
  <c r="AT940" i="11"/>
  <c r="BB940" i="11" s="1"/>
  <c r="U939" i="11"/>
  <c r="AT938" i="11"/>
  <c r="BB938" i="11" s="1"/>
  <c r="U937" i="11"/>
  <c r="AT936" i="11"/>
  <c r="BB936" i="11" s="1"/>
  <c r="U935" i="11"/>
  <c r="AT934" i="11"/>
  <c r="BB934" i="11" s="1"/>
  <c r="U933" i="11"/>
  <c r="AT932" i="11"/>
  <c r="BB932" i="11" s="1"/>
  <c r="U931" i="11"/>
  <c r="AT930" i="11"/>
  <c r="BB930" i="11" s="1"/>
  <c r="U929" i="11"/>
  <c r="AT928" i="11"/>
  <c r="BB928" i="11" s="1"/>
  <c r="U927" i="11"/>
  <c r="AT926" i="11"/>
  <c r="BB926" i="11" s="1"/>
  <c r="U925" i="11"/>
  <c r="AT924" i="11"/>
  <c r="BB924" i="11" s="1"/>
  <c r="U923" i="11"/>
  <c r="AT922" i="11"/>
  <c r="BB922" i="11" s="1"/>
  <c r="U921" i="11"/>
  <c r="AT920" i="11"/>
  <c r="BB920" i="11" s="1"/>
  <c r="U919" i="11"/>
  <c r="AT918" i="11"/>
  <c r="BB918" i="11" s="1"/>
  <c r="U917" i="11"/>
  <c r="AT916" i="11"/>
  <c r="BB916" i="11" s="1"/>
  <c r="U915" i="11"/>
  <c r="AT914" i="11"/>
  <c r="BB914" i="11" s="1"/>
  <c r="U913" i="11"/>
  <c r="AT912" i="11"/>
  <c r="BB912" i="11" s="1"/>
  <c r="U911" i="11"/>
  <c r="AT910" i="11"/>
  <c r="BB910" i="11" s="1"/>
  <c r="U909" i="11"/>
  <c r="AT908" i="11"/>
  <c r="BB908" i="11" s="1"/>
  <c r="U907" i="11"/>
  <c r="AT906" i="11"/>
  <c r="BB906" i="11" s="1"/>
  <c r="U905" i="11"/>
  <c r="AT904" i="11"/>
  <c r="BB904" i="11" s="1"/>
  <c r="U903" i="11"/>
  <c r="AT902" i="11"/>
  <c r="BB902" i="11" s="1"/>
  <c r="U901" i="11"/>
  <c r="AT900" i="11"/>
  <c r="BB900" i="11" s="1"/>
  <c r="U899" i="11"/>
  <c r="AT898" i="11"/>
  <c r="BB898" i="11" s="1"/>
  <c r="U897" i="11"/>
  <c r="AT896" i="11"/>
  <c r="BB896" i="11" s="1"/>
  <c r="U895" i="11"/>
  <c r="AT894" i="11"/>
  <c r="BB894" i="11" s="1"/>
  <c r="U893" i="11"/>
  <c r="AT892" i="11"/>
  <c r="BB892" i="11" s="1"/>
  <c r="U891" i="11"/>
  <c r="AT890" i="11"/>
  <c r="BB890" i="11" s="1"/>
  <c r="U889" i="11"/>
  <c r="AT888" i="11"/>
  <c r="BB888" i="11" s="1"/>
  <c r="U887" i="11"/>
  <c r="AT886" i="11"/>
  <c r="BB886" i="11" s="1"/>
  <c r="U885" i="11"/>
  <c r="AT884" i="11"/>
  <c r="BB884" i="11" s="1"/>
  <c r="U883" i="11"/>
  <c r="AT882" i="11"/>
  <c r="BB882" i="11" s="1"/>
  <c r="U881" i="11"/>
  <c r="AT880" i="11"/>
  <c r="BB880" i="11" s="1"/>
  <c r="U879" i="11"/>
  <c r="AT878" i="11"/>
  <c r="BB878" i="11" s="1"/>
  <c r="U877" i="11"/>
  <c r="AT876" i="11"/>
  <c r="BB876" i="11" s="1"/>
  <c r="U875" i="11"/>
  <c r="AT874" i="11"/>
  <c r="BB874" i="11" s="1"/>
  <c r="U873" i="11"/>
  <c r="AT872" i="11"/>
  <c r="BB872" i="11" s="1"/>
  <c r="U871" i="11"/>
  <c r="AT870" i="11"/>
  <c r="BB870" i="11" s="1"/>
  <c r="U869" i="11"/>
  <c r="AT868" i="11"/>
  <c r="BB868" i="11" s="1"/>
  <c r="U867" i="11"/>
  <c r="AT866" i="11"/>
  <c r="BB866" i="11" s="1"/>
  <c r="U865" i="11"/>
  <c r="AT864" i="11"/>
  <c r="BB864" i="11" s="1"/>
  <c r="U863" i="11"/>
  <c r="AT862" i="11"/>
  <c r="BB862" i="11" s="1"/>
  <c r="U861" i="11"/>
  <c r="AT860" i="11"/>
  <c r="BB860" i="11" s="1"/>
  <c r="U859" i="11"/>
  <c r="AT858" i="11"/>
  <c r="BB858" i="11" s="1"/>
  <c r="U857" i="11"/>
  <c r="AT856" i="11"/>
  <c r="BB856" i="11" s="1"/>
  <c r="U855" i="11"/>
  <c r="AT854" i="11"/>
  <c r="BB854" i="11" s="1"/>
  <c r="U853" i="11"/>
  <c r="AT852" i="11"/>
  <c r="BB852" i="11" s="1"/>
  <c r="U851" i="11"/>
  <c r="AT850" i="11"/>
  <c r="BB850" i="11" s="1"/>
  <c r="U849" i="11"/>
  <c r="AT848" i="11"/>
  <c r="BB848" i="11" s="1"/>
  <c r="U847" i="11"/>
  <c r="AT846" i="11"/>
  <c r="BB846" i="11" s="1"/>
  <c r="U845" i="11"/>
  <c r="AT844" i="11"/>
  <c r="BB844" i="11" s="1"/>
  <c r="U843" i="11"/>
  <c r="AT842" i="11"/>
  <c r="BB842" i="11" s="1"/>
  <c r="U841" i="11"/>
  <c r="AT840" i="11"/>
  <c r="BB840" i="11" s="1"/>
  <c r="U839" i="11"/>
  <c r="AT838" i="11"/>
  <c r="BB838" i="11" s="1"/>
  <c r="U837" i="11"/>
  <c r="AT836" i="11"/>
  <c r="BB836" i="11" s="1"/>
  <c r="U835" i="11"/>
  <c r="AT834" i="11"/>
  <c r="BB834" i="11" s="1"/>
  <c r="U833" i="11"/>
  <c r="AT832" i="11"/>
  <c r="BB832" i="11" s="1"/>
  <c r="U831" i="11"/>
  <c r="AT830" i="11"/>
  <c r="BB830" i="11" s="1"/>
  <c r="U829" i="11"/>
  <c r="AT828" i="11"/>
  <c r="BB828" i="11" s="1"/>
  <c r="U827" i="11"/>
  <c r="AT826" i="11"/>
  <c r="BB826" i="11" s="1"/>
  <c r="U825" i="11"/>
  <c r="AT824" i="11"/>
  <c r="BB824" i="11" s="1"/>
  <c r="U823" i="11"/>
  <c r="AT822" i="11"/>
  <c r="BB822" i="11" s="1"/>
  <c r="U821" i="11"/>
  <c r="AT820" i="11"/>
  <c r="BB820" i="11" s="1"/>
  <c r="U819" i="11"/>
  <c r="AT818" i="11"/>
  <c r="BB818" i="11" s="1"/>
  <c r="U817" i="11"/>
  <c r="AT816" i="11"/>
  <c r="BB816" i="11" s="1"/>
  <c r="U815" i="11"/>
  <c r="AT814" i="11"/>
  <c r="BB814" i="11" s="1"/>
  <c r="U813" i="11"/>
  <c r="AT812" i="11"/>
  <c r="BB812" i="11" s="1"/>
  <c r="U811" i="11"/>
  <c r="AT810" i="11"/>
  <c r="BB810" i="11" s="1"/>
  <c r="U809" i="11"/>
  <c r="AT808" i="11"/>
  <c r="BB808" i="11" s="1"/>
  <c r="U807" i="11"/>
  <c r="AT806" i="11"/>
  <c r="BB806" i="11" s="1"/>
  <c r="U805" i="11"/>
  <c r="AT804" i="11"/>
  <c r="BB804" i="11" s="1"/>
  <c r="U803" i="11"/>
  <c r="AT802" i="11"/>
  <c r="BB802" i="11" s="1"/>
  <c r="U801" i="11"/>
  <c r="AT800" i="11"/>
  <c r="BB800" i="11" s="1"/>
  <c r="U799" i="11"/>
  <c r="AT798" i="11"/>
  <c r="BB798" i="11" s="1"/>
  <c r="U797" i="11"/>
  <c r="AT796" i="11"/>
  <c r="BB796" i="11" s="1"/>
  <c r="U795" i="11"/>
  <c r="AT794" i="11"/>
  <c r="BB794" i="11" s="1"/>
  <c r="U793" i="11"/>
  <c r="AT792" i="11"/>
  <c r="BB792" i="11" s="1"/>
  <c r="U791" i="11"/>
  <c r="AT790" i="11"/>
  <c r="BB790" i="11" s="1"/>
  <c r="U789" i="11"/>
  <c r="AT788" i="11"/>
  <c r="BB788" i="11" s="1"/>
  <c r="U787" i="11"/>
  <c r="AT786" i="11"/>
  <c r="BB786" i="11" s="1"/>
  <c r="U785" i="11"/>
  <c r="AT784" i="11"/>
  <c r="BB784" i="11" s="1"/>
  <c r="U783" i="11"/>
  <c r="AT782" i="11"/>
  <c r="BB782" i="11" s="1"/>
  <c r="U781" i="11"/>
  <c r="AT780" i="11"/>
  <c r="BB780" i="11" s="1"/>
  <c r="U779" i="11"/>
  <c r="AT778" i="11"/>
  <c r="BB778" i="11" s="1"/>
  <c r="U777" i="11"/>
  <c r="AT776" i="11"/>
  <c r="BB776" i="11" s="1"/>
  <c r="U775" i="11"/>
  <c r="AT774" i="11"/>
  <c r="BB774" i="11" s="1"/>
  <c r="U773" i="11"/>
  <c r="AT772" i="11"/>
  <c r="BB772" i="11" s="1"/>
  <c r="U771" i="11"/>
  <c r="AT770" i="11"/>
  <c r="BB770" i="11" s="1"/>
  <c r="U769" i="11"/>
  <c r="AT768" i="11"/>
  <c r="BB768" i="11" s="1"/>
  <c r="U767" i="11"/>
  <c r="AT766" i="11"/>
  <c r="BB766" i="11" s="1"/>
  <c r="U765" i="11"/>
  <c r="AT764" i="11"/>
  <c r="BB764" i="11" s="1"/>
  <c r="U763" i="11"/>
  <c r="AT762" i="11"/>
  <c r="BB762" i="11" s="1"/>
  <c r="U761" i="11"/>
  <c r="AT760" i="11"/>
  <c r="BB760" i="11" s="1"/>
  <c r="U759" i="11"/>
  <c r="AT758" i="11"/>
  <c r="BB758" i="11" s="1"/>
  <c r="U757" i="11"/>
  <c r="AT756" i="11"/>
  <c r="BB756" i="11" s="1"/>
  <c r="U755" i="11"/>
  <c r="AT754" i="11"/>
  <c r="BB754" i="11" s="1"/>
  <c r="U753" i="11"/>
  <c r="AT752" i="11"/>
  <c r="BB752" i="11" s="1"/>
  <c r="U751" i="11"/>
  <c r="AT750" i="11"/>
  <c r="BB750" i="11" s="1"/>
  <c r="U749" i="11"/>
  <c r="AT1083" i="11"/>
  <c r="BB1083" i="11" s="1"/>
  <c r="U1082" i="11"/>
  <c r="AT1081" i="11"/>
  <c r="BB1081" i="11" s="1"/>
  <c r="U1080" i="11"/>
  <c r="AT1079" i="11"/>
  <c r="BB1079" i="11" s="1"/>
  <c r="U1078" i="11"/>
  <c r="AT1077" i="11"/>
  <c r="BB1077" i="11" s="1"/>
  <c r="U1076" i="11"/>
  <c r="AT1075" i="11"/>
  <c r="BB1075" i="11" s="1"/>
  <c r="U1074" i="11"/>
  <c r="AT1073" i="11"/>
  <c r="BB1073" i="11" s="1"/>
  <c r="U1072" i="11"/>
  <c r="AT1071" i="11"/>
  <c r="BB1071" i="11" s="1"/>
  <c r="U1070" i="11"/>
  <c r="AT1069" i="11"/>
  <c r="BB1069" i="11" s="1"/>
  <c r="U1068" i="11"/>
  <c r="AT1067" i="11"/>
  <c r="BB1067" i="11" s="1"/>
  <c r="U1066" i="11"/>
  <c r="AT1065" i="11"/>
  <c r="BB1065" i="11" s="1"/>
  <c r="U1064" i="11"/>
  <c r="AT1063" i="11"/>
  <c r="BB1063" i="11" s="1"/>
  <c r="U1062" i="11"/>
  <c r="AT1061" i="11"/>
  <c r="BB1061" i="11" s="1"/>
  <c r="U1060" i="11"/>
  <c r="AT1059" i="11"/>
  <c r="BB1059" i="11" s="1"/>
  <c r="U1058" i="11"/>
  <c r="AT1057" i="11"/>
  <c r="BB1057" i="11" s="1"/>
  <c r="U1056" i="11"/>
  <c r="AT1055" i="11"/>
  <c r="BB1055" i="11" s="1"/>
  <c r="U1054" i="11"/>
  <c r="AT1053" i="11"/>
  <c r="BB1053" i="11" s="1"/>
  <c r="U1052" i="11"/>
  <c r="AT1051" i="11"/>
  <c r="BB1051" i="11" s="1"/>
  <c r="U1050" i="11"/>
  <c r="AT1049" i="11"/>
  <c r="BB1049" i="11" s="1"/>
  <c r="U1048" i="11"/>
  <c r="AT1047" i="11"/>
  <c r="BB1047" i="11" s="1"/>
  <c r="U1046" i="11"/>
  <c r="AT1045" i="11"/>
  <c r="BB1045" i="11" s="1"/>
  <c r="U1044" i="11"/>
  <c r="AT1043" i="11"/>
  <c r="BB1043" i="11" s="1"/>
  <c r="U1042" i="11"/>
  <c r="AT1041" i="11"/>
  <c r="BB1041" i="11" s="1"/>
  <c r="U1040" i="11"/>
  <c r="AT1039" i="11"/>
  <c r="BB1039" i="11" s="1"/>
  <c r="U1038" i="11"/>
  <c r="AT1037" i="11"/>
  <c r="BB1037" i="11" s="1"/>
  <c r="U1036" i="11"/>
  <c r="AT1035" i="11"/>
  <c r="BB1035" i="11" s="1"/>
  <c r="U1034" i="11"/>
  <c r="AT1033" i="11"/>
  <c r="BB1033" i="11" s="1"/>
  <c r="U1032" i="11"/>
  <c r="AT1031" i="11"/>
  <c r="BB1031" i="11" s="1"/>
  <c r="U1030" i="11"/>
  <c r="AT1029" i="11"/>
  <c r="BB1029" i="11" s="1"/>
  <c r="U1028" i="11"/>
  <c r="AT1027" i="11"/>
  <c r="BB1027" i="11" s="1"/>
  <c r="U1026" i="11"/>
  <c r="AT1025" i="11"/>
  <c r="BB1025" i="11" s="1"/>
  <c r="U1024" i="11"/>
  <c r="AT1023" i="11"/>
  <c r="BB1023" i="11" s="1"/>
  <c r="U1022" i="11"/>
  <c r="AT1021" i="11"/>
  <c r="BB1021" i="11" s="1"/>
  <c r="U1020" i="11"/>
  <c r="AT1019" i="11"/>
  <c r="BB1019" i="11" s="1"/>
  <c r="U1018" i="11"/>
  <c r="AT1017" i="11"/>
  <c r="BB1017" i="11" s="1"/>
  <c r="U1016" i="11"/>
  <c r="AT1015" i="11"/>
  <c r="BB1015" i="11" s="1"/>
  <c r="U1014" i="11"/>
  <c r="AT1013" i="11"/>
  <c r="BB1013" i="11" s="1"/>
  <c r="U1012" i="11"/>
  <c r="AT1011" i="11"/>
  <c r="BB1011" i="11" s="1"/>
  <c r="U1010" i="11"/>
  <c r="AT1009" i="11"/>
  <c r="BB1009" i="11" s="1"/>
  <c r="U1008" i="11"/>
  <c r="AT1007" i="11"/>
  <c r="BB1007" i="11" s="1"/>
  <c r="U1006" i="11"/>
  <c r="AT1005" i="11"/>
  <c r="BB1005" i="11" s="1"/>
  <c r="U1004" i="11"/>
  <c r="AT1003" i="11"/>
  <c r="BB1003" i="11" s="1"/>
  <c r="U1002" i="11"/>
  <c r="AT1001" i="11"/>
  <c r="BB1001" i="11" s="1"/>
  <c r="U1000" i="11"/>
  <c r="AT999" i="11"/>
  <c r="BB999" i="11" s="1"/>
  <c r="U998" i="11"/>
  <c r="AT997" i="11"/>
  <c r="BB997" i="11" s="1"/>
  <c r="U996" i="11"/>
  <c r="AT995" i="11"/>
  <c r="BB995" i="11" s="1"/>
  <c r="U994" i="11"/>
  <c r="AT993" i="11"/>
  <c r="BB993" i="11" s="1"/>
  <c r="U992" i="11"/>
  <c r="AT991" i="11"/>
  <c r="BB991" i="11" s="1"/>
  <c r="U990" i="11"/>
  <c r="AT989" i="11"/>
  <c r="BB989" i="11" s="1"/>
  <c r="U988" i="11"/>
  <c r="AT987" i="11"/>
  <c r="BB987" i="11" s="1"/>
  <c r="U986" i="11"/>
  <c r="AT985" i="11"/>
  <c r="BB985" i="11" s="1"/>
  <c r="U984" i="11"/>
  <c r="AT983" i="11"/>
  <c r="BB983" i="11" s="1"/>
  <c r="U982" i="11"/>
  <c r="AT981" i="11"/>
  <c r="BB981" i="11" s="1"/>
  <c r="U980" i="11"/>
  <c r="AT979" i="11"/>
  <c r="BB979" i="11" s="1"/>
  <c r="U978" i="11"/>
  <c r="AT977" i="11"/>
  <c r="BB977" i="11" s="1"/>
  <c r="U976" i="11"/>
  <c r="AT975" i="11"/>
  <c r="BB975" i="11" s="1"/>
  <c r="U974" i="11"/>
  <c r="AT973" i="11"/>
  <c r="BB973" i="11" s="1"/>
  <c r="U972" i="11"/>
  <c r="AT971" i="11"/>
  <c r="BB971" i="11" s="1"/>
  <c r="U970" i="11"/>
  <c r="AT969" i="11"/>
  <c r="BB969" i="11" s="1"/>
  <c r="U968" i="11"/>
  <c r="AT967" i="11"/>
  <c r="BB967" i="11" s="1"/>
  <c r="U966" i="11"/>
  <c r="AT965" i="11"/>
  <c r="BB965" i="11" s="1"/>
  <c r="U964" i="11"/>
  <c r="AT963" i="11"/>
  <c r="BB963" i="11" s="1"/>
  <c r="U962" i="11"/>
  <c r="AT961" i="11"/>
  <c r="BB961" i="11" s="1"/>
  <c r="U960" i="11"/>
  <c r="AT959" i="11"/>
  <c r="BB959" i="11" s="1"/>
  <c r="U958" i="11"/>
  <c r="AT957" i="11"/>
  <c r="BB957" i="11" s="1"/>
  <c r="U956" i="11"/>
  <c r="AT955" i="11"/>
  <c r="BB955" i="11" s="1"/>
  <c r="U954" i="11"/>
  <c r="AT953" i="11"/>
  <c r="BB953" i="11" s="1"/>
  <c r="U952" i="11"/>
  <c r="AT951" i="11"/>
  <c r="BB951" i="11" s="1"/>
  <c r="U950" i="11"/>
  <c r="AT949" i="11"/>
  <c r="BB949" i="11" s="1"/>
  <c r="U948" i="11"/>
  <c r="AT947" i="11"/>
  <c r="BB947" i="11" s="1"/>
  <c r="U946" i="11"/>
  <c r="AT945" i="11"/>
  <c r="BB945" i="11" s="1"/>
  <c r="U944" i="11"/>
  <c r="AT943" i="11"/>
  <c r="BB943" i="11" s="1"/>
  <c r="U942" i="11"/>
  <c r="AT941" i="11"/>
  <c r="BB941" i="11" s="1"/>
  <c r="U940" i="11"/>
  <c r="AT939" i="11"/>
  <c r="BB939" i="11" s="1"/>
  <c r="U938" i="11"/>
  <c r="AT937" i="11"/>
  <c r="BB937" i="11" s="1"/>
  <c r="U936" i="11"/>
  <c r="AT935" i="11"/>
  <c r="BB935" i="11" s="1"/>
  <c r="U934" i="11"/>
  <c r="AT933" i="11"/>
  <c r="BB933" i="11" s="1"/>
  <c r="U932" i="11"/>
  <c r="AT931" i="11"/>
  <c r="BB931" i="11" s="1"/>
  <c r="U930" i="11"/>
  <c r="AT929" i="11"/>
  <c r="BB929" i="11" s="1"/>
  <c r="U928" i="11"/>
  <c r="AT927" i="11"/>
  <c r="BB927" i="11" s="1"/>
  <c r="U926" i="11"/>
  <c r="AT925" i="11"/>
  <c r="BB925" i="11" s="1"/>
  <c r="U924" i="11"/>
  <c r="AT923" i="11"/>
  <c r="BB923" i="11" s="1"/>
  <c r="U922" i="11"/>
  <c r="AT921" i="11"/>
  <c r="BB921" i="11" s="1"/>
  <c r="U920" i="11"/>
  <c r="AT919" i="11"/>
  <c r="BB919" i="11" s="1"/>
  <c r="U918" i="11"/>
  <c r="AT917" i="11"/>
  <c r="BB917" i="11" s="1"/>
  <c r="U916" i="11"/>
  <c r="AT915" i="11"/>
  <c r="BB915" i="11" s="1"/>
  <c r="U914" i="11"/>
  <c r="AT913" i="11"/>
  <c r="BB913" i="11" s="1"/>
  <c r="U912" i="11"/>
  <c r="AT911" i="11"/>
  <c r="BB911" i="11" s="1"/>
  <c r="U910" i="11"/>
  <c r="AT909" i="11"/>
  <c r="BB909" i="11" s="1"/>
  <c r="U908" i="11"/>
  <c r="AT907" i="11"/>
  <c r="BB907" i="11" s="1"/>
  <c r="U906" i="11"/>
  <c r="AT905" i="11"/>
  <c r="BB905" i="11" s="1"/>
  <c r="U904" i="11"/>
  <c r="AT903" i="11"/>
  <c r="BB903" i="11" s="1"/>
  <c r="U902" i="11"/>
  <c r="AT901" i="11"/>
  <c r="BB901" i="11" s="1"/>
  <c r="U900" i="11"/>
  <c r="AT899" i="11"/>
  <c r="BB899" i="11" s="1"/>
  <c r="U898" i="11"/>
  <c r="AT897" i="11"/>
  <c r="BB897" i="11" s="1"/>
  <c r="U896" i="11"/>
  <c r="AT895" i="11"/>
  <c r="BB895" i="11" s="1"/>
  <c r="U894" i="11"/>
  <c r="AT893" i="11"/>
  <c r="BB893" i="11" s="1"/>
  <c r="U892" i="11"/>
  <c r="AT891" i="11"/>
  <c r="BB891" i="11" s="1"/>
  <c r="U890" i="11"/>
  <c r="AT889" i="11"/>
  <c r="BB889" i="11" s="1"/>
  <c r="U888" i="11"/>
  <c r="AT887" i="11"/>
  <c r="BB887" i="11" s="1"/>
  <c r="U886" i="11"/>
  <c r="AT885" i="11"/>
  <c r="BB885" i="11" s="1"/>
  <c r="U884" i="11"/>
  <c r="AT883" i="11"/>
  <c r="BB883" i="11" s="1"/>
  <c r="U882" i="11"/>
  <c r="AT881" i="11"/>
  <c r="BB881" i="11" s="1"/>
  <c r="U880" i="11"/>
  <c r="AT879" i="11"/>
  <c r="BB879" i="11" s="1"/>
  <c r="U878" i="11"/>
  <c r="AT877" i="11"/>
  <c r="BB877" i="11" s="1"/>
  <c r="U876" i="11"/>
  <c r="AT875" i="11"/>
  <c r="BB875" i="11" s="1"/>
  <c r="U874" i="11"/>
  <c r="AT873" i="11"/>
  <c r="BB873" i="11" s="1"/>
  <c r="U872" i="11"/>
  <c r="AT871" i="11"/>
  <c r="BB871" i="11" s="1"/>
  <c r="U870" i="11"/>
  <c r="AT869" i="11"/>
  <c r="BB869" i="11" s="1"/>
  <c r="U868" i="11"/>
  <c r="AT867" i="11"/>
  <c r="BB867" i="11" s="1"/>
  <c r="U866" i="11"/>
  <c r="AT865" i="11"/>
  <c r="BB865" i="11" s="1"/>
  <c r="U864" i="11"/>
  <c r="AT863" i="11"/>
  <c r="BB863" i="11" s="1"/>
  <c r="U862" i="11"/>
  <c r="AT861" i="11"/>
  <c r="BB861" i="11" s="1"/>
  <c r="U860" i="11"/>
  <c r="AT859" i="11"/>
  <c r="BB859" i="11" s="1"/>
  <c r="U858" i="11"/>
  <c r="AT857" i="11"/>
  <c r="BB857" i="11" s="1"/>
  <c r="U856" i="11"/>
  <c r="AT855" i="11"/>
  <c r="BB855" i="11" s="1"/>
  <c r="U854" i="11"/>
  <c r="AT853" i="11"/>
  <c r="BB853" i="11" s="1"/>
  <c r="U852" i="11"/>
  <c r="AT851" i="11"/>
  <c r="BB851" i="11" s="1"/>
  <c r="U850" i="11"/>
  <c r="AT849" i="11"/>
  <c r="BB849" i="11" s="1"/>
  <c r="U848" i="11"/>
  <c r="AT847" i="11"/>
  <c r="BB847" i="11" s="1"/>
  <c r="U846" i="11"/>
  <c r="AT845" i="11"/>
  <c r="BB845" i="11" s="1"/>
  <c r="U844" i="11"/>
  <c r="AT843" i="11"/>
  <c r="BB843" i="11" s="1"/>
  <c r="U842" i="11"/>
  <c r="AT841" i="11"/>
  <c r="BB841" i="11" s="1"/>
  <c r="U840" i="11"/>
  <c r="AT839" i="11"/>
  <c r="BB839" i="11" s="1"/>
  <c r="U838" i="11"/>
  <c r="AT837" i="11"/>
  <c r="BB837" i="11" s="1"/>
  <c r="U836" i="11"/>
  <c r="AT835" i="11"/>
  <c r="BB835" i="11" s="1"/>
  <c r="U834" i="11"/>
  <c r="AT833" i="11"/>
  <c r="BB833" i="11" s="1"/>
  <c r="U832" i="11"/>
  <c r="AT831" i="11"/>
  <c r="BB831" i="11" s="1"/>
  <c r="U830" i="11"/>
  <c r="AT829" i="11"/>
  <c r="BB829" i="11" s="1"/>
  <c r="U828" i="11"/>
  <c r="AT827" i="11"/>
  <c r="BB827" i="11" s="1"/>
  <c r="U826" i="11"/>
  <c r="AT825" i="11"/>
  <c r="BB825" i="11" s="1"/>
  <c r="U824" i="11"/>
  <c r="AT823" i="11"/>
  <c r="BB823" i="11" s="1"/>
  <c r="U822" i="11"/>
  <c r="AT821" i="11"/>
  <c r="BB821" i="11" s="1"/>
  <c r="U820" i="11"/>
  <c r="AT819" i="11"/>
  <c r="BB819" i="11" s="1"/>
  <c r="U818" i="11"/>
  <c r="AT817" i="11"/>
  <c r="BB817" i="11" s="1"/>
  <c r="U816" i="11"/>
  <c r="AT815" i="11"/>
  <c r="BB815" i="11" s="1"/>
  <c r="U814" i="11"/>
  <c r="AT813" i="11"/>
  <c r="BB813" i="11" s="1"/>
  <c r="U812" i="11"/>
  <c r="AT811" i="11"/>
  <c r="BB811" i="11" s="1"/>
  <c r="U810" i="11"/>
  <c r="AT809" i="11"/>
  <c r="BB809" i="11" s="1"/>
  <c r="U808" i="11"/>
  <c r="AT807" i="11"/>
  <c r="BB807" i="11" s="1"/>
  <c r="U806" i="11"/>
  <c r="AT805" i="11"/>
  <c r="BB805" i="11" s="1"/>
  <c r="U804" i="11"/>
  <c r="AT803" i="11"/>
  <c r="BB803" i="11" s="1"/>
  <c r="U802" i="11"/>
  <c r="AT801" i="11"/>
  <c r="BB801" i="11" s="1"/>
  <c r="U800" i="11"/>
  <c r="AT799" i="11"/>
  <c r="BB799" i="11" s="1"/>
  <c r="U798" i="11"/>
  <c r="AT797" i="11"/>
  <c r="BB797" i="11" s="1"/>
  <c r="U796" i="11"/>
  <c r="AT795" i="11"/>
  <c r="BB795" i="11" s="1"/>
  <c r="U794" i="11"/>
  <c r="AT793" i="11"/>
  <c r="BB793" i="11" s="1"/>
  <c r="U792" i="11"/>
  <c r="AT791" i="11"/>
  <c r="BB791" i="11" s="1"/>
  <c r="U790" i="11"/>
  <c r="AT789" i="11"/>
  <c r="BB789" i="11" s="1"/>
  <c r="U788" i="11"/>
  <c r="AT787" i="11"/>
  <c r="BB787" i="11" s="1"/>
  <c r="U786" i="11"/>
  <c r="AT785" i="11"/>
  <c r="BB785" i="11" s="1"/>
  <c r="U784" i="11"/>
  <c r="AT783" i="11"/>
  <c r="BB783" i="11" s="1"/>
  <c r="U782" i="11"/>
  <c r="AT781" i="11"/>
  <c r="BB781" i="11" s="1"/>
  <c r="U780" i="11"/>
  <c r="AT779" i="11"/>
  <c r="BB779" i="11" s="1"/>
  <c r="U778" i="11"/>
  <c r="AT777" i="11"/>
  <c r="BB777" i="11" s="1"/>
  <c r="U776" i="11"/>
  <c r="AT775" i="11"/>
  <c r="BB775" i="11" s="1"/>
  <c r="U774" i="11"/>
  <c r="AT773" i="11"/>
  <c r="BB773" i="11" s="1"/>
  <c r="U772" i="11"/>
  <c r="AT771" i="11"/>
  <c r="BB771" i="11" s="1"/>
  <c r="U770" i="11"/>
  <c r="AT769" i="11"/>
  <c r="BB769" i="11" s="1"/>
  <c r="U768" i="11"/>
  <c r="AT767" i="11"/>
  <c r="BB767" i="11" s="1"/>
  <c r="U766" i="11"/>
  <c r="AT765" i="11"/>
  <c r="BB765" i="11" s="1"/>
  <c r="U764" i="11"/>
  <c r="AT763" i="11"/>
  <c r="BB763" i="11" s="1"/>
  <c r="U762" i="11"/>
  <c r="AT761" i="11"/>
  <c r="BB761" i="11" s="1"/>
  <c r="U760" i="11"/>
  <c r="AT759" i="11"/>
  <c r="BB759" i="11" s="1"/>
  <c r="U758" i="11"/>
  <c r="AT757" i="11"/>
  <c r="BB757" i="11" s="1"/>
  <c r="U756" i="11"/>
  <c r="AT755" i="11"/>
  <c r="BB755" i="11" s="1"/>
  <c r="U754" i="11"/>
  <c r="AT753" i="11"/>
  <c r="BB753" i="11" s="1"/>
  <c r="U752" i="11"/>
  <c r="AT751" i="11"/>
  <c r="BB751" i="11" s="1"/>
  <c r="U750" i="11"/>
  <c r="AT749" i="11"/>
  <c r="BB749" i="11" s="1"/>
  <c r="AT748" i="11"/>
  <c r="BB748" i="11" s="1"/>
  <c r="U747" i="11"/>
  <c r="AT746" i="11"/>
  <c r="BB746" i="11" s="1"/>
  <c r="U745" i="11"/>
  <c r="AT744" i="11"/>
  <c r="BB744" i="11" s="1"/>
  <c r="U743" i="11"/>
  <c r="AT742" i="11"/>
  <c r="BB742" i="11" s="1"/>
  <c r="U741" i="11"/>
  <c r="AT740" i="11"/>
  <c r="BB740" i="11" s="1"/>
  <c r="U739" i="11"/>
  <c r="AT738" i="11"/>
  <c r="BB738" i="11" s="1"/>
  <c r="U737" i="11"/>
  <c r="AT736" i="11"/>
  <c r="BB736" i="11" s="1"/>
  <c r="U735" i="11"/>
  <c r="AT734" i="11"/>
  <c r="BB734" i="11" s="1"/>
  <c r="U733" i="11"/>
  <c r="AT732" i="11"/>
  <c r="BB732" i="11" s="1"/>
  <c r="U731" i="11"/>
  <c r="AT730" i="11"/>
  <c r="BB730" i="11" s="1"/>
  <c r="U729" i="11"/>
  <c r="AT728" i="11"/>
  <c r="BB728" i="11" s="1"/>
  <c r="U727" i="11"/>
  <c r="AT726" i="11"/>
  <c r="BB726" i="11" s="1"/>
  <c r="U725" i="11"/>
  <c r="AT724" i="11"/>
  <c r="BB724" i="11" s="1"/>
  <c r="U723" i="11"/>
  <c r="AT722" i="11"/>
  <c r="BB722" i="11" s="1"/>
  <c r="U721" i="11"/>
  <c r="AT720" i="11"/>
  <c r="BB720" i="11" s="1"/>
  <c r="U719" i="11"/>
  <c r="AT718" i="11"/>
  <c r="BB718" i="11" s="1"/>
  <c r="U717" i="11"/>
  <c r="AT716" i="11"/>
  <c r="BB716" i="11" s="1"/>
  <c r="U715" i="11"/>
  <c r="AT714" i="11"/>
  <c r="BB714" i="11" s="1"/>
  <c r="U713" i="11"/>
  <c r="AT712" i="11"/>
  <c r="BB712" i="11" s="1"/>
  <c r="U711" i="11"/>
  <c r="AT710" i="11"/>
  <c r="BB710" i="11" s="1"/>
  <c r="U709" i="11"/>
  <c r="AT708" i="11"/>
  <c r="BB708" i="11" s="1"/>
  <c r="U707" i="11"/>
  <c r="AT706" i="11"/>
  <c r="BB706" i="11" s="1"/>
  <c r="U705" i="11"/>
  <c r="AT704" i="11"/>
  <c r="BB704" i="11" s="1"/>
  <c r="U703" i="11"/>
  <c r="AT702" i="11"/>
  <c r="BB702" i="11" s="1"/>
  <c r="U701" i="11"/>
  <c r="AT700" i="11"/>
  <c r="BB700" i="11" s="1"/>
  <c r="U699" i="11"/>
  <c r="AT698" i="11"/>
  <c r="BB698" i="11" s="1"/>
  <c r="U697" i="11"/>
  <c r="AT696" i="11"/>
  <c r="BB696" i="11" s="1"/>
  <c r="U695" i="11"/>
  <c r="AT694" i="11"/>
  <c r="BB694" i="11" s="1"/>
  <c r="U693" i="11"/>
  <c r="AT692" i="11"/>
  <c r="BB692" i="11" s="1"/>
  <c r="U691" i="11"/>
  <c r="AT690" i="11"/>
  <c r="BB690" i="11" s="1"/>
  <c r="U689" i="11"/>
  <c r="AT688" i="11"/>
  <c r="BB688" i="11" s="1"/>
  <c r="U687" i="11"/>
  <c r="AT686" i="11"/>
  <c r="BB686" i="11" s="1"/>
  <c r="U685" i="11"/>
  <c r="AT684" i="11"/>
  <c r="BB684" i="11" s="1"/>
  <c r="U683" i="11"/>
  <c r="AT682" i="11"/>
  <c r="BB682" i="11" s="1"/>
  <c r="U681" i="11"/>
  <c r="AT680" i="11"/>
  <c r="BB680" i="11" s="1"/>
  <c r="U679" i="11"/>
  <c r="AT678" i="11"/>
  <c r="BB678" i="11" s="1"/>
  <c r="U677" i="11"/>
  <c r="AT676" i="11"/>
  <c r="BB676" i="11" s="1"/>
  <c r="U675" i="11"/>
  <c r="AT674" i="11"/>
  <c r="BB674" i="11" s="1"/>
  <c r="U673" i="11"/>
  <c r="AT672" i="11"/>
  <c r="BB672" i="11" s="1"/>
  <c r="U671" i="11"/>
  <c r="AT670" i="11"/>
  <c r="BB670" i="11" s="1"/>
  <c r="U669" i="11"/>
  <c r="AT668" i="11"/>
  <c r="BB668" i="11" s="1"/>
  <c r="U667" i="11"/>
  <c r="AT666" i="11"/>
  <c r="BB666" i="11" s="1"/>
  <c r="U665" i="11"/>
  <c r="AT664" i="11"/>
  <c r="BB664" i="11" s="1"/>
  <c r="U663" i="11"/>
  <c r="AT662" i="11"/>
  <c r="BB662" i="11" s="1"/>
  <c r="U661" i="11"/>
  <c r="AT660" i="11"/>
  <c r="BB660" i="11" s="1"/>
  <c r="U659" i="11"/>
  <c r="AT658" i="11"/>
  <c r="BB658" i="11" s="1"/>
  <c r="U657" i="11"/>
  <c r="AT656" i="11"/>
  <c r="BB656" i="11" s="1"/>
  <c r="U655" i="11"/>
  <c r="AT654" i="11"/>
  <c r="BB654" i="11" s="1"/>
  <c r="U653" i="11"/>
  <c r="AT652" i="11"/>
  <c r="BB652" i="11" s="1"/>
  <c r="U651" i="11"/>
  <c r="AT650" i="11"/>
  <c r="BB650" i="11" s="1"/>
  <c r="U649" i="11"/>
  <c r="AT648" i="11"/>
  <c r="BB648" i="11" s="1"/>
  <c r="U647" i="11"/>
  <c r="AT646" i="11"/>
  <c r="BB646" i="11" s="1"/>
  <c r="U645" i="11"/>
  <c r="AT644" i="11"/>
  <c r="BB644" i="11" s="1"/>
  <c r="U643" i="11"/>
  <c r="AT642" i="11"/>
  <c r="BB642" i="11" s="1"/>
  <c r="U641" i="11"/>
  <c r="AT640" i="11"/>
  <c r="BB640" i="11" s="1"/>
  <c r="U639" i="11"/>
  <c r="AT638" i="11"/>
  <c r="BB638" i="11" s="1"/>
  <c r="U637" i="11"/>
  <c r="AT636" i="11"/>
  <c r="BB636" i="11" s="1"/>
  <c r="U635" i="11"/>
  <c r="AT634" i="11"/>
  <c r="BB634" i="11" s="1"/>
  <c r="U633" i="11"/>
  <c r="AT632" i="11"/>
  <c r="BB632" i="11" s="1"/>
  <c r="U631" i="11"/>
  <c r="AT630" i="11"/>
  <c r="BB630" i="11" s="1"/>
  <c r="U629" i="11"/>
  <c r="AT628" i="11"/>
  <c r="BB628" i="11" s="1"/>
  <c r="U627" i="11"/>
  <c r="AT626" i="11"/>
  <c r="BB626" i="11" s="1"/>
  <c r="U625" i="11"/>
  <c r="AT624" i="11"/>
  <c r="BB624" i="11" s="1"/>
  <c r="U623" i="11"/>
  <c r="AT622" i="11"/>
  <c r="BB622" i="11" s="1"/>
  <c r="U621" i="11"/>
  <c r="AT620" i="11"/>
  <c r="BB620" i="11" s="1"/>
  <c r="U619" i="11"/>
  <c r="AT618" i="11"/>
  <c r="BB618" i="11" s="1"/>
  <c r="U617" i="11"/>
  <c r="AT616" i="11"/>
  <c r="BB616" i="11" s="1"/>
  <c r="U615" i="11"/>
  <c r="AT614" i="11"/>
  <c r="BB614" i="11" s="1"/>
  <c r="U613" i="11"/>
  <c r="AT612" i="11"/>
  <c r="BB612" i="11" s="1"/>
  <c r="U611" i="11"/>
  <c r="AT610" i="11"/>
  <c r="BB610" i="11" s="1"/>
  <c r="U609" i="11"/>
  <c r="AT608" i="11"/>
  <c r="BB608" i="11" s="1"/>
  <c r="U607" i="11"/>
  <c r="AT606" i="11"/>
  <c r="BB606" i="11" s="1"/>
  <c r="U605" i="11"/>
  <c r="AT604" i="11"/>
  <c r="BB604" i="11" s="1"/>
  <c r="U603" i="11"/>
  <c r="AT602" i="11"/>
  <c r="BB602" i="11" s="1"/>
  <c r="U601" i="11"/>
  <c r="AT600" i="11"/>
  <c r="BB600" i="11" s="1"/>
  <c r="U599" i="11"/>
  <c r="AT598" i="11"/>
  <c r="BB598" i="11" s="1"/>
  <c r="U597" i="11"/>
  <c r="AT596" i="11"/>
  <c r="BB596" i="11" s="1"/>
  <c r="U595" i="11"/>
  <c r="AT594" i="11"/>
  <c r="BB594" i="11" s="1"/>
  <c r="U593" i="11"/>
  <c r="AT592" i="11"/>
  <c r="BB592" i="11" s="1"/>
  <c r="U591" i="11"/>
  <c r="AT590" i="11"/>
  <c r="BB590" i="11" s="1"/>
  <c r="U589" i="11"/>
  <c r="AT588" i="11"/>
  <c r="BB588" i="11" s="1"/>
  <c r="U587" i="11"/>
  <c r="AT586" i="11"/>
  <c r="BB586" i="11" s="1"/>
  <c r="U585" i="11"/>
  <c r="AT584" i="11"/>
  <c r="BB584" i="11" s="1"/>
  <c r="U583" i="11"/>
  <c r="AT582" i="11"/>
  <c r="BB582" i="11" s="1"/>
  <c r="U581" i="11"/>
  <c r="AT580" i="11"/>
  <c r="BB580" i="11" s="1"/>
  <c r="U579" i="11"/>
  <c r="AT578" i="11"/>
  <c r="BB578" i="11" s="1"/>
  <c r="U577" i="11"/>
  <c r="AT576" i="11"/>
  <c r="BB576" i="11" s="1"/>
  <c r="U575" i="11"/>
  <c r="AT574" i="11"/>
  <c r="BB574" i="11" s="1"/>
  <c r="U573" i="11"/>
  <c r="AT572" i="11"/>
  <c r="BB572" i="11" s="1"/>
  <c r="U571" i="11"/>
  <c r="AT570" i="11"/>
  <c r="BB570" i="11" s="1"/>
  <c r="U569" i="11"/>
  <c r="AT568" i="11"/>
  <c r="BB568" i="11" s="1"/>
  <c r="U567" i="11"/>
  <c r="AT566" i="11"/>
  <c r="BB566" i="11" s="1"/>
  <c r="U565" i="11"/>
  <c r="AT564" i="11"/>
  <c r="BB564" i="11" s="1"/>
  <c r="U563" i="11"/>
  <c r="AT562" i="11"/>
  <c r="BB562" i="11" s="1"/>
  <c r="U561" i="11"/>
  <c r="AT560" i="11"/>
  <c r="BB560" i="11" s="1"/>
  <c r="U559" i="11"/>
  <c r="AT558" i="11"/>
  <c r="BB558" i="11" s="1"/>
  <c r="U557" i="11"/>
  <c r="AT556" i="11"/>
  <c r="BB556" i="11" s="1"/>
  <c r="U555" i="11"/>
  <c r="AT554" i="11"/>
  <c r="BB554" i="11" s="1"/>
  <c r="U553" i="11"/>
  <c r="AT552" i="11"/>
  <c r="BB552" i="11" s="1"/>
  <c r="U551" i="11"/>
  <c r="AT550" i="11"/>
  <c r="BB550" i="11" s="1"/>
  <c r="U549" i="11"/>
  <c r="AT548" i="11"/>
  <c r="BB548" i="11" s="1"/>
  <c r="U547" i="11"/>
  <c r="AT546" i="11"/>
  <c r="BB546" i="11" s="1"/>
  <c r="U545" i="11"/>
  <c r="AT544" i="11"/>
  <c r="BB544" i="11" s="1"/>
  <c r="U543" i="11"/>
  <c r="AT542" i="11"/>
  <c r="BB542" i="11" s="1"/>
  <c r="U541" i="11"/>
  <c r="AT540" i="11"/>
  <c r="BB540" i="11" s="1"/>
  <c r="U539" i="11"/>
  <c r="AT538" i="11"/>
  <c r="BB538" i="11" s="1"/>
  <c r="U537" i="11"/>
  <c r="AT536" i="11"/>
  <c r="BB536" i="11" s="1"/>
  <c r="U535" i="11"/>
  <c r="AT534" i="11"/>
  <c r="BB534" i="11" s="1"/>
  <c r="U533" i="11"/>
  <c r="AT532" i="11"/>
  <c r="BB532" i="11" s="1"/>
  <c r="U531" i="11"/>
  <c r="AT530" i="11"/>
  <c r="BB530" i="11" s="1"/>
  <c r="U529" i="11"/>
  <c r="AT528" i="11"/>
  <c r="BB528" i="11" s="1"/>
  <c r="U527" i="11"/>
  <c r="AT526" i="11"/>
  <c r="BB526" i="11" s="1"/>
  <c r="U525" i="11"/>
  <c r="AT524" i="11"/>
  <c r="BB524" i="11" s="1"/>
  <c r="U523" i="11"/>
  <c r="AT522" i="11"/>
  <c r="BB522" i="11" s="1"/>
  <c r="U521" i="11"/>
  <c r="AT520" i="11"/>
  <c r="BB520" i="11" s="1"/>
  <c r="U519" i="11"/>
  <c r="AT518" i="11"/>
  <c r="BB518" i="11" s="1"/>
  <c r="U517" i="11"/>
  <c r="AT516" i="11"/>
  <c r="BB516" i="11" s="1"/>
  <c r="U515" i="11"/>
  <c r="AT514" i="11"/>
  <c r="BB514" i="11" s="1"/>
  <c r="U513" i="11"/>
  <c r="AT512" i="11"/>
  <c r="BB512" i="11" s="1"/>
  <c r="U511" i="11"/>
  <c r="AT510" i="11"/>
  <c r="BB510" i="11" s="1"/>
  <c r="U509" i="11"/>
  <c r="AT508" i="11"/>
  <c r="BB508" i="11" s="1"/>
  <c r="U507" i="11"/>
  <c r="AT506" i="11"/>
  <c r="BB506" i="11" s="1"/>
  <c r="U505" i="11"/>
  <c r="AT504" i="11"/>
  <c r="BB504" i="11" s="1"/>
  <c r="U503" i="11"/>
  <c r="AT502" i="11"/>
  <c r="BB502" i="11" s="1"/>
  <c r="U501" i="11"/>
  <c r="AT500" i="11"/>
  <c r="BB500" i="11" s="1"/>
  <c r="U499" i="11"/>
  <c r="AT498" i="11"/>
  <c r="BB498" i="11" s="1"/>
  <c r="U497" i="11"/>
  <c r="AT496" i="11"/>
  <c r="BB496" i="11" s="1"/>
  <c r="U495" i="11"/>
  <c r="AT494" i="11"/>
  <c r="BB494" i="11" s="1"/>
  <c r="U493" i="11"/>
  <c r="AT492" i="11"/>
  <c r="BB492" i="11" s="1"/>
  <c r="U491" i="11"/>
  <c r="AT490" i="11"/>
  <c r="BB490" i="11" s="1"/>
  <c r="U489" i="11"/>
  <c r="AT488" i="11"/>
  <c r="BB488" i="11" s="1"/>
  <c r="U487" i="11"/>
  <c r="AT486" i="11"/>
  <c r="BB486" i="11" s="1"/>
  <c r="U485" i="11"/>
  <c r="AT484" i="11"/>
  <c r="BB484" i="11" s="1"/>
  <c r="U483" i="11"/>
  <c r="AT482" i="11"/>
  <c r="BB482" i="11" s="1"/>
  <c r="AH481" i="11"/>
  <c r="U479" i="11"/>
  <c r="AT478" i="11"/>
  <c r="BB478" i="11" s="1"/>
  <c r="AH477" i="11"/>
  <c r="U475" i="11"/>
  <c r="AT474" i="11"/>
  <c r="BB474" i="11" s="1"/>
  <c r="AH473" i="11"/>
  <c r="U471" i="11"/>
  <c r="AT470" i="11"/>
  <c r="BB470" i="11" s="1"/>
  <c r="AH469" i="11"/>
  <c r="U467" i="11"/>
  <c r="AT466" i="11"/>
  <c r="BB466" i="11" s="1"/>
  <c r="AH465" i="11"/>
  <c r="U463" i="11"/>
  <c r="AT462" i="11"/>
  <c r="BB462" i="11" s="1"/>
  <c r="AH461" i="11"/>
  <c r="U459" i="11"/>
  <c r="AT458" i="11"/>
  <c r="BB458" i="11" s="1"/>
  <c r="AH457" i="11"/>
  <c r="U455" i="11"/>
  <c r="AT454" i="11"/>
  <c r="BB454" i="11" s="1"/>
  <c r="AH453" i="11"/>
  <c r="U451" i="11"/>
  <c r="AT450" i="11"/>
  <c r="BB450" i="11" s="1"/>
  <c r="AH449" i="11"/>
  <c r="U447" i="11"/>
  <c r="AT446" i="11"/>
  <c r="BB446" i="11" s="1"/>
  <c r="AH445" i="11"/>
  <c r="U748" i="11"/>
  <c r="AT747" i="11"/>
  <c r="BB747" i="11" s="1"/>
  <c r="U746" i="11"/>
  <c r="AT745" i="11"/>
  <c r="BB745" i="11" s="1"/>
  <c r="U744" i="11"/>
  <c r="AT743" i="11"/>
  <c r="BB743" i="11" s="1"/>
  <c r="U742" i="11"/>
  <c r="AT741" i="11"/>
  <c r="BB741" i="11" s="1"/>
  <c r="U740" i="11"/>
  <c r="AT739" i="11"/>
  <c r="BB739" i="11" s="1"/>
  <c r="U738" i="11"/>
  <c r="AT737" i="11"/>
  <c r="BB737" i="11" s="1"/>
  <c r="U736" i="11"/>
  <c r="AT735" i="11"/>
  <c r="BB735" i="11" s="1"/>
  <c r="U734" i="11"/>
  <c r="AT733" i="11"/>
  <c r="BB733" i="11" s="1"/>
  <c r="U732" i="11"/>
  <c r="AT731" i="11"/>
  <c r="BB731" i="11" s="1"/>
  <c r="U730" i="11"/>
  <c r="AT729" i="11"/>
  <c r="BB729" i="11" s="1"/>
  <c r="U728" i="11"/>
  <c r="AT727" i="11"/>
  <c r="BB727" i="11" s="1"/>
  <c r="U726" i="11"/>
  <c r="AT725" i="11"/>
  <c r="BB725" i="11" s="1"/>
  <c r="U724" i="11"/>
  <c r="AT723" i="11"/>
  <c r="BB723" i="11" s="1"/>
  <c r="U722" i="11"/>
  <c r="AT721" i="11"/>
  <c r="BB721" i="11" s="1"/>
  <c r="U720" i="11"/>
  <c r="AT719" i="11"/>
  <c r="BB719" i="11" s="1"/>
  <c r="U718" i="11"/>
  <c r="AT717" i="11"/>
  <c r="BB717" i="11" s="1"/>
  <c r="U716" i="11"/>
  <c r="AT715" i="11"/>
  <c r="BB715" i="11" s="1"/>
  <c r="U714" i="11"/>
  <c r="AT713" i="11"/>
  <c r="BB713" i="11" s="1"/>
  <c r="U712" i="11"/>
  <c r="AT711" i="11"/>
  <c r="BB711" i="11" s="1"/>
  <c r="U710" i="11"/>
  <c r="AT709" i="11"/>
  <c r="BB709" i="11" s="1"/>
  <c r="U708" i="11"/>
  <c r="AT707" i="11"/>
  <c r="BB707" i="11" s="1"/>
  <c r="U706" i="11"/>
  <c r="AT705" i="11"/>
  <c r="BB705" i="11" s="1"/>
  <c r="U704" i="11"/>
  <c r="AT703" i="11"/>
  <c r="BB703" i="11" s="1"/>
  <c r="U702" i="11"/>
  <c r="AT701" i="11"/>
  <c r="BB701" i="11" s="1"/>
  <c r="U700" i="11"/>
  <c r="AT699" i="11"/>
  <c r="BB699" i="11" s="1"/>
  <c r="U698" i="11"/>
  <c r="AT697" i="11"/>
  <c r="BB697" i="11" s="1"/>
  <c r="U696" i="11"/>
  <c r="AT695" i="11"/>
  <c r="BB695" i="11" s="1"/>
  <c r="U694" i="11"/>
  <c r="AT693" i="11"/>
  <c r="BB693" i="11" s="1"/>
  <c r="U692" i="11"/>
  <c r="AT691" i="11"/>
  <c r="BB691" i="11" s="1"/>
  <c r="U690" i="11"/>
  <c r="AT689" i="11"/>
  <c r="BB689" i="11" s="1"/>
  <c r="U688" i="11"/>
  <c r="AT687" i="11"/>
  <c r="BB687" i="11" s="1"/>
  <c r="U686" i="11"/>
  <c r="AT685" i="11"/>
  <c r="BB685" i="11" s="1"/>
  <c r="U684" i="11"/>
  <c r="AT683" i="11"/>
  <c r="BB683" i="11" s="1"/>
  <c r="U682" i="11"/>
  <c r="AT681" i="11"/>
  <c r="BB681" i="11" s="1"/>
  <c r="U680" i="11"/>
  <c r="AT679" i="11"/>
  <c r="BB679" i="11" s="1"/>
  <c r="U678" i="11"/>
  <c r="AT677" i="11"/>
  <c r="BB677" i="11" s="1"/>
  <c r="U676" i="11"/>
  <c r="AT675" i="11"/>
  <c r="BB675" i="11" s="1"/>
  <c r="U674" i="11"/>
  <c r="AT673" i="11"/>
  <c r="BB673" i="11" s="1"/>
  <c r="U672" i="11"/>
  <c r="AT671" i="11"/>
  <c r="BB671" i="11" s="1"/>
  <c r="U670" i="11"/>
  <c r="AT669" i="11"/>
  <c r="BB669" i="11" s="1"/>
  <c r="U668" i="11"/>
  <c r="AT667" i="11"/>
  <c r="BB667" i="11" s="1"/>
  <c r="U666" i="11"/>
  <c r="AT665" i="11"/>
  <c r="BB665" i="11" s="1"/>
  <c r="U664" i="11"/>
  <c r="AT663" i="11"/>
  <c r="BB663" i="11" s="1"/>
  <c r="U662" i="11"/>
  <c r="AT661" i="11"/>
  <c r="BB661" i="11" s="1"/>
  <c r="U660" i="11"/>
  <c r="AT659" i="11"/>
  <c r="BB659" i="11" s="1"/>
  <c r="U658" i="11"/>
  <c r="AT657" i="11"/>
  <c r="BB657" i="11" s="1"/>
  <c r="U656" i="11"/>
  <c r="AT655" i="11"/>
  <c r="BB655" i="11" s="1"/>
  <c r="U654" i="11"/>
  <c r="AT653" i="11"/>
  <c r="BB653" i="11" s="1"/>
  <c r="U652" i="11"/>
  <c r="AT651" i="11"/>
  <c r="BB651" i="11" s="1"/>
  <c r="U650" i="11"/>
  <c r="AT649" i="11"/>
  <c r="BB649" i="11" s="1"/>
  <c r="U648" i="11"/>
  <c r="AT647" i="11"/>
  <c r="BB647" i="11" s="1"/>
  <c r="U646" i="11"/>
  <c r="AT645" i="11"/>
  <c r="BB645" i="11" s="1"/>
  <c r="U644" i="11"/>
  <c r="AT643" i="11"/>
  <c r="BB643" i="11" s="1"/>
  <c r="U642" i="11"/>
  <c r="AT641" i="11"/>
  <c r="BB641" i="11" s="1"/>
  <c r="U640" i="11"/>
  <c r="AT639" i="11"/>
  <c r="BB639" i="11" s="1"/>
  <c r="U638" i="11"/>
  <c r="AT637" i="11"/>
  <c r="BB637" i="11" s="1"/>
  <c r="U636" i="11"/>
  <c r="AT635" i="11"/>
  <c r="BB635" i="11" s="1"/>
  <c r="U634" i="11"/>
  <c r="AT633" i="11"/>
  <c r="BB633" i="11" s="1"/>
  <c r="U632" i="11"/>
  <c r="AT631" i="11"/>
  <c r="BB631" i="11" s="1"/>
  <c r="U630" i="11"/>
  <c r="AT629" i="11"/>
  <c r="BB629" i="11" s="1"/>
  <c r="U628" i="11"/>
  <c r="AT627" i="11"/>
  <c r="BB627" i="11" s="1"/>
  <c r="U626" i="11"/>
  <c r="AT625" i="11"/>
  <c r="BB625" i="11" s="1"/>
  <c r="U624" i="11"/>
  <c r="AT623" i="11"/>
  <c r="BB623" i="11" s="1"/>
  <c r="U622" i="11"/>
  <c r="AT621" i="11"/>
  <c r="BB621" i="11" s="1"/>
  <c r="U620" i="11"/>
  <c r="AT619" i="11"/>
  <c r="BB619" i="11" s="1"/>
  <c r="U618" i="11"/>
  <c r="AT617" i="11"/>
  <c r="BB617" i="11" s="1"/>
  <c r="U616" i="11"/>
  <c r="AT615" i="11"/>
  <c r="BB615" i="11" s="1"/>
  <c r="U614" i="11"/>
  <c r="AT613" i="11"/>
  <c r="BB613" i="11" s="1"/>
  <c r="U612" i="11"/>
  <c r="AT611" i="11"/>
  <c r="BB611" i="11" s="1"/>
  <c r="U610" i="11"/>
  <c r="AT609" i="11"/>
  <c r="BB609" i="11" s="1"/>
  <c r="U608" i="11"/>
  <c r="AT607" i="11"/>
  <c r="BB607" i="11" s="1"/>
  <c r="U606" i="11"/>
  <c r="AT605" i="11"/>
  <c r="BB605" i="11" s="1"/>
  <c r="U604" i="11"/>
  <c r="AT603" i="11"/>
  <c r="BB603" i="11" s="1"/>
  <c r="U602" i="11"/>
  <c r="AT601" i="11"/>
  <c r="BB601" i="11" s="1"/>
  <c r="U600" i="11"/>
  <c r="AT599" i="11"/>
  <c r="BB599" i="11" s="1"/>
  <c r="U598" i="11"/>
  <c r="AT597" i="11"/>
  <c r="BB597" i="11" s="1"/>
  <c r="U596" i="11"/>
  <c r="AT595" i="11"/>
  <c r="BB595" i="11" s="1"/>
  <c r="U594" i="11"/>
  <c r="AT593" i="11"/>
  <c r="BB593" i="11" s="1"/>
  <c r="U592" i="11"/>
  <c r="AT591" i="11"/>
  <c r="BB591" i="11" s="1"/>
  <c r="U590" i="11"/>
  <c r="AT589" i="11"/>
  <c r="BB589" i="11" s="1"/>
  <c r="U588" i="11"/>
  <c r="AT587" i="11"/>
  <c r="BB587" i="11" s="1"/>
  <c r="U586" i="11"/>
  <c r="AT585" i="11"/>
  <c r="BB585" i="11" s="1"/>
  <c r="U584" i="11"/>
  <c r="AT583" i="11"/>
  <c r="BB583" i="11" s="1"/>
  <c r="U582" i="11"/>
  <c r="AT581" i="11"/>
  <c r="BB581" i="11" s="1"/>
  <c r="U580" i="11"/>
  <c r="AT579" i="11"/>
  <c r="BB579" i="11" s="1"/>
  <c r="U578" i="11"/>
  <c r="AT577" i="11"/>
  <c r="BB577" i="11" s="1"/>
  <c r="U576" i="11"/>
  <c r="AT575" i="11"/>
  <c r="BB575" i="11" s="1"/>
  <c r="U574" i="11"/>
  <c r="AT573" i="11"/>
  <c r="BB573" i="11" s="1"/>
  <c r="U572" i="11"/>
  <c r="AT571" i="11"/>
  <c r="BB571" i="11" s="1"/>
  <c r="U570" i="11"/>
  <c r="AT569" i="11"/>
  <c r="BB569" i="11" s="1"/>
  <c r="U568" i="11"/>
  <c r="AT567" i="11"/>
  <c r="BB567" i="11" s="1"/>
  <c r="U566" i="11"/>
  <c r="AT565" i="11"/>
  <c r="BB565" i="11" s="1"/>
  <c r="U564" i="11"/>
  <c r="AT563" i="11"/>
  <c r="BB563" i="11" s="1"/>
  <c r="U562" i="11"/>
  <c r="AT561" i="11"/>
  <c r="BB561" i="11" s="1"/>
  <c r="U560" i="11"/>
  <c r="AT559" i="11"/>
  <c r="BB559" i="11" s="1"/>
  <c r="U558" i="11"/>
  <c r="AT557" i="11"/>
  <c r="BB557" i="11" s="1"/>
  <c r="U556" i="11"/>
  <c r="AT555" i="11"/>
  <c r="BB555" i="11" s="1"/>
  <c r="U554" i="11"/>
  <c r="AT553" i="11"/>
  <c r="BB553" i="11" s="1"/>
  <c r="U552" i="11"/>
  <c r="AT551" i="11"/>
  <c r="BB551" i="11" s="1"/>
  <c r="U550" i="11"/>
  <c r="AT549" i="11"/>
  <c r="BB549" i="11" s="1"/>
  <c r="U548" i="11"/>
  <c r="AT547" i="11"/>
  <c r="BB547" i="11" s="1"/>
  <c r="U546" i="11"/>
  <c r="AT545" i="11"/>
  <c r="BB545" i="11" s="1"/>
  <c r="U544" i="11"/>
  <c r="AT543" i="11"/>
  <c r="BB543" i="11" s="1"/>
  <c r="U542" i="11"/>
  <c r="AT541" i="11"/>
  <c r="BB541" i="11" s="1"/>
  <c r="U540" i="11"/>
  <c r="AT539" i="11"/>
  <c r="BB539" i="11" s="1"/>
  <c r="U538" i="11"/>
  <c r="AT537" i="11"/>
  <c r="BB537" i="11" s="1"/>
  <c r="U536" i="11"/>
  <c r="AT535" i="11"/>
  <c r="BB535" i="11" s="1"/>
  <c r="U534" i="11"/>
  <c r="AT533" i="11"/>
  <c r="BB533" i="11" s="1"/>
  <c r="U532" i="11"/>
  <c r="AT531" i="11"/>
  <c r="BB531" i="11" s="1"/>
  <c r="U530" i="11"/>
  <c r="AT529" i="11"/>
  <c r="BB529" i="11" s="1"/>
  <c r="U528" i="11"/>
  <c r="AT527" i="11"/>
  <c r="BB527" i="11" s="1"/>
  <c r="U526" i="11"/>
  <c r="AT525" i="11"/>
  <c r="BB525" i="11" s="1"/>
  <c r="U524" i="11"/>
  <c r="AT523" i="11"/>
  <c r="BB523" i="11" s="1"/>
  <c r="U522" i="11"/>
  <c r="AT521" i="11"/>
  <c r="BB521" i="11" s="1"/>
  <c r="U520" i="11"/>
  <c r="AT519" i="11"/>
  <c r="BB519" i="11" s="1"/>
  <c r="U518" i="11"/>
  <c r="AT517" i="11"/>
  <c r="BB517" i="11" s="1"/>
  <c r="U516" i="11"/>
  <c r="AT515" i="11"/>
  <c r="BB515" i="11" s="1"/>
  <c r="U514" i="11"/>
  <c r="AT513" i="11"/>
  <c r="BB513" i="11" s="1"/>
  <c r="U512" i="11"/>
  <c r="AT511" i="11"/>
  <c r="BB511" i="11" s="1"/>
  <c r="U510" i="11"/>
  <c r="AT509" i="11"/>
  <c r="BB509" i="11" s="1"/>
  <c r="U508" i="11"/>
  <c r="AT507" i="11"/>
  <c r="BB507" i="11" s="1"/>
  <c r="U506" i="11"/>
  <c r="AT505" i="11"/>
  <c r="BB505" i="11" s="1"/>
  <c r="U504" i="11"/>
  <c r="AT503" i="11"/>
  <c r="BB503" i="11" s="1"/>
  <c r="U502" i="11"/>
  <c r="AT501" i="11"/>
  <c r="BB501" i="11" s="1"/>
  <c r="U500" i="11"/>
  <c r="AT499" i="11"/>
  <c r="BB499" i="11" s="1"/>
  <c r="U498" i="11"/>
  <c r="AT497" i="11"/>
  <c r="BB497" i="11" s="1"/>
  <c r="U496" i="11"/>
  <c r="AT495" i="11"/>
  <c r="BB495" i="11" s="1"/>
  <c r="U494" i="11"/>
  <c r="AT493" i="11"/>
  <c r="BB493" i="11" s="1"/>
  <c r="U492" i="11"/>
  <c r="AT491" i="11"/>
  <c r="BB491" i="11" s="1"/>
  <c r="U490" i="11"/>
  <c r="AT489" i="11"/>
  <c r="BB489" i="11" s="1"/>
  <c r="U488" i="11"/>
  <c r="AT487" i="11"/>
  <c r="BB487" i="11" s="1"/>
  <c r="U486" i="11"/>
  <c r="AT485" i="11"/>
  <c r="BB485" i="11" s="1"/>
  <c r="U484" i="11"/>
  <c r="AT483" i="11"/>
  <c r="BB483" i="11" s="1"/>
  <c r="U481" i="11"/>
  <c r="AT480" i="11"/>
  <c r="BB480" i="11" s="1"/>
  <c r="AH479" i="11"/>
  <c r="U477" i="11"/>
  <c r="AT476" i="11"/>
  <c r="BB476" i="11" s="1"/>
  <c r="AH475" i="11"/>
  <c r="U473" i="11"/>
  <c r="AT472" i="11"/>
  <c r="BB472" i="11" s="1"/>
  <c r="AH471" i="11"/>
  <c r="U469" i="11"/>
  <c r="AT468" i="11"/>
  <c r="BB468" i="11" s="1"/>
  <c r="AH467" i="11"/>
  <c r="U465" i="11"/>
  <c r="AT464" i="11"/>
  <c r="BB464" i="11" s="1"/>
  <c r="AH463" i="11"/>
  <c r="U461" i="11"/>
  <c r="AT460" i="11"/>
  <c r="BB460" i="11" s="1"/>
  <c r="AH459" i="11"/>
  <c r="U457" i="11"/>
  <c r="AT456" i="11"/>
  <c r="BB456" i="11" s="1"/>
  <c r="AH455" i="11"/>
  <c r="U453" i="11"/>
  <c r="AT452" i="11"/>
  <c r="BB452" i="11" s="1"/>
  <c r="AH451" i="11"/>
  <c r="U449" i="11"/>
  <c r="AT448" i="11"/>
  <c r="BB448" i="11" s="1"/>
  <c r="AH447" i="11"/>
  <c r="U445" i="11"/>
  <c r="AT444" i="11"/>
  <c r="BB444" i="11" s="1"/>
  <c r="AH443" i="11"/>
  <c r="W372" i="11"/>
  <c r="AH373" i="11"/>
  <c r="AT374" i="11"/>
  <c r="BB374" i="11" s="1"/>
  <c r="U375" i="11"/>
  <c r="W376" i="11"/>
  <c r="AH377" i="11"/>
  <c r="AT378" i="11"/>
  <c r="BB378" i="11" s="1"/>
  <c r="U379" i="11"/>
  <c r="W380" i="11"/>
  <c r="AH381" i="11"/>
  <c r="AT382" i="11"/>
  <c r="BB382" i="11" s="1"/>
  <c r="U383" i="11"/>
  <c r="W384" i="11"/>
  <c r="AH385" i="11"/>
  <c r="AT386" i="11"/>
  <c r="BB386" i="11" s="1"/>
  <c r="U387" i="11"/>
  <c r="W388" i="11"/>
  <c r="AH389" i="11"/>
  <c r="AT390" i="11"/>
  <c r="BB390" i="11" s="1"/>
  <c r="U391" i="11"/>
  <c r="W392" i="11"/>
  <c r="AH393" i="11"/>
  <c r="AT394" i="11"/>
  <c r="BB394" i="11" s="1"/>
  <c r="U395" i="11"/>
  <c r="W396" i="11"/>
  <c r="AH397" i="11"/>
  <c r="AT398" i="11"/>
  <c r="BB398" i="11" s="1"/>
  <c r="U399" i="11"/>
  <c r="W400" i="11"/>
  <c r="AH401" i="11"/>
  <c r="AT402" i="11"/>
  <c r="BB402" i="11" s="1"/>
  <c r="U403" i="11"/>
  <c r="W404" i="11"/>
  <c r="AH405" i="11"/>
  <c r="AT406" i="11"/>
  <c r="BB406" i="11" s="1"/>
  <c r="U407" i="11"/>
  <c r="W408" i="11"/>
  <c r="AH409" i="11"/>
  <c r="AT410" i="11"/>
  <c r="BB410" i="11" s="1"/>
  <c r="U411" i="11"/>
  <c r="W412" i="11"/>
  <c r="AH413" i="11"/>
  <c r="AT414" i="11"/>
  <c r="BB414" i="11" s="1"/>
  <c r="U415" i="11"/>
  <c r="W416" i="11"/>
  <c r="AH417" i="11"/>
  <c r="AT418" i="11"/>
  <c r="BB418" i="11" s="1"/>
  <c r="U419" i="11"/>
  <c r="W420" i="11"/>
  <c r="AH421" i="11"/>
  <c r="AT422" i="11"/>
  <c r="BB422" i="11" s="1"/>
  <c r="U423" i="11"/>
  <c r="W424" i="11"/>
  <c r="AH425" i="11"/>
  <c r="AT426" i="11"/>
  <c r="BB426" i="11" s="1"/>
  <c r="U427" i="11"/>
  <c r="W428" i="11"/>
  <c r="AH429" i="11"/>
  <c r="AT430" i="11"/>
  <c r="BB430" i="11" s="1"/>
  <c r="U431" i="11"/>
  <c r="W432" i="11"/>
  <c r="AH433" i="11"/>
  <c r="AT434" i="11"/>
  <c r="BB434" i="11" s="1"/>
  <c r="U435" i="11"/>
  <c r="W436" i="11"/>
  <c r="AH437" i="11"/>
  <c r="AT438" i="11"/>
  <c r="BB438" i="11" s="1"/>
  <c r="U439" i="11"/>
  <c r="W440" i="11"/>
  <c r="AH441" i="11"/>
  <c r="AT442" i="11"/>
  <c r="BB442" i="11" s="1"/>
  <c r="U443" i="11"/>
  <c r="W484" i="11"/>
  <c r="W487" i="11"/>
  <c r="W489" i="11"/>
  <c r="W491" i="11"/>
  <c r="W493" i="11"/>
  <c r="W495" i="11"/>
  <c r="W497" i="11"/>
  <c r="W499" i="11"/>
  <c r="W501" i="11"/>
  <c r="W503" i="11"/>
  <c r="W505" i="11"/>
  <c r="W507" i="11"/>
  <c r="W509" i="11"/>
  <c r="W511" i="11"/>
  <c r="W513" i="11"/>
  <c r="W515" i="11"/>
  <c r="W517" i="11"/>
  <c r="W519" i="11"/>
  <c r="W521" i="11"/>
  <c r="W523" i="11"/>
  <c r="W525" i="11"/>
  <c r="W527" i="11"/>
  <c r="W529" i="11"/>
  <c r="W531" i="11"/>
  <c r="W533" i="11"/>
  <c r="W535" i="11"/>
  <c r="W537" i="11"/>
  <c r="W539" i="11"/>
  <c r="W541" i="11"/>
  <c r="W543" i="11"/>
  <c r="W545" i="11"/>
  <c r="U372" i="11"/>
  <c r="W373" i="11"/>
  <c r="AH374" i="11"/>
  <c r="AT375" i="11"/>
  <c r="BB375" i="11" s="1"/>
  <c r="U376" i="11"/>
  <c r="W377" i="11"/>
  <c r="AH378" i="11"/>
  <c r="AT379" i="11"/>
  <c r="BB379" i="11" s="1"/>
  <c r="U380" i="11"/>
  <c r="W381" i="11"/>
  <c r="AH382" i="11"/>
  <c r="AT383" i="11"/>
  <c r="BB383" i="11" s="1"/>
  <c r="U384" i="11"/>
  <c r="W385" i="11"/>
  <c r="AH386" i="11"/>
  <c r="AT387" i="11"/>
  <c r="BB387" i="11" s="1"/>
  <c r="U388" i="11"/>
  <c r="W389" i="11"/>
  <c r="AH390" i="11"/>
  <c r="AT391" i="11"/>
  <c r="BB391" i="11" s="1"/>
  <c r="U392" i="11"/>
  <c r="W393" i="11"/>
  <c r="AH394" i="11"/>
  <c r="AT395" i="11"/>
  <c r="BB395" i="11" s="1"/>
  <c r="U396" i="11"/>
  <c r="W397" i="11"/>
  <c r="AH398" i="11"/>
  <c r="AT399" i="11"/>
  <c r="BB399" i="11" s="1"/>
  <c r="U400" i="11"/>
  <c r="W401" i="11"/>
  <c r="AH402" i="11"/>
  <c r="AT403" i="11"/>
  <c r="BB403" i="11" s="1"/>
  <c r="U404" i="11"/>
  <c r="W405" i="11"/>
  <c r="AH406" i="11"/>
  <c r="AT407" i="11"/>
  <c r="BB407" i="11" s="1"/>
  <c r="U408" i="11"/>
  <c r="W409" i="11"/>
  <c r="AH410" i="11"/>
  <c r="AT411" i="11"/>
  <c r="BB411" i="11" s="1"/>
  <c r="U412" i="11"/>
  <c r="W413" i="11"/>
  <c r="AH414" i="11"/>
  <c r="AT415" i="11"/>
  <c r="BB415" i="11" s="1"/>
  <c r="U416" i="11"/>
  <c r="W417" i="11"/>
  <c r="AH418" i="11"/>
  <c r="AT419" i="11"/>
  <c r="BB419" i="11" s="1"/>
  <c r="U420" i="11"/>
  <c r="W421" i="11"/>
  <c r="AH422" i="11"/>
  <c r="AT423" i="11"/>
  <c r="BB423" i="11" s="1"/>
  <c r="U424" i="11"/>
  <c r="W425" i="11"/>
  <c r="AH426" i="11"/>
  <c r="AT427" i="11"/>
  <c r="BB427" i="11" s="1"/>
  <c r="U428" i="11"/>
  <c r="W429" i="11"/>
  <c r="AH430" i="11"/>
  <c r="AT431" i="11"/>
  <c r="BB431" i="11" s="1"/>
  <c r="U432" i="11"/>
  <c r="W433" i="11"/>
  <c r="AH434" i="11"/>
  <c r="AT435" i="11"/>
  <c r="BB435" i="11" s="1"/>
  <c r="U436" i="11"/>
  <c r="W437" i="11"/>
  <c r="AH438" i="11"/>
  <c r="AT439" i="11"/>
  <c r="BB439" i="11" s="1"/>
  <c r="U440" i="11"/>
  <c r="W441" i="11"/>
  <c r="AH442" i="11"/>
  <c r="W485" i="11"/>
  <c r="AT372" i="11"/>
  <c r="U373" i="11"/>
  <c r="W374" i="11"/>
  <c r="AH375" i="11"/>
  <c r="AT376" i="11"/>
  <c r="BB376" i="11" s="1"/>
  <c r="U377" i="11"/>
  <c r="W378" i="11"/>
  <c r="AH379" i="11"/>
  <c r="AT380" i="11"/>
  <c r="BB380" i="11" s="1"/>
  <c r="U381" i="11"/>
  <c r="W382" i="11"/>
  <c r="AH383" i="11"/>
  <c r="AT384" i="11"/>
  <c r="BB384" i="11" s="1"/>
  <c r="U385" i="11"/>
  <c r="W386" i="11"/>
  <c r="AH387" i="11"/>
  <c r="AT388" i="11"/>
  <c r="BB388" i="11" s="1"/>
  <c r="U389" i="11"/>
  <c r="W390" i="11"/>
  <c r="AH391" i="11"/>
  <c r="AT392" i="11"/>
  <c r="BB392" i="11" s="1"/>
  <c r="U393" i="11"/>
  <c r="W394" i="11"/>
  <c r="AH395" i="11"/>
  <c r="AT396" i="11"/>
  <c r="BB396" i="11" s="1"/>
  <c r="U397" i="11"/>
  <c r="W398" i="11"/>
  <c r="AH399" i="11"/>
  <c r="AT400" i="11"/>
  <c r="BB400" i="11" s="1"/>
  <c r="U401" i="11"/>
  <c r="W402" i="11"/>
  <c r="AH403" i="11"/>
  <c r="AT404" i="11"/>
  <c r="BB404" i="11" s="1"/>
  <c r="U405" i="11"/>
  <c r="W406" i="11"/>
  <c r="AH407" i="11"/>
  <c r="AT408" i="11"/>
  <c r="BB408" i="11" s="1"/>
  <c r="U409" i="11"/>
  <c r="W410" i="11"/>
  <c r="AH411" i="11"/>
  <c r="AT412" i="11"/>
  <c r="BB412" i="11" s="1"/>
  <c r="U413" i="11"/>
  <c r="W414" i="11"/>
  <c r="AH415" i="11"/>
  <c r="AT416" i="11"/>
  <c r="BB416" i="11" s="1"/>
  <c r="U417" i="11"/>
  <c r="W418" i="11"/>
  <c r="AH419" i="11"/>
  <c r="AT420" i="11"/>
  <c r="BB420" i="11" s="1"/>
  <c r="U421" i="11"/>
  <c r="W422" i="11"/>
  <c r="AH423" i="11"/>
  <c r="AT424" i="11"/>
  <c r="BB424" i="11" s="1"/>
  <c r="U425" i="11"/>
  <c r="W426" i="11"/>
  <c r="AH427" i="11"/>
  <c r="AT428" i="11"/>
  <c r="BB428" i="11" s="1"/>
  <c r="U429" i="11"/>
  <c r="W430" i="11"/>
  <c r="AH431" i="11"/>
  <c r="AT432" i="11"/>
  <c r="BB432" i="11" s="1"/>
  <c r="U433" i="11"/>
  <c r="W434" i="11"/>
  <c r="AH435" i="11"/>
  <c r="AT436" i="11"/>
  <c r="BB436" i="11" s="1"/>
  <c r="U437" i="11"/>
  <c r="W438" i="11"/>
  <c r="AH439" i="11"/>
  <c r="AT440" i="11"/>
  <c r="BB440" i="11" s="1"/>
  <c r="U441" i="11"/>
  <c r="W442" i="11"/>
  <c r="AT443" i="11"/>
  <c r="BB443" i="11" s="1"/>
  <c r="AH444" i="11"/>
  <c r="AT445" i="11"/>
  <c r="BB445" i="11" s="1"/>
  <c r="AH446" i="11"/>
  <c r="AT447" i="11"/>
  <c r="BB447" i="11" s="1"/>
  <c r="AH448" i="11"/>
  <c r="AT449" i="11"/>
  <c r="BB449" i="11" s="1"/>
  <c r="AH450" i="11"/>
  <c r="AT451" i="11"/>
  <c r="BB451" i="11" s="1"/>
  <c r="AH452" i="11"/>
  <c r="AT453" i="11"/>
  <c r="BB453" i="11" s="1"/>
  <c r="AH454" i="11"/>
  <c r="AT455" i="11"/>
  <c r="BB455" i="11" s="1"/>
  <c r="AH456" i="11"/>
  <c r="AT457" i="11"/>
  <c r="BB457" i="11" s="1"/>
  <c r="AH458" i="11"/>
  <c r="AT459" i="11"/>
  <c r="BB459" i="11" s="1"/>
  <c r="AH460" i="11"/>
  <c r="AT461" i="11"/>
  <c r="BB461" i="11" s="1"/>
  <c r="AH462" i="11"/>
  <c r="AT463" i="11"/>
  <c r="BB463" i="11" s="1"/>
  <c r="AH464" i="11"/>
  <c r="AT465" i="11"/>
  <c r="BB465" i="11" s="1"/>
  <c r="AH466" i="11"/>
  <c r="AT467" i="11"/>
  <c r="BB467" i="11" s="1"/>
  <c r="AH468" i="11"/>
  <c r="AT469" i="11"/>
  <c r="BB469" i="11" s="1"/>
  <c r="AH470" i="11"/>
  <c r="AT471" i="11"/>
  <c r="BB471" i="11" s="1"/>
  <c r="AH472" i="11"/>
  <c r="AT473" i="11"/>
  <c r="BB473" i="11" s="1"/>
  <c r="AH474" i="11"/>
  <c r="AT475" i="11"/>
  <c r="BB475" i="11" s="1"/>
  <c r="AH476" i="11"/>
  <c r="AT477" i="11"/>
  <c r="BB477" i="11" s="1"/>
  <c r="AH478" i="11"/>
  <c r="AT479" i="11"/>
  <c r="BB479" i="11" s="1"/>
  <c r="AH480" i="11"/>
  <c r="AT481" i="11"/>
  <c r="BB481" i="11" s="1"/>
  <c r="AH482" i="11"/>
  <c r="W1723" i="11"/>
  <c r="W1719" i="11"/>
  <c r="W1715" i="11"/>
  <c r="W1711" i="11"/>
  <c r="W1707" i="11"/>
  <c r="W1703" i="11"/>
  <c r="W1699" i="11"/>
  <c r="W1695" i="11"/>
  <c r="W1691" i="11"/>
  <c r="W1687" i="11"/>
  <c r="W1683" i="11"/>
  <c r="W1679" i="11"/>
  <c r="W1675" i="11"/>
  <c r="W1671" i="11"/>
  <c r="W1667" i="11"/>
  <c r="W1663" i="11"/>
  <c r="W1659" i="11"/>
  <c r="W1655" i="11"/>
  <c r="W1651" i="11"/>
  <c r="W1647" i="11"/>
  <c r="W1643" i="11"/>
  <c r="W1639" i="11"/>
  <c r="W1635" i="11"/>
  <c r="W1631" i="11"/>
  <c r="W1627" i="11"/>
  <c r="W1623" i="11"/>
  <c r="W1619" i="11"/>
  <c r="W1615" i="11"/>
  <c r="W1611" i="11"/>
  <c r="W1607" i="11"/>
  <c r="W1603" i="11"/>
  <c r="W1599" i="11"/>
  <c r="W1595" i="11"/>
  <c r="W1591" i="11"/>
  <c r="W1587" i="11"/>
  <c r="W1583" i="11"/>
  <c r="W1579" i="11"/>
  <c r="W1575" i="11"/>
  <c r="W1571" i="11"/>
  <c r="W1567" i="11"/>
  <c r="W1563" i="11"/>
  <c r="W1559" i="11"/>
  <c r="W1555" i="11"/>
  <c r="W1551" i="11"/>
  <c r="W1547" i="11"/>
  <c r="W1543" i="11"/>
  <c r="W1539" i="11"/>
  <c r="W1535" i="11"/>
  <c r="W1531" i="11"/>
  <c r="W1527" i="11"/>
  <c r="W1523" i="11"/>
  <c r="W1519" i="11"/>
  <c r="W1515" i="11"/>
  <c r="W1511" i="11"/>
  <c r="W1507" i="11"/>
  <c r="W1503" i="11"/>
  <c r="W1499" i="11"/>
  <c r="W1495" i="11"/>
  <c r="W1491" i="11"/>
  <c r="W1487" i="11"/>
  <c r="W1483" i="11"/>
  <c r="W1479" i="11"/>
  <c r="W1475" i="11"/>
  <c r="W1471" i="11"/>
  <c r="W1467" i="11"/>
  <c r="W1463" i="11"/>
  <c r="W1459" i="11"/>
  <c r="W1455" i="11"/>
  <c r="W1451" i="11"/>
  <c r="W1447" i="11"/>
  <c r="W1443" i="11"/>
  <c r="W1439" i="11"/>
  <c r="W1435" i="11"/>
  <c r="W1431" i="11"/>
  <c r="W1427" i="11"/>
  <c r="W1423" i="11"/>
  <c r="W1419" i="11"/>
  <c r="W1415" i="11"/>
  <c r="W1411" i="11"/>
  <c r="W1407" i="11"/>
  <c r="W1403" i="11"/>
  <c r="W1399" i="11"/>
  <c r="W1395" i="11"/>
  <c r="W1391" i="11"/>
  <c r="W1387" i="11"/>
  <c r="W1722" i="11"/>
  <c r="W1718" i="11"/>
  <c r="W1714" i="11"/>
  <c r="W1710" i="11"/>
  <c r="W1706" i="11"/>
  <c r="W1702" i="11"/>
  <c r="W1698" i="11"/>
  <c r="W1694" i="11"/>
  <c r="W1690" i="11"/>
  <c r="W1686" i="11"/>
  <c r="W1682" i="11"/>
  <c r="W1678" i="11"/>
  <c r="W1674" i="11"/>
  <c r="W1670" i="11"/>
  <c r="W1666" i="11"/>
  <c r="W1662" i="11"/>
  <c r="W1658" i="11"/>
  <c r="W1654" i="11"/>
  <c r="W1650" i="11"/>
  <c r="W1646" i="11"/>
  <c r="W1642" i="11"/>
  <c r="W1638" i="11"/>
  <c r="W1634" i="11"/>
  <c r="W1630" i="11"/>
  <c r="W1626" i="11"/>
  <c r="W1622" i="11"/>
  <c r="W1618" i="11"/>
  <c r="W1614" i="11"/>
  <c r="W1610" i="11"/>
  <c r="W1606" i="11"/>
  <c r="W1602" i="11"/>
  <c r="W1598" i="11"/>
  <c r="W1594" i="11"/>
  <c r="W1590" i="11"/>
  <c r="W1586" i="11"/>
  <c r="W1582" i="11"/>
  <c r="W1578" i="11"/>
  <c r="W1574" i="11"/>
  <c r="W1570" i="11"/>
  <c r="W1566" i="11"/>
  <c r="W1562" i="11"/>
  <c r="W1558" i="11"/>
  <c r="W1554" i="11"/>
  <c r="W1550" i="11"/>
  <c r="W1546" i="11"/>
  <c r="W1542" i="11"/>
  <c r="W1538" i="11"/>
  <c r="W1534" i="11"/>
  <c r="W1530" i="11"/>
  <c r="W1526" i="11"/>
  <c r="W1522" i="11"/>
  <c r="W1518" i="11"/>
  <c r="W1514" i="11"/>
  <c r="W1510" i="11"/>
  <c r="W1506" i="11"/>
  <c r="W1502" i="11"/>
  <c r="W1498" i="11"/>
  <c r="W1494" i="11"/>
  <c r="W1490" i="11"/>
  <c r="W1486" i="11"/>
  <c r="W1482" i="11"/>
  <c r="W1478" i="11"/>
  <c r="W1474" i="11"/>
  <c r="W1470" i="11"/>
  <c r="W1466" i="11"/>
  <c r="W1462" i="11"/>
  <c r="W1458" i="11"/>
  <c r="W1454" i="11"/>
  <c r="W1450" i="11"/>
  <c r="W1446" i="11"/>
  <c r="W1442" i="11"/>
  <c r="W1438" i="11"/>
  <c r="W1434" i="11"/>
  <c r="W1430" i="11"/>
  <c r="W1426" i="11"/>
  <c r="W1422" i="11"/>
  <c r="W1418" i="11"/>
  <c r="W1414" i="11"/>
  <c r="W1410" i="11"/>
  <c r="W1406" i="11"/>
  <c r="W1402" i="11"/>
  <c r="W1398" i="11"/>
  <c r="W1394" i="11"/>
  <c r="W1390" i="11"/>
  <c r="W1386" i="11"/>
  <c r="W1721" i="11"/>
  <c r="W1717" i="11"/>
  <c r="W1713" i="11"/>
  <c r="W1709" i="11"/>
  <c r="W1705" i="11"/>
  <c r="W1701" i="11"/>
  <c r="W1697" i="11"/>
  <c r="W1693" i="11"/>
  <c r="W1689" i="11"/>
  <c r="W1685" i="11"/>
  <c r="W1681" i="11"/>
  <c r="W1677" i="11"/>
  <c r="W1673" i="11"/>
  <c r="W1669" i="11"/>
  <c r="W1665" i="11"/>
  <c r="W1661" i="11"/>
  <c r="W1657" i="11"/>
  <c r="W1653" i="11"/>
  <c r="W1649" i="11"/>
  <c r="W1645" i="11"/>
  <c r="W1641" i="11"/>
  <c r="W1637" i="11"/>
  <c r="W1633" i="11"/>
  <c r="W1629" i="11"/>
  <c r="W1625" i="11"/>
  <c r="W1621" i="11"/>
  <c r="W1617" i="11"/>
  <c r="W1613" i="11"/>
  <c r="W1609" i="11"/>
  <c r="W1605" i="11"/>
  <c r="W1601" i="11"/>
  <c r="W1597" i="11"/>
  <c r="W1593" i="11"/>
  <c r="W1589" i="11"/>
  <c r="W1585" i="11"/>
  <c r="W1581" i="11"/>
  <c r="W1577" i="11"/>
  <c r="W1573" i="11"/>
  <c r="W1569" i="11"/>
  <c r="W1565" i="11"/>
  <c r="W1561" i="11"/>
  <c r="W1557" i="11"/>
  <c r="W1553" i="11"/>
  <c r="W1549" i="11"/>
  <c r="W1545" i="11"/>
  <c r="W1541" i="11"/>
  <c r="W1537" i="11"/>
  <c r="W1533" i="11"/>
  <c r="W1529" i="11"/>
  <c r="W1525" i="11"/>
  <c r="W1521" i="11"/>
  <c r="W1517" i="11"/>
  <c r="W1513" i="11"/>
  <c r="W1509" i="11"/>
  <c r="W1505" i="11"/>
  <c r="W1501" i="11"/>
  <c r="W1497" i="11"/>
  <c r="W1493" i="11"/>
  <c r="W1489" i="11"/>
  <c r="W1485" i="11"/>
  <c r="W1481" i="11"/>
  <c r="W1477" i="11"/>
  <c r="W1473" i="11"/>
  <c r="W1469" i="11"/>
  <c r="W1465" i="11"/>
  <c r="W1461" i="11"/>
  <c r="W1457" i="11"/>
  <c r="W1453" i="11"/>
  <c r="W1449" i="11"/>
  <c r="W1445" i="11"/>
  <c r="W1441" i="11"/>
  <c r="W1437" i="11"/>
  <c r="W1433" i="11"/>
  <c r="W1429" i="11"/>
  <c r="W1425" i="11"/>
  <c r="W1421" i="11"/>
  <c r="W1417" i="11"/>
  <c r="W1413" i="11"/>
  <c r="W1409" i="11"/>
  <c r="W1405" i="11"/>
  <c r="W1401" i="11"/>
  <c r="W1397" i="11"/>
  <c r="W1393" i="11"/>
  <c r="W1389" i="11"/>
  <c r="W1724" i="11"/>
  <c r="W1720" i="11"/>
  <c r="W1716" i="11"/>
  <c r="W1712" i="11"/>
  <c r="W1708" i="11"/>
  <c r="W1704" i="11"/>
  <c r="W1700" i="11"/>
  <c r="W1696" i="11"/>
  <c r="W1692" i="11"/>
  <c r="W1688" i="11"/>
  <c r="W1684" i="11"/>
  <c r="W1680" i="11"/>
  <c r="W1676" i="11"/>
  <c r="W1672" i="11"/>
  <c r="W1668" i="11"/>
  <c r="W1664" i="11"/>
  <c r="W1660" i="11"/>
  <c r="W1656" i="11"/>
  <c r="W1652" i="11"/>
  <c r="W1648" i="11"/>
  <c r="W1644" i="11"/>
  <c r="W1640" i="11"/>
  <c r="W1636" i="11"/>
  <c r="W1632" i="11"/>
  <c r="W1628" i="11"/>
  <c r="W1624" i="11"/>
  <c r="W1620" i="11"/>
  <c r="W1616" i="11"/>
  <c r="W1612" i="11"/>
  <c r="W1608" i="11"/>
  <c r="W1604" i="11"/>
  <c r="W1600" i="11"/>
  <c r="W1596" i="11"/>
  <c r="W1592" i="11"/>
  <c r="W1588" i="11"/>
  <c r="W1584" i="11"/>
  <c r="W1580" i="11"/>
  <c r="W1576" i="11"/>
  <c r="W1572" i="11"/>
  <c r="W1568" i="11"/>
  <c r="W1564" i="11"/>
  <c r="W1560" i="11"/>
  <c r="W1556" i="11"/>
  <c r="W1552" i="11"/>
  <c r="W1548" i="11"/>
  <c r="W1544" i="11"/>
  <c r="W1540" i="11"/>
  <c r="W1536" i="11"/>
  <c r="W1532" i="11"/>
  <c r="W1528" i="11"/>
  <c r="W1524" i="11"/>
  <c r="W1520" i="11"/>
  <c r="W1516" i="11"/>
  <c r="W1512" i="11"/>
  <c r="W1508" i="11"/>
  <c r="W1504" i="11"/>
  <c r="W1500" i="11"/>
  <c r="W1496" i="11"/>
  <c r="W1492" i="11"/>
  <c r="W1488" i="11"/>
  <c r="W1484" i="11"/>
  <c r="W1480" i="11"/>
  <c r="W1476" i="11"/>
  <c r="W1472" i="11"/>
  <c r="W1468" i="11"/>
  <c r="W1464" i="11"/>
  <c r="W1460" i="11"/>
  <c r="W1456" i="11"/>
  <c r="W1452" i="11"/>
  <c r="W1448" i="11"/>
  <c r="W1444" i="11"/>
  <c r="W1440" i="11"/>
  <c r="W1436" i="11"/>
  <c r="W1432" i="11"/>
  <c r="W1428" i="11"/>
  <c r="W1424" i="11"/>
  <c r="W1420" i="11"/>
  <c r="W1416" i="11"/>
  <c r="W1412" i="11"/>
  <c r="W1408" i="11"/>
  <c r="W1404" i="11"/>
  <c r="W1400" i="11"/>
  <c r="W1396" i="11"/>
  <c r="W1392" i="11"/>
  <c r="W1388" i="11"/>
  <c r="W1384" i="11"/>
  <c r="W1383" i="11"/>
  <c r="W1379" i="11"/>
  <c r="W1375" i="11"/>
  <c r="W1371" i="11"/>
  <c r="W1367" i="11"/>
  <c r="W1363" i="11"/>
  <c r="W1359" i="11"/>
  <c r="W1355" i="11"/>
  <c r="W1351" i="11"/>
  <c r="W1347" i="11"/>
  <c r="W1343" i="11"/>
  <c r="W1339" i="11"/>
  <c r="W1335" i="11"/>
  <c r="W1331" i="11"/>
  <c r="W1327" i="11"/>
  <c r="W1323" i="11"/>
  <c r="W1319" i="11"/>
  <c r="W1315" i="11"/>
  <c r="W1311" i="11"/>
  <c r="W1307" i="11"/>
  <c r="W1303" i="11"/>
  <c r="W1299" i="11"/>
  <c r="W1295" i="11"/>
  <c r="W1291" i="11"/>
  <c r="W1287" i="11"/>
  <c r="W1283" i="11"/>
  <c r="W1279" i="11"/>
  <c r="W1275" i="11"/>
  <c r="W1271" i="11"/>
  <c r="W1267" i="11"/>
  <c r="W1263" i="11"/>
  <c r="W1259" i="11"/>
  <c r="W1255" i="11"/>
  <c r="W1251" i="11"/>
  <c r="W1247" i="11"/>
  <c r="W1243" i="11"/>
  <c r="W1239" i="11"/>
  <c r="W1235" i="11"/>
  <c r="W1231" i="11"/>
  <c r="W1227" i="11"/>
  <c r="W1223" i="11"/>
  <c r="W1219" i="11"/>
  <c r="W1215" i="11"/>
  <c r="W1211" i="11"/>
  <c r="W1207" i="11"/>
  <c r="W1203" i="11"/>
  <c r="W1199" i="11"/>
  <c r="W1195" i="11"/>
  <c r="W1191" i="11"/>
  <c r="W1187" i="11"/>
  <c r="W1183" i="11"/>
  <c r="W1179" i="11"/>
  <c r="W1175" i="11"/>
  <c r="W1171" i="11"/>
  <c r="W1167" i="11"/>
  <c r="W1163" i="11"/>
  <c r="W1159" i="11"/>
  <c r="W1155" i="11"/>
  <c r="W1151" i="11"/>
  <c r="W1147" i="11"/>
  <c r="W1143" i="11"/>
  <c r="W1139" i="11"/>
  <c r="W1135" i="11"/>
  <c r="W1131" i="11"/>
  <c r="W1127" i="11"/>
  <c r="W1382" i="11"/>
  <c r="W1378" i="11"/>
  <c r="W1374" i="11"/>
  <c r="W1370" i="11"/>
  <c r="W1366" i="11"/>
  <c r="W1362" i="11"/>
  <c r="W1358" i="11"/>
  <c r="W1354" i="11"/>
  <c r="W1350" i="11"/>
  <c r="W1346" i="11"/>
  <c r="W1342" i="11"/>
  <c r="W1338" i="11"/>
  <c r="W1334" i="11"/>
  <c r="W1330" i="11"/>
  <c r="W1326" i="11"/>
  <c r="W1322" i="11"/>
  <c r="W1318" i="11"/>
  <c r="W1314" i="11"/>
  <c r="W1310" i="11"/>
  <c r="W1306" i="11"/>
  <c r="W1302" i="11"/>
  <c r="W1298" i="11"/>
  <c r="W1294" i="11"/>
  <c r="W1290" i="11"/>
  <c r="W1286" i="11"/>
  <c r="W1282" i="11"/>
  <c r="W1278" i="11"/>
  <c r="W1274" i="11"/>
  <c r="W1270" i="11"/>
  <c r="W1266" i="11"/>
  <c r="W1262" i="11"/>
  <c r="W1258" i="11"/>
  <c r="W1254" i="11"/>
  <c r="W1250" i="11"/>
  <c r="W1246" i="11"/>
  <c r="W1242" i="11"/>
  <c r="W1238" i="11"/>
  <c r="W1234" i="11"/>
  <c r="W1230" i="11"/>
  <c r="W1226" i="11"/>
  <c r="W1222" i="11"/>
  <c r="W1218" i="11"/>
  <c r="W1214" i="11"/>
  <c r="W1210" i="11"/>
  <c r="W1206" i="11"/>
  <c r="W1202" i="11"/>
  <c r="W1198" i="11"/>
  <c r="W1194" i="11"/>
  <c r="W1190" i="11"/>
  <c r="W1186" i="11"/>
  <c r="W1182" i="11"/>
  <c r="W1178" i="11"/>
  <c r="W1174" i="11"/>
  <c r="W1170" i="11"/>
  <c r="W1166" i="11"/>
  <c r="W1162" i="11"/>
  <c r="W1158" i="11"/>
  <c r="W1154" i="11"/>
  <c r="W1150" i="11"/>
  <c r="W1146" i="11"/>
  <c r="W1142" i="11"/>
  <c r="W1138" i="11"/>
  <c r="W1134" i="11"/>
  <c r="W1130" i="11"/>
  <c r="W1126" i="11"/>
  <c r="W1123" i="11"/>
  <c r="W1121" i="11"/>
  <c r="W1119" i="11"/>
  <c r="W1117" i="11"/>
  <c r="W1115" i="11"/>
  <c r="W1113" i="11"/>
  <c r="W1111" i="11"/>
  <c r="W1109" i="11"/>
  <c r="W1107" i="11"/>
  <c r="W1105" i="11"/>
  <c r="W1103" i="11"/>
  <c r="W1381" i="11"/>
  <c r="W1377" i="11"/>
  <c r="W1373" i="11"/>
  <c r="W1369" i="11"/>
  <c r="W1365" i="11"/>
  <c r="W1361" i="11"/>
  <c r="W1357" i="11"/>
  <c r="W1353" i="11"/>
  <c r="W1349" i="11"/>
  <c r="W1345" i="11"/>
  <c r="W1341" i="11"/>
  <c r="W1337" i="11"/>
  <c r="W1333" i="11"/>
  <c r="W1329" i="11"/>
  <c r="W1325" i="11"/>
  <c r="W1321" i="11"/>
  <c r="W1317" i="11"/>
  <c r="W1313" i="11"/>
  <c r="W1309" i="11"/>
  <c r="W1305" i="11"/>
  <c r="W1301" i="11"/>
  <c r="W1297" i="11"/>
  <c r="W1293" i="11"/>
  <c r="W1289" i="11"/>
  <c r="W1285" i="11"/>
  <c r="W1281" i="11"/>
  <c r="W1277" i="11"/>
  <c r="W1273" i="11"/>
  <c r="W1269" i="11"/>
  <c r="W1265" i="11"/>
  <c r="W1261" i="11"/>
  <c r="W1257" i="11"/>
  <c r="W1253" i="11"/>
  <c r="W1249" i="11"/>
  <c r="W1245" i="11"/>
  <c r="W1241" i="11"/>
  <c r="W1237" i="11"/>
  <c r="W1233" i="11"/>
  <c r="W1229" i="11"/>
  <c r="W1225" i="11"/>
  <c r="W1221" i="11"/>
  <c r="W1217" i="11"/>
  <c r="W1213" i="11"/>
  <c r="W1209" i="11"/>
  <c r="W1205" i="11"/>
  <c r="W1201" i="11"/>
  <c r="W1197" i="11"/>
  <c r="W1193" i="11"/>
  <c r="W1189" i="11"/>
  <c r="W1185" i="11"/>
  <c r="W1181" i="11"/>
  <c r="W1177" i="11"/>
  <c r="W1173" i="11"/>
  <c r="W1169" i="11"/>
  <c r="W1165" i="11"/>
  <c r="W1161" i="11"/>
  <c r="W1157" i="11"/>
  <c r="W1153" i="11"/>
  <c r="W1149" i="11"/>
  <c r="W1145" i="11"/>
  <c r="W1141" i="11"/>
  <c r="W1137" i="11"/>
  <c r="W1133" i="11"/>
  <c r="W1129" i="11"/>
  <c r="W1125" i="11"/>
  <c r="W1385" i="11"/>
  <c r="W1380" i="11"/>
  <c r="W1376" i="11"/>
  <c r="W1372" i="11"/>
  <c r="W1368" i="11"/>
  <c r="W1364" i="11"/>
  <c r="W1360" i="11"/>
  <c r="W1356" i="11"/>
  <c r="W1352" i="11"/>
  <c r="W1348" i="11"/>
  <c r="W1344" i="11"/>
  <c r="W1340" i="11"/>
  <c r="W1336" i="11"/>
  <c r="W1332" i="11"/>
  <c r="W1328" i="11"/>
  <c r="W1324" i="11"/>
  <c r="W1320" i="11"/>
  <c r="W1316" i="11"/>
  <c r="W1312" i="11"/>
  <c r="W1308" i="11"/>
  <c r="W1304" i="11"/>
  <c r="W1300" i="11"/>
  <c r="W1296" i="11"/>
  <c r="W1292" i="11"/>
  <c r="W1288" i="11"/>
  <c r="W1284" i="11"/>
  <c r="W1280" i="11"/>
  <c r="W1276" i="11"/>
  <c r="W1272" i="11"/>
  <c r="W1268" i="11"/>
  <c r="W1264" i="11"/>
  <c r="W1260" i="11"/>
  <c r="W1256" i="11"/>
  <c r="W1252" i="11"/>
  <c r="W1248" i="11"/>
  <c r="W1244" i="11"/>
  <c r="W1240" i="11"/>
  <c r="W1236" i="11"/>
  <c r="W1232" i="11"/>
  <c r="W1228" i="11"/>
  <c r="W1224" i="11"/>
  <c r="W1220" i="11"/>
  <c r="W1216" i="11"/>
  <c r="W1212" i="11"/>
  <c r="W1208" i="11"/>
  <c r="W1204" i="11"/>
  <c r="W1200" i="11"/>
  <c r="W1196" i="11"/>
  <c r="W1192" i="11"/>
  <c r="W1188" i="11"/>
  <c r="W1184" i="11"/>
  <c r="W1180" i="11"/>
  <c r="W1176" i="11"/>
  <c r="W1172" i="11"/>
  <c r="W1168" i="11"/>
  <c r="W1164" i="11"/>
  <c r="W1160" i="11"/>
  <c r="W1156" i="11"/>
  <c r="W1152" i="11"/>
  <c r="W1148" i="11"/>
  <c r="W1144" i="11"/>
  <c r="W1140" i="11"/>
  <c r="W1136" i="11"/>
  <c r="W1132" i="11"/>
  <c r="W1128" i="11"/>
  <c r="W1124" i="11"/>
  <c r="W1122" i="11"/>
  <c r="W1120" i="11"/>
  <c r="W1118" i="11"/>
  <c r="W1116" i="11"/>
  <c r="W1114" i="11"/>
  <c r="W1112" i="11"/>
  <c r="W1110" i="11"/>
  <c r="W1108" i="11"/>
  <c r="W1106" i="11"/>
  <c r="W1104" i="11"/>
  <c r="W1102" i="11"/>
  <c r="W1098" i="11"/>
  <c r="W1094" i="11"/>
  <c r="W1090" i="11"/>
  <c r="W1086" i="11"/>
  <c r="W1082" i="11"/>
  <c r="W1080" i="11"/>
  <c r="W1078" i="11"/>
  <c r="W1076" i="11"/>
  <c r="W1074" i="11"/>
  <c r="W1072" i="11"/>
  <c r="W1070" i="11"/>
  <c r="W1068" i="11"/>
  <c r="W1066" i="11"/>
  <c r="W1064" i="11"/>
  <c r="W1062" i="11"/>
  <c r="W1060" i="11"/>
  <c r="W1058" i="11"/>
  <c r="W1056" i="11"/>
  <c r="W1054" i="11"/>
  <c r="W1052" i="11"/>
  <c r="W1050" i="11"/>
  <c r="W1048" i="11"/>
  <c r="W1046" i="11"/>
  <c r="W1044" i="11"/>
  <c r="W1042" i="11"/>
  <c r="W1040" i="11"/>
  <c r="W1038" i="11"/>
  <c r="W1036" i="11"/>
  <c r="W1034" i="11"/>
  <c r="W1032" i="11"/>
  <c r="W1030" i="11"/>
  <c r="W1028" i="11"/>
  <c r="W1026" i="11"/>
  <c r="W1024" i="11"/>
  <c r="W1022" i="11"/>
  <c r="W1020" i="11"/>
  <c r="W1018" i="11"/>
  <c r="W1016" i="11"/>
  <c r="W1014" i="11"/>
  <c r="W1012" i="11"/>
  <c r="W1010" i="11"/>
  <c r="W1008" i="11"/>
  <c r="W1006" i="11"/>
  <c r="W1004" i="11"/>
  <c r="W1002" i="11"/>
  <c r="W1000" i="11"/>
  <c r="W998" i="11"/>
  <c r="W996" i="11"/>
  <c r="W994" i="11"/>
  <c r="W992" i="11"/>
  <c r="W990" i="11"/>
  <c r="W988" i="11"/>
  <c r="W986" i="11"/>
  <c r="W984" i="11"/>
  <c r="W982" i="11"/>
  <c r="W980" i="11"/>
  <c r="W978" i="11"/>
  <c r="W976" i="11"/>
  <c r="W974" i="11"/>
  <c r="W972" i="11"/>
  <c r="W970" i="11"/>
  <c r="W968" i="11"/>
  <c r="W966" i="11"/>
  <c r="W964" i="11"/>
  <c r="W962" i="11"/>
  <c r="W960" i="11"/>
  <c r="W958" i="11"/>
  <c r="W956" i="11"/>
  <c r="W954" i="11"/>
  <c r="W952" i="11"/>
  <c r="W950" i="11"/>
  <c r="W948" i="11"/>
  <c r="W946" i="11"/>
  <c r="W944" i="11"/>
  <c r="W942" i="11"/>
  <c r="W940" i="11"/>
  <c r="W938" i="11"/>
  <c r="W936" i="11"/>
  <c r="W934" i="11"/>
  <c r="W932" i="11"/>
  <c r="W930" i="11"/>
  <c r="W928" i="11"/>
  <c r="W926" i="11"/>
  <c r="W924" i="11"/>
  <c r="W922" i="11"/>
  <c r="W920" i="11"/>
  <c r="W918" i="11"/>
  <c r="W916" i="11"/>
  <c r="W914" i="11"/>
  <c r="W912" i="11"/>
  <c r="W910" i="11"/>
  <c r="W908" i="11"/>
  <c r="W906" i="11"/>
  <c r="W904" i="11"/>
  <c r="W902" i="11"/>
  <c r="W900" i="11"/>
  <c r="W898" i="11"/>
  <c r="W896" i="11"/>
  <c r="W894" i="11"/>
  <c r="W892" i="11"/>
  <c r="W890" i="11"/>
  <c r="W888" i="11"/>
  <c r="W886" i="11"/>
  <c r="W884" i="11"/>
  <c r="W882" i="11"/>
  <c r="W880" i="11"/>
  <c r="W878" i="11"/>
  <c r="W876" i="11"/>
  <c r="W874" i="11"/>
  <c r="W872" i="11"/>
  <c r="W870" i="11"/>
  <c r="W868" i="11"/>
  <c r="W866" i="11"/>
  <c r="W864" i="11"/>
  <c r="W862" i="11"/>
  <c r="W860" i="11"/>
  <c r="W858" i="11"/>
  <c r="W856" i="11"/>
  <c r="W1101" i="11"/>
  <c r="W1097" i="11"/>
  <c r="W1093" i="11"/>
  <c r="W1089" i="11"/>
  <c r="W1085" i="11"/>
  <c r="W1100" i="11"/>
  <c r="W1096" i="11"/>
  <c r="W1092" i="11"/>
  <c r="W1088" i="11"/>
  <c r="W1084" i="11"/>
  <c r="W1083" i="11"/>
  <c r="W1081" i="11"/>
  <c r="W1079" i="11"/>
  <c r="W1077" i="11"/>
  <c r="W1075" i="11"/>
  <c r="W1073" i="11"/>
  <c r="W1071" i="11"/>
  <c r="W1069" i="11"/>
  <c r="W1067" i="11"/>
  <c r="W1065" i="11"/>
  <c r="W1063" i="11"/>
  <c r="W1061" i="11"/>
  <c r="W1059" i="11"/>
  <c r="W1057" i="11"/>
  <c r="W1055" i="11"/>
  <c r="W1053" i="11"/>
  <c r="W1051" i="11"/>
  <c r="W1049" i="11"/>
  <c r="W1047" i="11"/>
  <c r="W1045" i="11"/>
  <c r="W1043" i="11"/>
  <c r="W1041" i="11"/>
  <c r="W1039" i="11"/>
  <c r="W1037" i="11"/>
  <c r="W1035" i="11"/>
  <c r="W1033" i="11"/>
  <c r="W1031" i="11"/>
  <c r="W1029" i="11"/>
  <c r="W1027" i="11"/>
  <c r="W1025" i="11"/>
  <c r="W1023" i="11"/>
  <c r="W1021" i="11"/>
  <c r="W1019" i="11"/>
  <c r="W1017" i="11"/>
  <c r="W1015" i="11"/>
  <c r="W1013" i="11"/>
  <c r="W1011" i="11"/>
  <c r="W1009" i="11"/>
  <c r="W1007" i="11"/>
  <c r="W1005" i="11"/>
  <c r="W1003" i="11"/>
  <c r="W1001" i="11"/>
  <c r="W999" i="11"/>
  <c r="W997" i="11"/>
  <c r="W995" i="11"/>
  <c r="W993" i="11"/>
  <c r="W991" i="11"/>
  <c r="W989" i="11"/>
  <c r="W987" i="11"/>
  <c r="W985" i="11"/>
  <c r="W983" i="11"/>
  <c r="W981" i="11"/>
  <c r="W979" i="11"/>
  <c r="W977" i="11"/>
  <c r="W975" i="11"/>
  <c r="W973" i="11"/>
  <c r="W971" i="11"/>
  <c r="W969" i="11"/>
  <c r="W967" i="11"/>
  <c r="W965" i="11"/>
  <c r="W963" i="11"/>
  <c r="W961" i="11"/>
  <c r="W959" i="11"/>
  <c r="W957" i="11"/>
  <c r="W955" i="11"/>
  <c r="W953" i="11"/>
  <c r="W951" i="11"/>
  <c r="W949" i="11"/>
  <c r="W947" i="11"/>
  <c r="W945" i="11"/>
  <c r="W943" i="11"/>
  <c r="W941" i="11"/>
  <c r="W939" i="11"/>
  <c r="W937" i="11"/>
  <c r="W935" i="11"/>
  <c r="W933" i="11"/>
  <c r="W931" i="11"/>
  <c r="W929" i="11"/>
  <c r="W927" i="11"/>
  <c r="W925" i="11"/>
  <c r="W923" i="11"/>
  <c r="W921" i="11"/>
  <c r="W919" i="11"/>
  <c r="W917" i="11"/>
  <c r="W915" i="11"/>
  <c r="W913" i="11"/>
  <c r="W911" i="11"/>
  <c r="W909" i="11"/>
  <c r="W907" i="11"/>
  <c r="W905" i="11"/>
  <c r="W903" i="11"/>
  <c r="W901" i="11"/>
  <c r="W899" i="11"/>
  <c r="W897" i="11"/>
  <c r="W895" i="11"/>
  <c r="W893" i="11"/>
  <c r="W891" i="11"/>
  <c r="W889" i="11"/>
  <c r="W887" i="11"/>
  <c r="W885" i="11"/>
  <c r="W883" i="11"/>
  <c r="W881" i="11"/>
  <c r="W879" i="11"/>
  <c r="W877" i="11"/>
  <c r="W875" i="11"/>
  <c r="W873" i="11"/>
  <c r="W871" i="11"/>
  <c r="W869" i="11"/>
  <c r="W867" i="11"/>
  <c r="W865" i="11"/>
  <c r="W863" i="11"/>
  <c r="W861" i="11"/>
  <c r="W859" i="11"/>
  <c r="W857" i="11"/>
  <c r="W855" i="11"/>
  <c r="W853" i="11"/>
  <c r="W851" i="11"/>
  <c r="W849" i="11"/>
  <c r="W847" i="11"/>
  <c r="W845" i="11"/>
  <c r="W843" i="11"/>
  <c r="W841" i="11"/>
  <c r="W839" i="11"/>
  <c r="W837" i="11"/>
  <c r="W835" i="11"/>
  <c r="W833" i="11"/>
  <c r="W831" i="11"/>
  <c r="W829" i="11"/>
  <c r="W827" i="11"/>
  <c r="W825" i="11"/>
  <c r="W823" i="11"/>
  <c r="W821" i="11"/>
  <c r="W819" i="11"/>
  <c r="W817" i="11"/>
  <c r="W815" i="11"/>
  <c r="W813" i="11"/>
  <c r="W811" i="11"/>
  <c r="W809" i="11"/>
  <c r="W807" i="11"/>
  <c r="W805" i="11"/>
  <c r="W803" i="11"/>
  <c r="W801" i="11"/>
  <c r="W799" i="11"/>
  <c r="W797" i="11"/>
  <c r="W795" i="11"/>
  <c r="W793" i="11"/>
  <c r="W791" i="11"/>
  <c r="W789" i="11"/>
  <c r="W1099" i="11"/>
  <c r="W1095" i="11"/>
  <c r="W1091" i="11"/>
  <c r="W1087" i="11"/>
  <c r="W854" i="11"/>
  <c r="W852" i="11"/>
  <c r="W850" i="11"/>
  <c r="W848" i="11"/>
  <c r="W846" i="11"/>
  <c r="W844" i="11"/>
  <c r="W842" i="11"/>
  <c r="W840" i="11"/>
  <c r="W838" i="11"/>
  <c r="W836" i="11"/>
  <c r="W834" i="11"/>
  <c r="W832" i="11"/>
  <c r="W830" i="11"/>
  <c r="W828" i="11"/>
  <c r="W826" i="11"/>
  <c r="W824" i="11"/>
  <c r="W822" i="11"/>
  <c r="W820" i="11"/>
  <c r="W818" i="11"/>
  <c r="W816" i="11"/>
  <c r="W814" i="11"/>
  <c r="W812" i="11"/>
  <c r="W810" i="11"/>
  <c r="W808" i="11"/>
  <c r="W806" i="11"/>
  <c r="W804" i="11"/>
  <c r="W802" i="11"/>
  <c r="W800" i="11"/>
  <c r="W798" i="11"/>
  <c r="W796" i="11"/>
  <c r="W794" i="11"/>
  <c r="W792" i="11"/>
  <c r="W790" i="11"/>
  <c r="W788" i="11"/>
  <c r="W784" i="11"/>
  <c r="W780" i="11"/>
  <c r="W776" i="11"/>
  <c r="W772" i="11"/>
  <c r="W768" i="11"/>
  <c r="W764" i="11"/>
  <c r="W760" i="11"/>
  <c r="W756" i="11"/>
  <c r="W752" i="11"/>
  <c r="W480" i="11"/>
  <c r="W476" i="11"/>
  <c r="W472" i="11"/>
  <c r="W468" i="11"/>
  <c r="W464" i="11"/>
  <c r="W460" i="11"/>
  <c r="W456" i="11"/>
  <c r="W452" i="11"/>
  <c r="W448" i="11"/>
  <c r="W444" i="11"/>
  <c r="W787" i="11"/>
  <c r="W783" i="11"/>
  <c r="W779" i="11"/>
  <c r="W775" i="11"/>
  <c r="W771" i="11"/>
  <c r="W767" i="11"/>
  <c r="W763" i="11"/>
  <c r="W759" i="11"/>
  <c r="W755" i="11"/>
  <c r="W751" i="11"/>
  <c r="W747" i="11"/>
  <c r="W745" i="11"/>
  <c r="W743" i="11"/>
  <c r="W741" i="11"/>
  <c r="W739" i="11"/>
  <c r="W737" i="11"/>
  <c r="W735" i="11"/>
  <c r="W733" i="11"/>
  <c r="W731" i="11"/>
  <c r="W729" i="11"/>
  <c r="W727" i="11"/>
  <c r="W725" i="11"/>
  <c r="W723" i="11"/>
  <c r="W721" i="11"/>
  <c r="W719" i="11"/>
  <c r="W717" i="11"/>
  <c r="W715" i="11"/>
  <c r="W713" i="11"/>
  <c r="W711" i="11"/>
  <c r="W709" i="11"/>
  <c r="W707" i="11"/>
  <c r="W705" i="11"/>
  <c r="W703" i="11"/>
  <c r="W701" i="11"/>
  <c r="W699" i="11"/>
  <c r="W697" i="11"/>
  <c r="W695" i="11"/>
  <c r="W693" i="11"/>
  <c r="W691" i="11"/>
  <c r="W689" i="11"/>
  <c r="W687" i="11"/>
  <c r="W685" i="11"/>
  <c r="W683" i="11"/>
  <c r="W681" i="11"/>
  <c r="W679" i="11"/>
  <c r="W677" i="11"/>
  <c r="W675" i="11"/>
  <c r="W673" i="11"/>
  <c r="W671" i="11"/>
  <c r="W669" i="11"/>
  <c r="W667" i="11"/>
  <c r="W665" i="11"/>
  <c r="W663" i="11"/>
  <c r="W661" i="11"/>
  <c r="W659" i="11"/>
  <c r="W657" i="11"/>
  <c r="W655" i="11"/>
  <c r="W653" i="11"/>
  <c r="W651" i="11"/>
  <c r="W649" i="11"/>
  <c r="W647" i="11"/>
  <c r="W645" i="11"/>
  <c r="W643" i="11"/>
  <c r="W641" i="11"/>
  <c r="W639" i="11"/>
  <c r="W637" i="11"/>
  <c r="W635" i="11"/>
  <c r="W633" i="11"/>
  <c r="W631" i="11"/>
  <c r="W629" i="11"/>
  <c r="W627" i="11"/>
  <c r="W625" i="11"/>
  <c r="W623" i="11"/>
  <c r="W621" i="11"/>
  <c r="W619" i="11"/>
  <c r="W617" i="11"/>
  <c r="W615" i="11"/>
  <c r="W613" i="11"/>
  <c r="W611" i="11"/>
  <c r="W609" i="11"/>
  <c r="W607" i="11"/>
  <c r="W605" i="11"/>
  <c r="W603" i="11"/>
  <c r="W601" i="11"/>
  <c r="W599" i="11"/>
  <c r="W597" i="11"/>
  <c r="W595" i="11"/>
  <c r="W593" i="11"/>
  <c r="W591" i="11"/>
  <c r="W589" i="11"/>
  <c r="W587" i="11"/>
  <c r="W585" i="11"/>
  <c r="W583" i="11"/>
  <c r="W581" i="11"/>
  <c r="W579" i="11"/>
  <c r="W577" i="11"/>
  <c r="W575" i="11"/>
  <c r="W573" i="11"/>
  <c r="W571" i="11"/>
  <c r="W569" i="11"/>
  <c r="W567" i="11"/>
  <c r="W565" i="11"/>
  <c r="W563" i="11"/>
  <c r="W561" i="11"/>
  <c r="W559" i="11"/>
  <c r="W557" i="11"/>
  <c r="W555" i="11"/>
  <c r="W553" i="11"/>
  <c r="W551" i="11"/>
  <c r="W549" i="11"/>
  <c r="W547" i="11"/>
  <c r="W786" i="11"/>
  <c r="W782" i="11"/>
  <c r="W778" i="11"/>
  <c r="W774" i="11"/>
  <c r="W770" i="11"/>
  <c r="W766" i="11"/>
  <c r="W762" i="11"/>
  <c r="W758" i="11"/>
  <c r="W754" i="11"/>
  <c r="W750" i="11"/>
  <c r="W482" i="11"/>
  <c r="W478" i="11"/>
  <c r="W474" i="11"/>
  <c r="W470" i="11"/>
  <c r="W466" i="11"/>
  <c r="W462" i="11"/>
  <c r="W458" i="11"/>
  <c r="W454" i="11"/>
  <c r="W450" i="11"/>
  <c r="W446" i="11"/>
  <c r="W785" i="11"/>
  <c r="W781" i="11"/>
  <c r="W777" i="11"/>
  <c r="W773" i="11"/>
  <c r="W769" i="11"/>
  <c r="W765" i="11"/>
  <c r="W761" i="11"/>
  <c r="W757" i="11"/>
  <c r="W753" i="11"/>
  <c r="W749" i="11"/>
  <c r="W748" i="11"/>
  <c r="W746" i="11"/>
  <c r="W744" i="11"/>
  <c r="W742" i="11"/>
  <c r="W740" i="11"/>
  <c r="W738" i="11"/>
  <c r="W736" i="11"/>
  <c r="W734" i="11"/>
  <c r="W732" i="11"/>
  <c r="W730" i="11"/>
  <c r="W728" i="11"/>
  <c r="W726" i="11"/>
  <c r="W724" i="11"/>
  <c r="W722" i="11"/>
  <c r="W720" i="11"/>
  <c r="W718" i="11"/>
  <c r="W716" i="11"/>
  <c r="W714" i="11"/>
  <c r="W712" i="11"/>
  <c r="W710" i="11"/>
  <c r="W708" i="11"/>
  <c r="W706" i="11"/>
  <c r="W704" i="11"/>
  <c r="W702" i="11"/>
  <c r="W700" i="11"/>
  <c r="W698" i="11"/>
  <c r="W696" i="11"/>
  <c r="W694" i="11"/>
  <c r="W692" i="11"/>
  <c r="W690" i="11"/>
  <c r="W688" i="11"/>
  <c r="W686" i="11"/>
  <c r="W684" i="11"/>
  <c r="W682" i="11"/>
  <c r="W680" i="11"/>
  <c r="W678" i="11"/>
  <c r="W676" i="11"/>
  <c r="W674" i="11"/>
  <c r="W672" i="11"/>
  <c r="W670" i="11"/>
  <c r="W668" i="11"/>
  <c r="W666" i="11"/>
  <c r="W664" i="11"/>
  <c r="W662" i="11"/>
  <c r="W660" i="11"/>
  <c r="W658" i="11"/>
  <c r="W656" i="11"/>
  <c r="W654" i="11"/>
  <c r="W652" i="11"/>
  <c r="W650" i="11"/>
  <c r="W648" i="11"/>
  <c r="W646" i="11"/>
  <c r="W644" i="11"/>
  <c r="W642" i="11"/>
  <c r="W640" i="11"/>
  <c r="W638" i="11"/>
  <c r="W636" i="11"/>
  <c r="W634" i="11"/>
  <c r="W632" i="11"/>
  <c r="W630" i="11"/>
  <c r="W628" i="11"/>
  <c r="W626" i="11"/>
  <c r="W624" i="11"/>
  <c r="W622" i="11"/>
  <c r="W620" i="11"/>
  <c r="W618" i="11"/>
  <c r="W616" i="11"/>
  <c r="W614" i="11"/>
  <c r="W612" i="11"/>
  <c r="W610" i="11"/>
  <c r="W608" i="11"/>
  <c r="W606" i="11"/>
  <c r="W604" i="11"/>
  <c r="W602" i="11"/>
  <c r="W600" i="11"/>
  <c r="W598" i="11"/>
  <c r="W596" i="11"/>
  <c r="W594" i="11"/>
  <c r="W592" i="11"/>
  <c r="W590" i="11"/>
  <c r="W588" i="11"/>
  <c r="W586" i="11"/>
  <c r="W584" i="11"/>
  <c r="W582" i="11"/>
  <c r="W580" i="11"/>
  <c r="W578" i="11"/>
  <c r="W576" i="11"/>
  <c r="W574" i="11"/>
  <c r="W572" i="11"/>
  <c r="W570" i="11"/>
  <c r="W568" i="11"/>
  <c r="W566" i="11"/>
  <c r="W564" i="11"/>
  <c r="W562" i="11"/>
  <c r="W560" i="11"/>
  <c r="W558" i="11"/>
  <c r="W556" i="11"/>
  <c r="W554" i="11"/>
  <c r="W552" i="11"/>
  <c r="W550" i="11"/>
  <c r="W548" i="11"/>
  <c r="W546" i="11"/>
  <c r="W544" i="11"/>
  <c r="W542" i="11"/>
  <c r="W540" i="11"/>
  <c r="W538" i="11"/>
  <c r="W536" i="11"/>
  <c r="W534" i="11"/>
  <c r="W532" i="11"/>
  <c r="W530" i="11"/>
  <c r="W528" i="11"/>
  <c r="W526" i="11"/>
  <c r="W524" i="11"/>
  <c r="W522" i="11"/>
  <c r="W520" i="11"/>
  <c r="W518" i="11"/>
  <c r="W516" i="11"/>
  <c r="W514" i="11"/>
  <c r="W512" i="11"/>
  <c r="W510" i="11"/>
  <c r="W508" i="11"/>
  <c r="W506" i="11"/>
  <c r="W504" i="11"/>
  <c r="W502" i="11"/>
  <c r="W500" i="11"/>
  <c r="W498" i="11"/>
  <c r="W496" i="11"/>
  <c r="W494" i="11"/>
  <c r="W492" i="11"/>
  <c r="W490" i="11"/>
  <c r="W488" i="11"/>
  <c r="AH372" i="11"/>
  <c r="AT373" i="11"/>
  <c r="BB373" i="11" s="1"/>
  <c r="U374" i="11"/>
  <c r="W375" i="11"/>
  <c r="AH376" i="11"/>
  <c r="AT377" i="11"/>
  <c r="BB377" i="11" s="1"/>
  <c r="U378" i="11"/>
  <c r="W379" i="11"/>
  <c r="AH380" i="11"/>
  <c r="AT381" i="11"/>
  <c r="BB381" i="11" s="1"/>
  <c r="U382" i="11"/>
  <c r="W383" i="11"/>
  <c r="AH384" i="11"/>
  <c r="AT385" i="11"/>
  <c r="BB385" i="11" s="1"/>
  <c r="U386" i="11"/>
  <c r="W387" i="11"/>
  <c r="AH388" i="11"/>
  <c r="AT389" i="11"/>
  <c r="BB389" i="11" s="1"/>
  <c r="U390" i="11"/>
  <c r="W391" i="11"/>
  <c r="AH392" i="11"/>
  <c r="AT393" i="11"/>
  <c r="BB393" i="11" s="1"/>
  <c r="U394" i="11"/>
  <c r="W395" i="11"/>
  <c r="AH396" i="11"/>
  <c r="AT397" i="11"/>
  <c r="BB397" i="11" s="1"/>
  <c r="U398" i="11"/>
  <c r="W399" i="11"/>
  <c r="AH400" i="11"/>
  <c r="AT401" i="11"/>
  <c r="BB401" i="11" s="1"/>
  <c r="U402" i="11"/>
  <c r="W403" i="11"/>
  <c r="AH404" i="11"/>
  <c r="AT405" i="11"/>
  <c r="BB405" i="11" s="1"/>
  <c r="U406" i="11"/>
  <c r="W407" i="11"/>
  <c r="AH408" i="11"/>
  <c r="AT409" i="11"/>
  <c r="BB409" i="11" s="1"/>
  <c r="U410" i="11"/>
  <c r="W411" i="11"/>
  <c r="AH412" i="11"/>
  <c r="AT413" i="11"/>
  <c r="BB413" i="11" s="1"/>
  <c r="U414" i="11"/>
  <c r="W415" i="11"/>
  <c r="AH416" i="11"/>
  <c r="AT417" i="11"/>
  <c r="BB417" i="11" s="1"/>
  <c r="U418" i="11"/>
  <c r="W419" i="11"/>
  <c r="AH420" i="11"/>
  <c r="AT421" i="11"/>
  <c r="BB421" i="11" s="1"/>
  <c r="U422" i="11"/>
  <c r="W423" i="11"/>
  <c r="AH424" i="11"/>
  <c r="AT425" i="11"/>
  <c r="BB425" i="11" s="1"/>
  <c r="U426" i="11"/>
  <c r="W427" i="11"/>
  <c r="AH428" i="11"/>
  <c r="AT429" i="11"/>
  <c r="BB429" i="11" s="1"/>
  <c r="U430" i="11"/>
  <c r="W431" i="11"/>
  <c r="AH432" i="11"/>
  <c r="AT433" i="11"/>
  <c r="BB433" i="11" s="1"/>
  <c r="U434" i="11"/>
  <c r="W435" i="11"/>
  <c r="AH436" i="11"/>
  <c r="AT437" i="11"/>
  <c r="BB437" i="11" s="1"/>
  <c r="U438" i="11"/>
  <c r="W439" i="11"/>
  <c r="AH440" i="11"/>
  <c r="AT441" i="11"/>
  <c r="BB441" i="11" s="1"/>
  <c r="U442" i="11"/>
  <c r="W443" i="11"/>
  <c r="U444" i="11"/>
  <c r="W445" i="11"/>
  <c r="U446" i="11"/>
  <c r="W447" i="11"/>
  <c r="U448" i="11"/>
  <c r="W449" i="11"/>
  <c r="U450" i="11"/>
  <c r="W451" i="11"/>
  <c r="U452" i="11"/>
  <c r="W453" i="11"/>
  <c r="U454" i="11"/>
  <c r="W455" i="11"/>
  <c r="U456" i="11"/>
  <c r="W457" i="11"/>
  <c r="U458" i="11"/>
  <c r="W459" i="11"/>
  <c r="U460" i="11"/>
  <c r="W461" i="11"/>
  <c r="U462" i="11"/>
  <c r="W463" i="11"/>
  <c r="U464" i="11"/>
  <c r="W465" i="11"/>
  <c r="U466" i="11"/>
  <c r="W467" i="11"/>
  <c r="U468" i="11"/>
  <c r="W469" i="11"/>
  <c r="U470" i="11"/>
  <c r="W471" i="11"/>
  <c r="U472" i="11"/>
  <c r="W473" i="11"/>
  <c r="U474" i="11"/>
  <c r="W475" i="11"/>
  <c r="U476" i="11"/>
  <c r="W477" i="11"/>
  <c r="U478" i="11"/>
  <c r="W479" i="11"/>
  <c r="U480" i="11"/>
  <c r="W481" i="11"/>
  <c r="U482" i="11"/>
  <c r="W483" i="11"/>
  <c r="G24" i="8"/>
  <c r="F24" i="8"/>
  <c r="E24" i="8"/>
  <c r="D24" i="8"/>
  <c r="C24" i="8"/>
  <c r="B24" i="8"/>
  <c r="AF3" i="8"/>
  <c r="AE3" i="8"/>
  <c r="AD3" i="8"/>
  <c r="AC3" i="8"/>
  <c r="AB3" i="8"/>
  <c r="AA3" i="8"/>
  <c r="X3" i="8"/>
  <c r="W3" i="8"/>
  <c r="V3" i="8"/>
  <c r="U3" i="8"/>
  <c r="T3" i="8"/>
  <c r="S3" i="8"/>
  <c r="P3" i="8"/>
  <c r="O3" i="8"/>
  <c r="N3" i="8"/>
  <c r="M3" i="8"/>
  <c r="L3" i="8"/>
  <c r="K3" i="8"/>
  <c r="AG371" i="11" l="1"/>
  <c r="AT371" i="11"/>
  <c r="BB372" i="11"/>
  <c r="BB371" i="11" s="1"/>
  <c r="U371" i="11"/>
  <c r="W371" i="11"/>
</calcChain>
</file>

<file path=xl/comments1.xml><?xml version="1.0" encoding="utf-8"?>
<comments xmlns="http://schemas.openxmlformats.org/spreadsheetml/2006/main">
  <authors>
    <author>Gregory McCall</author>
    <author>A satisfied Microsoft Office user</author>
  </authors>
  <commentList>
    <comment ref="B3" authorId="0" shapeId="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text>
        <r>
          <rPr>
            <sz val="8"/>
            <color indexed="81"/>
            <rFont val="Tahoma"/>
            <family val="2"/>
          </rPr>
          <t xml:space="preserve">Insert the suite or unit number if your space uses the address of the main building, otherwise leave blank.
</t>
        </r>
      </text>
    </comment>
    <comment ref="K3" authorId="0" shapeId="0">
      <text>
        <r>
          <rPr>
            <sz val="8"/>
            <color indexed="81"/>
            <rFont val="Tahoma"/>
            <family val="2"/>
          </rPr>
          <t>Insert Building number.</t>
        </r>
      </text>
    </comment>
    <comment ref="O3" authorId="0" shapeId="0">
      <text>
        <r>
          <rPr>
            <sz val="8"/>
            <color indexed="81"/>
            <rFont val="Tahoma"/>
            <family val="2"/>
          </rPr>
          <t>Insert building's street name by using drop box.</t>
        </r>
      </text>
    </comment>
    <comment ref="AE3" authorId="0" shapeId="0">
      <text>
        <r>
          <rPr>
            <sz val="8"/>
            <color indexed="81"/>
            <rFont val="Tahoma"/>
            <family val="2"/>
          </rPr>
          <t>Submit without number, then update once permit number is known.</t>
        </r>
      </text>
    </comment>
    <comment ref="B4" authorId="0" shapeId="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text>
        <r>
          <rPr>
            <sz val="8"/>
            <color indexed="81"/>
            <rFont val="Tahoma"/>
            <family val="2"/>
          </rPr>
          <t xml:space="preserve">Insert the suite number, if any, of your commercial space, otherwise leave blank.
</t>
        </r>
      </text>
    </comment>
    <comment ref="K4" authorId="0" shapeId="0">
      <text>
        <r>
          <rPr>
            <sz val="8"/>
            <color indexed="81"/>
            <rFont val="Tahoma"/>
            <family val="2"/>
          </rPr>
          <t>Insert Tenancy number.</t>
        </r>
      </text>
    </comment>
    <comment ref="O4" authorId="0" shapeId="0">
      <text>
        <r>
          <rPr>
            <sz val="8"/>
            <color indexed="81"/>
            <rFont val="Tahoma"/>
            <family val="2"/>
          </rPr>
          <t>Insert tenancy's street name by using drop box.</t>
        </r>
      </text>
    </comment>
    <comment ref="C13" authorId="0" shapeId="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text>
        <r>
          <rPr>
            <sz val="8"/>
            <color indexed="81"/>
            <rFont val="Tahoma"/>
            <family val="2"/>
          </rPr>
          <t>Indicate Usage(s) starting with largest area, then add in order of decreasing area.</t>
        </r>
      </text>
    </comment>
    <comment ref="O13" authorId="0" shapeId="0">
      <text>
        <r>
          <rPr>
            <sz val="8"/>
            <color indexed="81"/>
            <rFont val="Tahoma"/>
            <family val="2"/>
          </rPr>
          <t>Indicate area in square meters. Example:  3540 not 3540sqm.</t>
        </r>
      </text>
    </comment>
    <comment ref="AF13" authorId="0" shapeId="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text>
        <r>
          <rPr>
            <sz val="8"/>
            <color indexed="81"/>
            <rFont val="Tahoma"/>
            <family val="2"/>
          </rPr>
          <t>If not applicable, indicate "N/A".
Indicate EUI requirement per the Rezoning Conditions.</t>
        </r>
      </text>
    </comment>
    <comment ref="Q20" authorId="0" shapeId="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text>
        <r>
          <rPr>
            <sz val="8"/>
            <color indexed="81"/>
            <rFont val="Tahoma"/>
            <family val="2"/>
          </rPr>
          <t>If not applicable, indicate "N/A".
Indicate EUI achieved per the modeling output (ECB).</t>
        </r>
      </text>
    </comment>
    <comment ref="Q21" authorId="0" shapeId="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text>
        <r>
          <rPr>
            <sz val="8"/>
            <color indexed="81"/>
            <rFont val="Tahoma"/>
            <family val="2"/>
          </rPr>
          <t>New Construction or Core &amp; Shell</t>
        </r>
      </text>
    </comment>
    <comment ref="AE21" authorId="0" shapeId="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text>
        <r>
          <rPr>
            <sz val="8"/>
            <color indexed="81"/>
            <rFont val="Tahoma"/>
            <family val="2"/>
          </rPr>
          <t>Indicate here any additional Renewable Energy system not listed within Drop-Down menu.</t>
        </r>
      </text>
    </comment>
    <comment ref="C25" authorId="0" shapeId="0">
      <text>
        <r>
          <rPr>
            <sz val="8"/>
            <color indexed="81"/>
            <rFont val="Tahoma"/>
            <family val="2"/>
          </rPr>
          <t>Do not include the City neighbourhood energy systems here.  See below for declaration of City neighbourhood energy systems.</t>
        </r>
      </text>
    </comment>
    <comment ref="AB25" authorId="0" shapeId="0">
      <text>
        <r>
          <rPr>
            <sz val="8"/>
            <color indexed="81"/>
            <rFont val="Tahoma"/>
            <family val="2"/>
          </rPr>
          <t>Indicate here any additional High Performance Energy system not listed within Drop-Down menu.</t>
        </r>
      </text>
    </comment>
    <comment ref="J28" authorId="0" shapeId="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text>
        <r>
          <rPr>
            <sz val="8"/>
            <color indexed="81"/>
            <rFont val="Tahoma"/>
            <family val="2"/>
          </rPr>
          <t>Are either architects or engineers involved in this project?</t>
        </r>
      </text>
    </comment>
    <comment ref="AG33" authorId="0" shapeId="0">
      <text>
        <r>
          <rPr>
            <sz val="8"/>
            <color indexed="81"/>
            <rFont val="Tahoma"/>
            <family val="2"/>
          </rPr>
          <t>Only Food and/or Beverage establishments are eligible for exterior patio heating systems.</t>
        </r>
      </text>
    </comment>
    <comment ref="N35" authorId="0" shapeId="0">
      <text>
        <r>
          <rPr>
            <b/>
            <sz val="8"/>
            <color indexed="81"/>
            <rFont val="Tahoma"/>
            <family val="2"/>
          </rPr>
          <t>IMPORTANT:  All Building Envelope work is automatically considered "Voluntary Upgrade". This can be indicated on row 12 above and on rows 76-78 below.</t>
        </r>
        <r>
          <rPr>
            <sz val="8"/>
            <color indexed="81"/>
            <rFont val="Tahoma"/>
            <family val="2"/>
          </rPr>
          <t xml:space="preserve">
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text>
        <r>
          <rPr>
            <sz val="8"/>
            <color indexed="81"/>
            <rFont val="Tahoma"/>
            <family val="2"/>
          </rPr>
          <t>Indicate party responsible for "Yes" or "No" response.  Include company name and name of individual.</t>
        </r>
      </text>
    </comment>
    <comment ref="S37" authorId="0" shapeId="0">
      <text>
        <r>
          <rPr>
            <sz val="8"/>
            <color indexed="81"/>
            <rFont val="Tahoma"/>
            <family val="2"/>
          </rPr>
          <t>Not required for Alteration projects (Part 11 TIs).</t>
        </r>
      </text>
    </comment>
    <comment ref="D39" authorId="0" shapeId="0">
      <text>
        <r>
          <rPr>
            <sz val="8"/>
            <color indexed="81"/>
            <rFont val="Tahoma"/>
            <family val="2"/>
          </rPr>
          <t>If constructing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text>
        <r>
          <rPr>
            <sz val="8"/>
            <color indexed="81"/>
            <rFont val="Tahoma"/>
            <family val="2"/>
          </rPr>
          <t>Indicate party responsible for "Yes" or "No" response.  Include company name and name of individual.</t>
        </r>
      </text>
    </comment>
    <comment ref="S43" authorId="0" shapeId="0">
      <text>
        <r>
          <rPr>
            <sz val="8"/>
            <color indexed="81"/>
            <rFont val="Tahoma"/>
            <family val="2"/>
          </rPr>
          <t>Not required for Alteration projects (Part 11 TIs).</t>
        </r>
      </text>
    </comment>
    <comment ref="N47" authorId="0" shapeId="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text>
        <r>
          <rPr>
            <sz val="8"/>
            <color indexed="81"/>
            <rFont val="Tahoma"/>
            <family val="2"/>
          </rPr>
          <t>Indicate party responsible for "Yes" or "No" response.  Include company name and name of individual.</t>
        </r>
      </text>
    </comment>
    <comment ref="S49" authorId="0" shapeId="0">
      <text>
        <r>
          <rPr>
            <sz val="8"/>
            <color indexed="81"/>
            <rFont val="Tahoma"/>
            <family val="2"/>
          </rPr>
          <t>Not required for Alteration projects (Part 11 TIs).</t>
        </r>
      </text>
    </comment>
    <comment ref="E53" authorId="0" shapeId="0">
      <text>
        <r>
          <rPr>
            <sz val="8"/>
            <color indexed="81"/>
            <rFont val="Tahoma"/>
            <family val="2"/>
          </rPr>
          <t>Insert source of input per these examples:
- ASHRAE 62 - 2001 (except Addendum n)
or
- ASHRAE 62.1 - 20__
etc</t>
        </r>
      </text>
    </comment>
    <comment ref="N55" authorId="0" shapeId="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text>
        <r>
          <rPr>
            <sz val="8"/>
            <color indexed="81"/>
            <rFont val="Tahoma"/>
            <family val="2"/>
          </rPr>
          <t>Indicate party responsible for "Yes" or "No" response.  Include company name and name of individual.</t>
        </r>
      </text>
    </comment>
    <comment ref="S57" authorId="0" shapeId="0">
      <text>
        <r>
          <rPr>
            <sz val="8"/>
            <color indexed="81"/>
            <rFont val="Tahoma"/>
            <family val="2"/>
          </rPr>
          <t>Not required for Alteration projects (Part 11 TIs).</t>
        </r>
      </text>
    </comment>
    <comment ref="D59" authorId="0" shapeId="0">
      <text>
        <r>
          <rPr>
            <sz val="8"/>
            <color indexed="81"/>
            <rFont val="Tahoma"/>
            <family val="2"/>
          </rPr>
          <t>Indicate "X" if you are providing a water heating system that satisfies the requirements.
Indicate "N/A" if a water heating system is not provided.</t>
        </r>
      </text>
    </comment>
    <comment ref="N61" authorId="0" shapeId="0">
      <text>
        <r>
          <rPr>
            <sz val="8"/>
            <color indexed="81"/>
            <rFont val="Tahoma"/>
            <family val="2"/>
          </rPr>
          <t>If you are adding or replacing Transformers, then answer "Yes", otherwise answer "No".</t>
        </r>
      </text>
    </comment>
    <comment ref="P61" authorId="0" shapeId="0">
      <text>
        <r>
          <rPr>
            <sz val="8"/>
            <color indexed="81"/>
            <rFont val="Tahoma"/>
            <family val="2"/>
          </rPr>
          <t>Indicate party responsible for "Yes" or "No" response.  Include company name and name of individual.</t>
        </r>
      </text>
    </comment>
  </commentList>
</comments>
</file>

<file path=xl/comments2.xml><?xml version="1.0" encoding="utf-8"?>
<comments xmlns="http://schemas.openxmlformats.org/spreadsheetml/2006/main">
  <authors>
    <author>McCall, Gregory</author>
  </authors>
  <commentList>
    <comment ref="I14" authorId="0" shapeId="0">
      <text>
        <r>
          <rPr>
            <sz val="9"/>
            <color indexed="81"/>
            <rFont val="Tahoma"/>
            <family val="2"/>
          </rPr>
          <t>Existing glazing to be removed and replaced with new wall assembly.</t>
        </r>
      </text>
    </comment>
    <comment ref="C37" authorId="0" shapeId="0">
      <text>
        <r>
          <rPr>
            <sz val="8"/>
            <color indexed="81"/>
            <rFont val="Tahoma"/>
            <family val="2"/>
          </rPr>
          <t>Alteration rules per the NECB alteration language found within "Notes to Part 11" of the VBBL. See link.</t>
        </r>
      </text>
    </comment>
    <comment ref="C41" authorId="0" shapeId="0">
      <text>
        <r>
          <rPr>
            <sz val="8"/>
            <color indexed="81"/>
            <rFont val="Arial"/>
            <family val="2"/>
          </rPr>
          <t>Includes new skylights to be added.</t>
        </r>
      </text>
    </comment>
    <comment ref="F41" authorId="0" shapeId="0">
      <text>
        <r>
          <rPr>
            <sz val="8"/>
            <color indexed="81"/>
            <rFont val="Arial"/>
            <family val="2"/>
          </rPr>
          <t xml:space="preserve">Ex:  1.7% to be indicated as 1.7 </t>
        </r>
      </text>
    </comment>
    <comment ref="D43" authorId="0" shapeId="0">
      <text>
        <r>
          <rPr>
            <sz val="9"/>
            <color indexed="81"/>
            <rFont val="Tahoma"/>
            <family val="2"/>
          </rPr>
          <t>Complete questions within Rows 33-41 before attempting to complete Fenestration Table below.</t>
        </r>
      </text>
    </comment>
    <comment ref="I44" authorId="0" shapeId="0">
      <text>
        <r>
          <rPr>
            <sz val="8"/>
            <color indexed="81"/>
            <rFont val="Arial"/>
            <family val="2"/>
          </rPr>
          <t>USI value for Repaired or replaced skylight assembly.</t>
        </r>
      </text>
    </comment>
    <comment ref="J44" authorId="0" shapeId="0">
      <text>
        <r>
          <rPr>
            <sz val="8"/>
            <color indexed="81"/>
            <rFont val="Arial"/>
            <family val="2"/>
          </rPr>
          <t>USI value for New or Repaired skylight assembly.</t>
        </r>
      </text>
    </comment>
  </commentList>
</comments>
</file>

<file path=xl/comments3.xml><?xml version="1.0" encoding="utf-8"?>
<comments xmlns="http://schemas.openxmlformats.org/spreadsheetml/2006/main">
  <authors>
    <author>McCall, Gregory</author>
  </authors>
  <commentList>
    <comment ref="M9" authorId="0" shapeId="0">
      <text>
        <r>
          <rPr>
            <sz val="8"/>
            <color indexed="81"/>
            <rFont val="Arial"/>
            <family val="2"/>
          </rPr>
          <t>Alteration rules per the NECB alteration language found within "Notes to Part 11" of the VBBL. See link.</t>
        </r>
      </text>
    </comment>
    <comment ref="R9" authorId="0" shapeId="0">
      <text>
        <r>
          <rPr>
            <sz val="8"/>
            <color indexed="81"/>
            <rFont val="Arial"/>
            <family val="2"/>
          </rPr>
          <t>The MIN of either Added or Removed.</t>
        </r>
      </text>
    </comment>
    <comment ref="I10" authorId="0" shapeId="0">
      <text>
        <r>
          <rPr>
            <sz val="8"/>
            <color indexed="81"/>
            <rFont val="Arial"/>
            <family val="2"/>
          </rPr>
          <t>Includes Replaced luminaires.
Also, Removed LP cannot exceed Existing LP.</t>
        </r>
      </text>
    </comment>
    <comment ref="J10" authorId="0" shapeId="0">
      <text>
        <r>
          <rPr>
            <sz val="8"/>
            <color indexed="81"/>
            <rFont val="Arial"/>
            <family val="2"/>
          </rPr>
          <t>Total Lighting Power within each space per Articles 4.2.1.4. and 4.2.1.6..</t>
        </r>
      </text>
    </comment>
    <comment ref="L10" authorId="0" shapeId="0">
      <text>
        <r>
          <rPr>
            <sz val="8"/>
            <color indexed="81"/>
            <rFont val="Arial"/>
            <family val="2"/>
          </rPr>
          <t>Adjusted to imperial W/sqft.</t>
        </r>
      </text>
    </comment>
    <comment ref="M10" authorId="0" shapeId="0">
      <text>
        <r>
          <rPr>
            <u/>
            <sz val="8"/>
            <color indexed="81"/>
            <rFont val="Arial"/>
            <family val="2"/>
          </rPr>
          <t>Exceptions 2.1.2.1.(a):</t>
        </r>
        <r>
          <rPr>
            <sz val="8"/>
            <color indexed="81"/>
            <rFont val="Arial"/>
            <family val="2"/>
          </rPr>
          <t xml:space="preserve">
For existing spaces already exceeding the Code LPD, Added LP cannot exceed 50% of Replaced LP.
No limit to Added LP as long as Code LPD is not exceeded for that space.</t>
        </r>
      </text>
    </comment>
    <comment ref="N10" authorId="0" shapeId="0">
      <text>
        <r>
          <rPr>
            <u/>
            <sz val="8"/>
            <color indexed="81"/>
            <rFont val="Arial"/>
            <family val="2"/>
          </rPr>
          <t>Exception 2.1.2.1.(a)</t>
        </r>
        <r>
          <rPr>
            <sz val="8"/>
            <color indexed="81"/>
            <rFont val="Arial"/>
            <family val="2"/>
          </rPr>
          <t>:   
2 kW LP replacement limit for alteration project to trigger only autoshutoff control requirement of 4.2.2.1.(20), otherwise all altered spaces must comply with entirety of Part 4.</t>
        </r>
      </text>
    </comment>
    <comment ref="C12" authorId="0" shapeId="0">
      <text>
        <r>
          <rPr>
            <u/>
            <sz val="9"/>
            <color indexed="81"/>
            <rFont val="Tahoma"/>
            <family val="2"/>
          </rPr>
          <t>Example alteration</t>
        </r>
        <r>
          <rPr>
            <sz val="9"/>
            <color indexed="81"/>
            <rFont val="Tahoma"/>
            <family val="2"/>
          </rPr>
          <t>:   (Total replaced LP = 880 W &lt; 2,000 W)
600 sqft of open office area is converted into 5 new enclosed offices. The remaining open office area is included due to being an altered space (reduced area from 3,100 sqft to 2,500 sqft), eventhough it's remaining lights have not been altered. It complies per the 50% rule. 
Meanwhile, all lights within the existing conference room are being replaced.</t>
        </r>
      </text>
    </comment>
    <comment ref="K47" authorId="0" shapeId="0">
      <text>
        <r>
          <rPr>
            <sz val="8"/>
            <color indexed="81"/>
            <rFont val="Arial"/>
            <family val="2"/>
          </rPr>
          <t>Total Design LP divided by Total Area.</t>
        </r>
      </text>
    </comment>
    <comment ref="L47" authorId="0" shapeId="0">
      <text>
        <r>
          <rPr>
            <sz val="8"/>
            <color indexed="81"/>
            <rFont val="Arial"/>
            <family val="2"/>
          </rPr>
          <t>Total LP allowance divided by Total Area.</t>
        </r>
      </text>
    </comment>
  </commentList>
</comments>
</file>

<file path=xl/sharedStrings.xml><?xml version="1.0" encoding="utf-8"?>
<sst xmlns="http://schemas.openxmlformats.org/spreadsheetml/2006/main" count="5828" uniqueCount="4400">
  <si>
    <t>Assembly #</t>
  </si>
  <si>
    <t>Wall</t>
  </si>
  <si>
    <t>Roof</t>
  </si>
  <si>
    <t>Floor</t>
  </si>
  <si>
    <t>Fenestration</t>
  </si>
  <si>
    <t>-</t>
  </si>
  <si>
    <t>Assembly Type</t>
  </si>
  <si>
    <t>Space Type</t>
  </si>
  <si>
    <t>Equipment #</t>
  </si>
  <si>
    <t>Equipment Description</t>
  </si>
  <si>
    <t>Standard</t>
  </si>
  <si>
    <t>Rating Condition</t>
  </si>
  <si>
    <t>Equipment Performance</t>
  </si>
  <si>
    <t>Part 3</t>
  </si>
  <si>
    <t>Table 3.2.2.2.</t>
  </si>
  <si>
    <t>Table 3.2.2.4.</t>
  </si>
  <si>
    <t>Table 3.2.3.1</t>
  </si>
  <si>
    <t>Above Ground Opaque Building Assembly</t>
  </si>
  <si>
    <t>Zone 4: &lt;3000</t>
  </si>
  <si>
    <t>Zone 5: 3000 to 3999</t>
  </si>
  <si>
    <t>Zone 6: 4000 to 4999</t>
  </si>
  <si>
    <t>Zone 7A: 5000 to 5999</t>
  </si>
  <si>
    <t>Zone 7B: 6000 to 6999</t>
  </si>
  <si>
    <r>
      <t xml:space="preserve">Zone 8: </t>
    </r>
    <r>
      <rPr>
        <sz val="11"/>
        <color theme="1"/>
        <rFont val="Calibri"/>
        <family val="2"/>
      </rPr>
      <t>≥ 7000</t>
    </r>
  </si>
  <si>
    <t>Component</t>
  </si>
  <si>
    <t>Assemblies in Contact with the Ground</t>
  </si>
  <si>
    <t>All Doors</t>
  </si>
  <si>
    <t>Walls</t>
  </si>
  <si>
    <t>Roofs</t>
  </si>
  <si>
    <t>Floors</t>
  </si>
  <si>
    <t>Doors</t>
  </si>
  <si>
    <t>Underground Walls</t>
  </si>
  <si>
    <t>Underground Roofs</t>
  </si>
  <si>
    <t>Underground Floors</t>
  </si>
  <si>
    <t>FDWR Requirements Article 3.2.1.4.</t>
  </si>
  <si>
    <t xml:space="preserve"> Table 6.2.2.1.</t>
  </si>
  <si>
    <t>Building Type</t>
  </si>
  <si>
    <r>
      <t>Lighting Power Density, W/m</t>
    </r>
    <r>
      <rPr>
        <vertAlign val="superscript"/>
        <sz val="10"/>
        <color theme="1"/>
        <rFont val="Helvetica LT Std"/>
        <family val="2"/>
      </rPr>
      <t>2</t>
    </r>
  </si>
  <si>
    <r>
      <t xml:space="preserve">Electric, storage-type; Input </t>
    </r>
    <r>
      <rPr>
        <sz val="10"/>
        <color theme="1"/>
        <rFont val="Calibri"/>
        <family val="2"/>
      </rPr>
      <t>≤ 12 kW; Capacity 50-270 L</t>
    </r>
  </si>
  <si>
    <r>
      <t xml:space="preserve">SL </t>
    </r>
    <r>
      <rPr>
        <sz val="10"/>
        <color theme="1"/>
        <rFont val="Calibri"/>
        <family val="2"/>
      </rPr>
      <t xml:space="preserve">≤ 35 + 0.20Vr (top inlet); SL ≤ 40 + 0.20Vr (bottom inlet); </t>
    </r>
  </si>
  <si>
    <t>Automotive facility</t>
  </si>
  <si>
    <r>
      <t xml:space="preserve">Electric, storage-type; </t>
    </r>
    <r>
      <rPr>
        <sz val="10"/>
        <color theme="1"/>
        <rFont val="Calibri"/>
        <family val="2"/>
      </rPr>
      <t>Capacity &gt; 270 and ≤ 454 L</t>
    </r>
  </si>
  <si>
    <r>
      <t xml:space="preserve">SL </t>
    </r>
    <r>
      <rPr>
        <sz val="10"/>
        <color theme="1"/>
        <rFont val="Calibri"/>
        <family val="2"/>
      </rPr>
      <t xml:space="preserve">≤ 0.472Vr - 38.5 (top inlet); SL ≤ 0.472Vr - 33.5 (bottom inlet); </t>
    </r>
  </si>
  <si>
    <t>Convention centre</t>
  </si>
  <si>
    <r>
      <t xml:space="preserve">Electric, storage-type; Input &gt; 12 kW; </t>
    </r>
    <r>
      <rPr>
        <sz val="10"/>
        <color theme="1"/>
        <rFont val="Calibri"/>
        <family val="2"/>
      </rPr>
      <t>Capacity &gt; 454 L</t>
    </r>
  </si>
  <si>
    <r>
      <t xml:space="preserve">Et </t>
    </r>
    <r>
      <rPr>
        <sz val="10"/>
        <color theme="1"/>
        <rFont val="Calibri"/>
        <family val="2"/>
      </rPr>
      <t>≥ 98%</t>
    </r>
  </si>
  <si>
    <t>Courthouse</t>
  </si>
  <si>
    <t>Electric, instantaneous; Input &gt; 12 kW</t>
  </si>
  <si>
    <t>Dining: bar lounge/leisure</t>
  </si>
  <si>
    <r>
      <t xml:space="preserve">Heat pump water heaters; Input </t>
    </r>
    <r>
      <rPr>
        <sz val="10"/>
        <color theme="1"/>
        <rFont val="Calibri"/>
        <family val="2"/>
      </rPr>
      <t>≤ 24 A and ≤ 250 V</t>
    </r>
  </si>
  <si>
    <r>
      <t xml:space="preserve">EF </t>
    </r>
    <r>
      <rPr>
        <sz val="10"/>
        <color theme="1"/>
        <rFont val="Calibri"/>
        <family val="2"/>
      </rPr>
      <t>≥ 2.1</t>
    </r>
  </si>
  <si>
    <t>Dining: cafeteria/fast food</t>
  </si>
  <si>
    <t>Gas-fired, storage type; Input &lt; 22 kW</t>
  </si>
  <si>
    <r>
      <t xml:space="preserve">EF </t>
    </r>
    <r>
      <rPr>
        <sz val="10"/>
        <color theme="1"/>
        <rFont val="Calibri"/>
        <family val="2"/>
      </rPr>
      <t>≥ 0.67 - 0.0005Vr</t>
    </r>
  </si>
  <si>
    <t>dining: family</t>
  </si>
  <si>
    <t>Gas-fired, storage type; Input 22 - 117 kW</t>
  </si>
  <si>
    <r>
      <t xml:space="preserve">Et </t>
    </r>
    <r>
      <rPr>
        <sz val="10"/>
        <color theme="1"/>
        <rFont val="Calibri"/>
        <family val="2"/>
      </rPr>
      <t>≥ 80%</t>
    </r>
  </si>
  <si>
    <t>Dormitory</t>
  </si>
  <si>
    <t>Exercise centre</t>
  </si>
  <si>
    <t>Fire station</t>
  </si>
  <si>
    <r>
      <t xml:space="preserve">Et </t>
    </r>
    <r>
      <rPr>
        <sz val="10"/>
        <color theme="1"/>
        <rFont val="Calibri"/>
        <family val="2"/>
      </rPr>
      <t>≥ 77%</t>
    </r>
  </si>
  <si>
    <t>Gymnasium</t>
  </si>
  <si>
    <t>Gas-fired, instantaneous</t>
  </si>
  <si>
    <t>Health care clinic</t>
  </si>
  <si>
    <t>Oil-fired, instantaneous; Input ≤ 61.5 kW</t>
  </si>
  <si>
    <t>EF ≥ 0.59 - 0.0005 Vm</t>
  </si>
  <si>
    <t>Hospital</t>
  </si>
  <si>
    <t>Et ≥ 78%; SL ≤ 1.3 + 95/Vr</t>
  </si>
  <si>
    <t>Hotel/Motel</t>
  </si>
  <si>
    <t>Et ≥ 80%</t>
  </si>
  <si>
    <t>Library</t>
  </si>
  <si>
    <t>Et ≥ 77%; SL ≤ 2.3 + 67/Vr</t>
  </si>
  <si>
    <t>Manufacturing facility</t>
  </si>
  <si>
    <t>Oil-fired, storage type; Input ≤ 30.5 kW</t>
  </si>
  <si>
    <t>EF ≥ 0.59 - 0.0005 Vr</t>
  </si>
  <si>
    <t>Motion picture theatre</t>
  </si>
  <si>
    <t>EF ≥ 0.55</t>
  </si>
  <si>
    <t>Multi-unit residential building</t>
  </si>
  <si>
    <t>Museum</t>
  </si>
  <si>
    <t>EF ≥ 0.55; SL ≤ 2.3 + 67/Vr</t>
  </si>
  <si>
    <t>Office</t>
  </si>
  <si>
    <t>Pool Heaters -  Gas-fired; input &lt; 117.2 kW</t>
  </si>
  <si>
    <t>Et ≥ 78%</t>
  </si>
  <si>
    <t>Penitentiary</t>
  </si>
  <si>
    <t>Pool Heaters -  Oil-fired</t>
  </si>
  <si>
    <t>Performing arts theatre</t>
  </si>
  <si>
    <t>Police station</t>
  </si>
  <si>
    <t>Post office</t>
  </si>
  <si>
    <t xml:space="preserve">Religious building </t>
  </si>
  <si>
    <t>Retail area</t>
  </si>
  <si>
    <t>School/university</t>
  </si>
  <si>
    <t>Component or Equipment</t>
  </si>
  <si>
    <t>Cooling or Heating Capacity, kW (Btu/h)</t>
  </si>
  <si>
    <r>
      <t>Rating Conditions</t>
    </r>
    <r>
      <rPr>
        <b/>
        <vertAlign val="superscript"/>
        <sz val="9"/>
        <color theme="1"/>
        <rFont val="Arial Narrow"/>
        <family val="2"/>
      </rPr>
      <t>(1)</t>
    </r>
  </si>
  <si>
    <r>
      <t>Minimum Performance</t>
    </r>
    <r>
      <rPr>
        <b/>
        <vertAlign val="superscript"/>
        <sz val="9"/>
        <color theme="1"/>
        <rFont val="Arial Narrow"/>
        <family val="2"/>
      </rPr>
      <t>(2)</t>
    </r>
  </si>
  <si>
    <t>Sports arena</t>
  </si>
  <si>
    <t>Split system</t>
  </si>
  <si>
    <t>&lt; 19 (65 000)</t>
  </si>
  <si>
    <r>
      <t>CSA</t>
    </r>
    <r>
      <rPr>
        <sz val="9"/>
        <color theme="1"/>
        <rFont val="Arial Narrow"/>
        <family val="2"/>
      </rPr>
      <t xml:space="preserve"> </t>
    </r>
    <r>
      <rPr>
        <sz val="9"/>
        <rFont val="Arial Narrow"/>
        <family val="2"/>
      </rPr>
      <t>C656</t>
    </r>
  </si>
  <si>
    <t>—</t>
  </si>
  <si>
    <r>
      <t>SEER = 15</t>
    </r>
    <r>
      <rPr>
        <vertAlign val="superscript"/>
        <sz val="9"/>
        <color theme="1"/>
        <rFont val="Arial Narrow"/>
        <family val="2"/>
      </rPr>
      <t>(3)</t>
    </r>
  </si>
  <si>
    <t>Storage garage</t>
  </si>
  <si>
    <t>Single-package system</t>
  </si>
  <si>
    <t>SEER = 14(3)</t>
  </si>
  <si>
    <t>Town hall</t>
  </si>
  <si>
    <t>Air conditioners, all electric phases, split and single-package</t>
  </si>
  <si>
    <t>≥ 19 (65 000) and</t>
  </si>
  <si>
    <t>CAN/CSA-C746</t>
  </si>
  <si>
    <t>≥ 19 kW and &lt; 40 kW, electric resistance heating section or no heating section</t>
  </si>
  <si>
    <t>COP = 3.28(3)</t>
  </si>
  <si>
    <t>Transportation facility</t>
  </si>
  <si>
    <t>Heat pumps, split and single package</t>
  </si>
  <si>
    <t>&lt; 223 (760 000)</t>
  </si>
  <si>
    <t>ICOP = 3.34</t>
  </si>
  <si>
    <t>Warehouse</t>
  </si>
  <si>
    <t>SPVAC and SPVHP in cooling mode</t>
  </si>
  <si>
    <t>≥ 19 kW and &lt; 40 kW, non-electric heating section</t>
  </si>
  <si>
    <t>COP = 3.22(3)</t>
  </si>
  <si>
    <t>Workshop</t>
  </si>
  <si>
    <t>SPVHP in heating mode</t>
  </si>
  <si>
    <t>ICOP = 3.28</t>
  </si>
  <si>
    <t>Evaporatively cooled</t>
  </si>
  <si>
    <t>≥ 40 kW and &lt; 70 kW, electric resistance heating section or no heating section</t>
  </si>
  <si>
    <t>Atrium &lt; 6 m in height</t>
  </si>
  <si>
    <t>Evaporatively cooled and water evaporatively cooled, split and single-package</t>
  </si>
  <si>
    <t>Atrium between 6 m and 12 m in height</t>
  </si>
  <si>
    <t>Water evaporatively cooled air conditioners, split and single-package </t>
  </si>
  <si>
    <t>≥ 40 kW and &lt; 70 kW, non-electric heating section</t>
  </si>
  <si>
    <t>COP = 3.17(3)</t>
  </si>
  <si>
    <t>Atrium &gt; 12 m in height</t>
  </si>
  <si>
    <t>Air-cooled and water evaporatively cooled</t>
  </si>
  <si>
    <t>ICOP = 3.22</t>
  </si>
  <si>
    <t>Audience seating area – permanent for auditorium</t>
  </si>
  <si>
    <t>Air-cooled</t>
  </si>
  <si>
    <t>≥ 70 kW and &lt; 223 kW, electric resistance heating section or no heating section</t>
  </si>
  <si>
    <t>COP = 2.93(3)</t>
  </si>
  <si>
    <t>Audience seating area – permanent for convention centre</t>
  </si>
  <si>
    <t>Water evaporatively cooled</t>
  </si>
  <si>
    <t>ICOP = 2.96</t>
  </si>
  <si>
    <t>Audience seating area – permanent for gymnasium</t>
  </si>
  <si>
    <t>Ground-source and water-source heat pumps</t>
  </si>
  <si>
    <t>≥ 70 kW and &lt; 223 kW, non-electric heating section</t>
  </si>
  <si>
    <t>COP = 2.87(3)</t>
  </si>
  <si>
    <t>Audience seating area – permanent for motion picture theatre</t>
  </si>
  <si>
    <t>Internal water-loop heat pumps</t>
  </si>
  <si>
    <t>ICOP = 2.90</t>
  </si>
  <si>
    <t>Audience seating area – permanent for penitentiary</t>
  </si>
  <si>
    <t>Water-cooled air conditioners</t>
  </si>
  <si>
    <t>≥ 223 (760 000)</t>
  </si>
  <si>
    <t>≥ 223 kW, electric resistance heating section or no heating section</t>
  </si>
  <si>
    <t>COP = 2.84(3)</t>
  </si>
  <si>
    <t>Audience seating area – permanent for performing arts theatre</t>
  </si>
  <si>
    <t>Direct-expansion ground-source heat pumps</t>
  </si>
  <si>
    <t>ICOP = 2.87</t>
  </si>
  <si>
    <t>Audience seating area – permanent for religious building</t>
  </si>
  <si>
    <t>PTAC</t>
  </si>
  <si>
    <t>≥ 223 kW, non-electric heating section</t>
  </si>
  <si>
    <t>COP = 2.78(3)</t>
  </si>
  <si>
    <t>Audience seating area – permanent for sports arena</t>
  </si>
  <si>
    <t>PTHP in cooling mode</t>
  </si>
  <si>
    <t>ICOP = 2.81</t>
  </si>
  <si>
    <t>Audience seating area – permanent other</t>
  </si>
  <si>
    <t>PTHP in heating mode</t>
  </si>
  <si>
    <t>≥ 19 (65 000)</t>
  </si>
  <si>
    <t>EER = 11.0</t>
  </si>
  <si>
    <t>Banking activity area and offices</t>
  </si>
  <si>
    <t>Room air conditioners with reverse cycle</t>
  </si>
  <si>
    <t>Heating COP ≥ 3.3 at 8.3°C</t>
  </si>
  <si>
    <t>Classroom/Lecture hall/Training room for penitentiary</t>
  </si>
  <si>
    <t>with louvered sides</t>
  </si>
  <si>
    <t>Heating COP ≥ 2.25 at –8.3°C</t>
  </si>
  <si>
    <t>Classroom/Lecture hall/Training room other</t>
  </si>
  <si>
    <t>without louvered sides</t>
  </si>
  <si>
    <t>ICOP = 3.28 (IEER = 11.2)</t>
  </si>
  <si>
    <t>Computer/Server room</t>
  </si>
  <si>
    <t>Room air conditioners without reverse cycle</t>
  </si>
  <si>
    <t>EER = 10.8</t>
  </si>
  <si>
    <t>Conference/Meeting/ Multi-purpose room</t>
  </si>
  <si>
    <t>Room air conditioners with louvered sides, with reverse cycle</t>
  </si>
  <si>
    <t>Confinement cell</t>
  </si>
  <si>
    <t>Room air conditioners without louvered sides</t>
  </si>
  <si>
    <t>Copy/Print room</t>
  </si>
  <si>
    <t>Room air conditioner heat pumps with louvered sides</t>
  </si>
  <si>
    <t>ICOP = 3.22 (IEER = 11.0)</t>
  </si>
  <si>
    <t>Corridor/Transition area for hospital</t>
  </si>
  <si>
    <t>Room air conditioner heat pumps without louvered sides</t>
  </si>
  <si>
    <t>EER = 10.6</t>
  </si>
  <si>
    <t>Corridor/Transition area for manufacturing facility</t>
  </si>
  <si>
    <t>Room air conditioner, casement only</t>
  </si>
  <si>
    <t>Heating COP ≥ 3.2 at 8.3°C</t>
  </si>
  <si>
    <t>Corridor/Transition area for space designed to ANSI/IES RP-28 (and used primarily by residents)</t>
  </si>
  <si>
    <t>Room air conditioner, casement slider</t>
  </si>
  <si>
    <t>Heating COP ≥ 2.05 at –8.3°C</t>
  </si>
  <si>
    <t>Corridor/Transition area other</t>
  </si>
  <si>
    <t>Air conditioners, air-cooled</t>
  </si>
  <si>
    <t>ICOP = 3.14 (IEER = 10.7)</t>
  </si>
  <si>
    <t>Courtroom</t>
  </si>
  <si>
    <t>Air conditioners, water-cooled</t>
  </si>
  <si>
    <t>EER = 10.4</t>
  </si>
  <si>
    <t>Dining area for bar lounge/leisure dining</t>
  </si>
  <si>
    <t>Air conditioners, water-cooled with fluid economizer</t>
  </si>
  <si>
    <t>Dining area for cafeteria/fast food dining</t>
  </si>
  <si>
    <t>Air conditioners, glycol-cooled</t>
  </si>
  <si>
    <t>Dining area for family dining</t>
  </si>
  <si>
    <t>Air conditioners, glycol-cooled with fluid economizer</t>
  </si>
  <si>
    <t>ICOP = 3.08 (IEER = 10.5)</t>
  </si>
  <si>
    <t>Dining area for penitentiary</t>
  </si>
  <si>
    <t>Chilled water air handler</t>
  </si>
  <si>
    <t>≥ 70 kW, electric resistance heating section or no heating section</t>
  </si>
  <si>
    <t>EER = 9.5</t>
  </si>
  <si>
    <t>Dining area for space designed to ANSI/IES RP-28 (and used primarily by residents)</t>
  </si>
  <si>
    <t>Vapour compression, air- or water-cooled, electrically operated</t>
  </si>
  <si>
    <t>Heating COP = 3.2 at 8.3°C</t>
  </si>
  <si>
    <t>Dining area other</t>
  </si>
  <si>
    <t>Absorption, single- or double-effect, indirect-</t>
  </si>
  <si>
    <t>Heating COP = 2.05 at –8.3°C</t>
  </si>
  <si>
    <t>Dressing/Fitting room for performing arts theatre</t>
  </si>
  <si>
    <t>or direct-fired</t>
  </si>
  <si>
    <t>ICOP = 2.81 (IEER = 9.6)</t>
  </si>
  <si>
    <t>Electrical/Mechanical room</t>
  </si>
  <si>
    <t>Electric boilers</t>
  </si>
  <si>
    <t>≥ 70 kW, non-electric heating section</t>
  </si>
  <si>
    <t>EER = 9.3</t>
  </si>
  <si>
    <t>Emergency vehicle garage</t>
  </si>
  <si>
    <t>Gas-fired boilers</t>
  </si>
  <si>
    <t>Food preparation area</t>
  </si>
  <si>
    <t>Oil-fired boilers (No. 2 oil)</t>
  </si>
  <si>
    <t>Guest room</t>
  </si>
  <si>
    <t>Oil-fired boilers, residual (No. 5 or No. 6 oil) and other oils</t>
  </si>
  <si>
    <t>ICOP = 2.75 (IEER = 9.4)</t>
  </si>
  <si>
    <t>Laboratory for classroom</t>
  </si>
  <si>
    <r>
      <t xml:space="preserve">Gas-fired warm-air </t>
    </r>
    <r>
      <rPr>
        <i/>
        <sz val="9"/>
        <rFont val="Arial Narrow"/>
        <family val="2"/>
      </rPr>
      <t>furnaces</t>
    </r>
  </si>
  <si>
    <t>ANSI/AHRI 390</t>
  </si>
  <si>
    <t>&lt; 19 kW</t>
  </si>
  <si>
    <t>EER = 10(3)</t>
  </si>
  <si>
    <t>Laboratory other</t>
  </si>
  <si>
    <r>
      <t xml:space="preserve">Gas-fired duct </t>
    </r>
    <r>
      <rPr>
        <i/>
        <sz val="9"/>
        <rFont val="Arial Narrow"/>
        <family val="2"/>
      </rPr>
      <t>furnace</t>
    </r>
  </si>
  <si>
    <t>≥ 19 kW and &lt; 40 kW</t>
  </si>
  <si>
    <t>EER = 9.5(3)</t>
  </si>
  <si>
    <t>Laundry/Washing area</t>
  </si>
  <si>
    <r>
      <t xml:space="preserve">Gas-fired </t>
    </r>
    <r>
      <rPr>
        <i/>
        <sz val="9"/>
        <rFont val="Arial Narrow"/>
        <family val="2"/>
      </rPr>
      <t>unit heater</t>
    </r>
  </si>
  <si>
    <t>≥ 40 kW and &lt; 70 kW</t>
  </si>
  <si>
    <t>EER = 8.6(3)</t>
  </si>
  <si>
    <t>Loading dock – interior</t>
  </si>
  <si>
    <t>Gas-fired outdoor packaged units</t>
  </si>
  <si>
    <t>COP = 3.1(3)</t>
  </si>
  <si>
    <t>Lobby for elevator</t>
  </si>
  <si>
    <r>
      <t xml:space="preserve">Oil-fired warm-air </t>
    </r>
    <r>
      <rPr>
        <i/>
        <sz val="9"/>
        <rFont val="Arial Narrow"/>
        <family val="2"/>
      </rPr>
      <t>furnace</t>
    </r>
  </si>
  <si>
    <t>COP = 3.0(3)</t>
  </si>
  <si>
    <t>Lobby for hotel</t>
  </si>
  <si>
    <r>
      <t xml:space="preserve">Oil-fired duct </t>
    </r>
    <r>
      <rPr>
        <i/>
        <sz val="9"/>
        <rFont val="Arial Narrow"/>
        <family val="2"/>
      </rPr>
      <t>furnace</t>
    </r>
    <r>
      <rPr>
        <sz val="9"/>
        <color theme="1"/>
        <rFont val="Arial Narrow"/>
        <family val="2"/>
      </rPr>
      <t xml:space="preserve">and </t>
    </r>
    <r>
      <rPr>
        <i/>
        <sz val="9"/>
        <rFont val="Arial Narrow"/>
        <family val="2"/>
      </rPr>
      <t>unit heaters</t>
    </r>
  </si>
  <si>
    <t>COP = 2.9(3)</t>
  </si>
  <si>
    <t>Lobby for motion picture theatre</t>
  </si>
  <si>
    <t>ANSI/AHRI 210/240 or</t>
  </si>
  <si>
    <t>COP = 3.54</t>
  </si>
  <si>
    <t>Lobby for performing arts theatre</t>
  </si>
  <si>
    <r>
      <t>CTI</t>
    </r>
    <r>
      <rPr>
        <sz val="9"/>
        <color theme="1"/>
        <rFont val="Arial Narrow"/>
        <family val="2"/>
      </rPr>
      <t xml:space="preserve"> </t>
    </r>
    <r>
      <rPr>
        <sz val="9"/>
        <rFont val="Arial Narrow"/>
        <family val="2"/>
      </rPr>
      <t>STD-201OM</t>
    </r>
  </si>
  <si>
    <t>Lobby for space designed to ANSI/IES RP-28 (and used primarily by residents)</t>
  </si>
  <si>
    <t>≥ 19 (65 000) and &lt; 70 (240 000)</t>
  </si>
  <si>
    <r>
      <t>CAN/CSA-C746</t>
    </r>
    <r>
      <rPr>
        <sz val="9"/>
        <color theme="1"/>
        <rFont val="Arial Narrow"/>
        <family val="2"/>
      </rPr>
      <t xml:space="preserve"> and </t>
    </r>
    <r>
      <rPr>
        <sz val="9"/>
        <rFont val="Arial Narrow"/>
        <family val="2"/>
      </rPr>
      <t>ANSI/AHRI 340/360</t>
    </r>
    <r>
      <rPr>
        <sz val="9"/>
        <color theme="1"/>
        <rFont val="Arial Narrow"/>
        <family val="2"/>
      </rPr>
      <t xml:space="preserve"> (for IEER)</t>
    </r>
  </si>
  <si>
    <t>COP = 3.37(3)</t>
  </si>
  <si>
    <t>Lobby other</t>
  </si>
  <si>
    <t>ICOP = 3.43</t>
  </si>
  <si>
    <t>Locker room</t>
  </si>
  <si>
    <t>(IEER = 11.7)</t>
  </si>
  <si>
    <t>Lounge/Break room for health care facility</t>
  </si>
  <si>
    <t>COP = 3.31(3)</t>
  </si>
  <si>
    <t>Lounge/Break room other</t>
  </si>
  <si>
    <t>ICOP = 3.37</t>
  </si>
  <si>
    <t>(IEER = 11.5)</t>
  </si>
  <si>
    <t>Office open plan</t>
  </si>
  <si>
    <t>Pharmacy area</t>
  </si>
  <si>
    <t>(IEER = 11.2)</t>
  </si>
  <si>
    <t>Sales area</t>
  </si>
  <si>
    <t>Seating area – general</t>
  </si>
  <si>
    <t>Stairway</t>
  </si>
  <si>
    <t>The LPD and lighting control requirements for a stairway shall be the same as those for the space containing the stairway.</t>
  </si>
  <si>
    <t>(IEER = 11.0)</t>
  </si>
  <si>
    <t>Stairwell</t>
  </si>
  <si>
    <t>≥ 70 (240 000)</t>
  </si>
  <si>
    <t>ANSI/AHRI 340/360 or</t>
  </si>
  <si>
    <t>Storage garage – interior</t>
  </si>
  <si>
    <t>ICOP = 3.25</t>
  </si>
  <si>
    <t>(IEER = 11.1)</t>
  </si>
  <si>
    <t>ICOP = 3.19</t>
  </si>
  <si>
    <t>(IEER = 10.9)</t>
  </si>
  <si>
    <t>Vehicle maintenance area</t>
  </si>
  <si>
    <t>EER = 11.2 for air-cooled</t>
  </si>
  <si>
    <t>Washroom for space designed to ANSI/IES RP-28 (and used primarily by residents)</t>
  </si>
  <si>
    <t>EER = 13.1 for water-cooled</t>
  </si>
  <si>
    <t>Washroom other</t>
  </si>
  <si>
    <t>ANSI/AHRI 366 (SI)</t>
  </si>
  <si>
    <t>≥ 70 kW</t>
  </si>
  <si>
    <t>COP = 2.96</t>
  </si>
  <si>
    <t>IPLV = 3.28</t>
  </si>
  <si>
    <t>Convention centre – exhibit space</t>
  </si>
  <si>
    <t>COP = 3.84</t>
  </si>
  <si>
    <t>Dormitory – living quarters</t>
  </si>
  <si>
    <t>IPLV = 3.84</t>
  </si>
  <si>
    <t>Fire station – sleeping quarters</t>
  </si>
  <si>
    <t>&lt; 35 (119 500)</t>
  </si>
  <si>
    <t>CAN/CSA-C13256-1(4)</t>
  </si>
  <si>
    <t>See standard(3)</t>
  </si>
  <si>
    <t>Gymnasium/Fitness centre exercise area</t>
  </si>
  <si>
    <t>&lt; 40 (136 500)</t>
  </si>
  <si>
    <t>CAN/CSA-C13256-1</t>
  </si>
  <si>
    <t>&lt; 5 kW</t>
  </si>
  <si>
    <t>Cooling COP = 3.28 at 30°C inlet water and heating COP = 4.2 at 20°C inlet water</t>
  </si>
  <si>
    <t>Gymnasium/Fitness centre playing area</t>
  </si>
  <si>
    <t>5–40 kW</t>
  </si>
  <si>
    <t>Cooling COP = 3.52 at 30°C inlet water and heating COP = 4.2 at 20°C inlet water</t>
  </si>
  <si>
    <t>Health care facility exam/treatment room</t>
  </si>
  <si>
    <r>
      <t>ANSI/AHRI 210/240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</si>
  <si>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COP = 3.54(3)</t>
  </si>
  <si>
    <t>Health care facility imaging room</t>
  </si>
  <si>
    <t>ICOP = 3.60</t>
  </si>
  <si>
    <t>Health care facility medical supply room</t>
  </si>
  <si>
    <r>
      <t>ANSI/AHRI 340/360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</si>
  <si>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 19 kW and &lt; 40 kW, electric resistance heating or no heating section</t>
  </si>
  <si>
    <t>Health care facility nursery</t>
  </si>
  <si>
    <t>Health care facility nurses' station</t>
  </si>
  <si>
    <t>Health care facility operating room</t>
  </si>
  <si>
    <t>Health care facility patient room</t>
  </si>
  <si>
    <t>≥ 40 kW and &lt; 70 kW, electric resistance heating or no heating section</t>
  </si>
  <si>
    <t>Health care facility physical therapy room</t>
  </si>
  <si>
    <t>Health care facility recovery room</t>
  </si>
  <si>
    <t>Library reading area</t>
  </si>
  <si>
    <t>Library stacks</t>
  </si>
  <si>
    <t>≥ 70 kW, electric resistance heating or no heating section</t>
  </si>
  <si>
    <t>Manufacturing facility detailed manufacturing area</t>
  </si>
  <si>
    <t>Manufacturing facility equipment room</t>
  </si>
  <si>
    <t>Manufacturing facility extra high bay area (&gt; 15 m floor-to-ceiling height)</t>
  </si>
  <si>
    <t>Manufacturing facility high bay area (7.5 m to 15 m floor-to-ceiling height)</t>
  </si>
  <si>
    <t>≤ 21 (71 700)</t>
  </si>
  <si>
    <r>
      <t>CSA</t>
    </r>
    <r>
      <rPr>
        <sz val="9"/>
        <color theme="1"/>
        <rFont val="Arial Narrow"/>
        <family val="2"/>
      </rPr>
      <t xml:space="preserve"> </t>
    </r>
    <r>
      <rPr>
        <sz val="9"/>
        <rFont val="Arial Narrow"/>
        <family val="2"/>
      </rPr>
      <t>C748</t>
    </r>
  </si>
  <si>
    <t>See standard</t>
  </si>
  <si>
    <t>Manufacturing facility low bay area (&lt; 7.5 m floor-to-ceiling height)</t>
  </si>
  <si>
    <t>All capacities</t>
  </si>
  <si>
    <t>AHRI 310/380/CSA C744</t>
  </si>
  <si>
    <t>New construction</t>
  </si>
  <si>
    <t>COP = 3.66 – (0.213 x Capc/1000)(3)</t>
  </si>
  <si>
    <t>Museum general exhibition area</t>
  </si>
  <si>
    <t>COP = 3.6 – (0.213 x Capc/1000)(3)</t>
  </si>
  <si>
    <t>Museum restoration room</t>
  </si>
  <si>
    <t>COP = 3.2 – (0.026 x Capc/1000)(3)</t>
  </si>
  <si>
    <t>Post office – sorting area</t>
  </si>
  <si>
    <t>≤ 10.55 (36 000)</t>
  </si>
  <si>
    <r>
      <t>CSA</t>
    </r>
    <r>
      <rPr>
        <sz val="9"/>
        <color theme="1"/>
        <rFont val="Arial Narrow"/>
        <family val="2"/>
      </rPr>
      <t xml:space="preserve"> </t>
    </r>
    <r>
      <rPr>
        <sz val="9"/>
        <rFont val="Arial Narrow"/>
        <family val="2"/>
      </rPr>
      <t>C368.1</t>
    </r>
  </si>
  <si>
    <t>Religious building fellowship hall</t>
  </si>
  <si>
    <t>EER = 9.0(3)</t>
  </si>
  <si>
    <t>Religious building worship/pulpit/choir area</t>
  </si>
  <si>
    <t>EER = 8.5(3)</t>
  </si>
  <si>
    <t>Retail facility dressing/fitting room</t>
  </si>
  <si>
    <t xml:space="preserve">Retail facility mall concourse </t>
  </si>
  <si>
    <t>&lt; 1.8 (6 150)</t>
  </si>
  <si>
    <t>&lt; 1.8 kW</t>
  </si>
  <si>
    <t>Space designed to ANSI/IES RP-28 chapel (used primarily by residents)</t>
  </si>
  <si>
    <t>≥ 1.8 (6 150) and &lt; 2.3 (7 800)</t>
  </si>
  <si>
    <t>≥ 1.8 kW and &lt; 2.3 kW</t>
  </si>
  <si>
    <t>Space designed to ANSI/IES RP-28 recreation room (used primarily by residents)</t>
  </si>
  <si>
    <t>≥ 2.3 (7 800) and &lt; 4.1 (14 000)</t>
  </si>
  <si>
    <t>≥ 2.3 kW and &lt; 4.1 kW</t>
  </si>
  <si>
    <t>Sports arena – playing area Class I facility</t>
  </si>
  <si>
    <t>≥ 4.1 (14 000) and &lt; 5.9 (20 150)</t>
  </si>
  <si>
    <t>≥ 4.1 kW and &lt; 5.9 kW</t>
  </si>
  <si>
    <t>Sports arena – playing area Class II facility</t>
  </si>
  <si>
    <t>≥ 5.9 (20 150)</t>
  </si>
  <si>
    <t>≥ 5.9 kW</t>
  </si>
  <si>
    <t>COP = 2.49(3)</t>
  </si>
  <si>
    <t>Sports arena – playing area Class III facility</t>
  </si>
  <si>
    <t>&lt; 2.3 (7 800)</t>
  </si>
  <si>
    <t>&lt; 2.3 kW</t>
  </si>
  <si>
    <t>COP = 2.64(3)</t>
  </si>
  <si>
    <t>Sports arena – playing area Class IV facility</t>
  </si>
  <si>
    <t>≥ 2.3 (7 800) and &lt; 5.9 (20 150)</t>
  </si>
  <si>
    <t>≥ 2.3 kW and &lt; 5.9 kW</t>
  </si>
  <si>
    <t>COP = 2.49</t>
  </si>
  <si>
    <t>Transportation facility airport concourse</t>
  </si>
  <si>
    <t>Transportation facility baggage/carousel area</t>
  </si>
  <si>
    <t>&lt; 5.9 (20 150)</t>
  </si>
  <si>
    <t>&lt; 5.9 kW</t>
  </si>
  <si>
    <t>COP = 2.65(3)</t>
  </si>
  <si>
    <t>Transportation facility terminal ticket counter</t>
  </si>
  <si>
    <t>Warehouse – storage area medium to bulky palletized items</t>
  </si>
  <si>
    <t>&lt; 4.1 (14 000)</t>
  </si>
  <si>
    <t>&lt; 4.1 kW</t>
  </si>
  <si>
    <t>Warehouse – storage area small hand-carried items</t>
  </si>
  <si>
    <t>≥ 4.1 (14 000)</t>
  </si>
  <si>
    <t>≥ 4.1 kW</t>
  </si>
  <si>
    <t>COP = 2.34(3)</t>
  </si>
  <si>
    <t>COP = 2.55(3)</t>
  </si>
  <si>
    <t>ANSI/ASHRAE 127</t>
  </si>
  <si>
    <t>SCOP = 2.20 / 2.09</t>
  </si>
  <si>
    <t>SCOP = 2.10 / 1.99</t>
  </si>
  <si>
    <t>SCOP = 1.90 / 1.79</t>
  </si>
  <si>
    <t>SCOP = 2.60 / 2.49</t>
  </si>
  <si>
    <t>SCOP = 2.50 / 2.39</t>
  </si>
  <si>
    <t>SCOP = 2.40 / 2.29</t>
  </si>
  <si>
    <t>SCOP = 2.55 / 2.44</t>
  </si>
  <si>
    <t>SCOP = 2.45 / 2.34</t>
  </si>
  <si>
    <t>SCOP = 2.35 / 2.24</t>
  </si>
  <si>
    <t>rated at 40% propylene glycol</t>
  </si>
  <si>
    <t>SCOP = 2.15 / 2.04</t>
  </si>
  <si>
    <t>SCOP = 2.05 / 1.94</t>
  </si>
  <si>
    <t>SCOP = 8.00 / 6.06</t>
  </si>
  <si>
    <t>SCOP = 9.00 / 7.06</t>
  </si>
  <si>
    <t>SCOP = 11.00 / 9.06</t>
  </si>
  <si>
    <t>&lt; 5 600 (19 000 000)</t>
  </si>
  <si>
    <t>CAN/CSA-C743</t>
  </si>
  <si>
    <t>See Tables 9 to 15 in Standard(3)</t>
  </si>
  <si>
    <t>&lt; 88 (300 000)</t>
  </si>
  <si>
    <t>ANSI Z21.13/CSA 4.9</t>
  </si>
  <si>
    <t>AFUE = 85%(3)</t>
  </si>
  <si>
    <t>≥ 88 (300 000) and &lt; 733 (2 500 000)</t>
  </si>
  <si>
    <r>
      <t>ANSI Z21.13/CSA 4.9</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</si>
  <si>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Et ≥ 83.0%</t>
  </si>
  <si>
    <t>≥ 733 (2 500 000)</t>
  </si>
  <si>
    <t>Ec ≥ 83.3%</t>
  </si>
  <si>
    <r>
      <t>CSA</t>
    </r>
    <r>
      <rPr>
        <sz val="9"/>
        <color theme="1"/>
        <rFont val="Arial Narrow"/>
        <family val="2"/>
      </rPr>
      <t xml:space="preserve"> </t>
    </r>
    <r>
      <rPr>
        <sz val="9"/>
        <rFont val="Arial Narrow"/>
        <family val="2"/>
      </rPr>
      <t>P.2</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</si>
  <si>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AFUE ≥ 84.7%(3)</t>
  </si>
  <si>
    <t>Et ≥ 83.4%</t>
  </si>
  <si>
    <t xml:space="preserve">Ec ≥ 85.8% </t>
  </si>
  <si>
    <r>
      <t>CSA</t>
    </r>
    <r>
      <rPr>
        <sz val="9"/>
        <color theme="1"/>
        <rFont val="Arial Narrow"/>
        <family val="2"/>
      </rPr>
      <t xml:space="preserve"> </t>
    </r>
    <r>
      <rPr>
        <sz val="9"/>
        <rFont val="Arial Narrow"/>
        <family val="2"/>
      </rPr>
      <t>P.2</t>
    </r>
  </si>
  <si>
    <r>
      <t>ASME</t>
    </r>
    <r>
      <rPr>
        <sz val="9"/>
        <color theme="1"/>
        <rFont val="Arial Narrow"/>
        <family val="2"/>
      </rPr>
      <t xml:space="preserve"> </t>
    </r>
    <r>
      <rPr>
        <sz val="9"/>
        <rFont val="Arial Narrow"/>
        <family val="2"/>
      </rPr>
      <t>PTC 4</t>
    </r>
  </si>
  <si>
    <t>Ec ≥ 85.8%</t>
  </si>
  <si>
    <t>≤ 66 (225 000)</t>
  </si>
  <si>
    <t>AFUE ≥ 92.4%(3)</t>
  </si>
  <si>
    <t>&gt; 66 (225 000)</t>
  </si>
  <si>
    <t>CAN/CSA-P.8</t>
  </si>
  <si>
    <t>Maximum rated capacity, steady-state</t>
  </si>
  <si>
    <t>Et ≥ 81%</t>
  </si>
  <si>
    <t>≤ 117.23 (400 000)</t>
  </si>
  <si>
    <t>ANSI Z83.8/CSA 2.6</t>
  </si>
  <si>
    <t>Et ≥ 82%(3)</t>
  </si>
  <si>
    <t>&gt; 65.9 kW (225 000) and &lt; 2 930 kW (10 000 000)</t>
  </si>
  <si>
    <t>CAN/CSA-P.8(8)</t>
  </si>
  <si>
    <t>Et ≥ 84.5%(3)</t>
  </si>
  <si>
    <t>SEUE ≥ 78%</t>
  </si>
  <si>
    <t>CAN/CSA-B140.4</t>
  </si>
  <si>
    <t>Et ≥ 81.3%</t>
  </si>
  <si>
    <t>Table 5.2.12.2.</t>
  </si>
  <si>
    <t>Cooling tower - centrifugal fan, direct-contact</t>
  </si>
  <si>
    <t>Cooling tower - propeller or axial fan, direct-contact</t>
  </si>
  <si>
    <t>Cooling tower - centrifugal fan, indirect-contact evaporative</t>
  </si>
  <si>
    <t>Cooling tower - propeller or axial fan, indirect-contact evaporative</t>
  </si>
  <si>
    <t>Condenser - centrifugal, indirect-contact evaporative</t>
  </si>
  <si>
    <t>Condenser - propeller or axial fan, indirect-contact evaporative</t>
  </si>
  <si>
    <t>Condenser - air cooled</t>
  </si>
  <si>
    <t>Climate Zone</t>
  </si>
  <si>
    <t xml:space="preserve">City </t>
  </si>
  <si>
    <t>Zone</t>
  </si>
  <si>
    <t>Yes</t>
  </si>
  <si>
    <t>Zone 4 &lt; 3000 HDD</t>
  </si>
  <si>
    <t>Type of Building</t>
  </si>
  <si>
    <t>No</t>
  </si>
  <si>
    <t>Zone 5 3000 to 3999 HDD</t>
  </si>
  <si>
    <t>New</t>
  </si>
  <si>
    <t>N/A</t>
  </si>
  <si>
    <t>Zone 6 4000 to 4999 HDD</t>
  </si>
  <si>
    <t>Addition to existing building</t>
  </si>
  <si>
    <t>Zone 7A 5000 to 5999 HDD</t>
  </si>
  <si>
    <t>Zone 7B 6000 to 6999 HDD</t>
  </si>
  <si>
    <r>
      <t xml:space="preserve">Zone 8 </t>
    </r>
    <r>
      <rPr>
        <sz val="11"/>
        <color theme="1"/>
        <rFont val="Calibri"/>
        <family val="2"/>
      </rPr>
      <t>≥ 7000 HDD</t>
    </r>
  </si>
  <si>
    <t>Building Area Method</t>
  </si>
  <si>
    <t>Space-by-Space Method</t>
  </si>
  <si>
    <t>Help Messages</t>
  </si>
  <si>
    <t>Message 1</t>
  </si>
  <si>
    <t>Certain NECB requirements are climatic zone dependant. Please refer to Table C-1 for to find the number of heating degree-days (HDD) for your building location and enter the number of HDDs for your building location. If the building is semi-heated select the appropriate value from the 'Degree-Days Below 15C' column and enter the value under the "Heating Degree Days 15C" field.</t>
  </si>
  <si>
    <t>Message 2</t>
  </si>
  <si>
    <t>A building with a design set-point temperature less that 15C is considered to be 'semi-heated'.</t>
  </si>
  <si>
    <t>Message 3</t>
  </si>
  <si>
    <t>For additional information on calculating building envelope areas, please refer to Article 3.1.1.6.</t>
  </si>
  <si>
    <t>Building Address :</t>
  </si>
  <si>
    <t>Building Permit Application No.:</t>
  </si>
  <si>
    <t>Tenancy Address :</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</si>
  <si>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</si>
  <si>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IMPORTANT - Submission Format and Process:</t>
  </si>
  <si>
    <t>Space Use, Area &amp; Performance Information</t>
  </si>
  <si>
    <t>Primary Use/Area:</t>
  </si>
  <si>
    <t>TI Space(s)</t>
  </si>
  <si>
    <t>Second Use/Area:</t>
  </si>
  <si>
    <t>Tertiary Use/Area:</t>
  </si>
  <si>
    <t>Is public access via an outdoor entrance?</t>
  </si>
  <si>
    <r>
      <t>Total Area (m</t>
    </r>
    <r>
      <rPr>
        <vertAlign val="superscript"/>
        <sz val="10"/>
        <rFont val="Arial"/>
        <family val="2"/>
      </rPr>
      <t>2</t>
    </r>
    <r>
      <rPr>
        <sz val="10"/>
        <rFont val="Arial"/>
        <family val="2"/>
      </rPr>
      <t>):</t>
    </r>
  </si>
  <si>
    <t>Building Use Description</t>
  </si>
  <si>
    <t>Is existing outdoor entrance being modified?</t>
  </si>
  <si>
    <t>Neighbourhood Energy (N/E) Systems</t>
  </si>
  <si>
    <t>Rz Cond's</t>
  </si>
  <si>
    <t xml:space="preserve">EUI required: </t>
  </si>
  <si>
    <t xml:space="preserve">Energy reduction: </t>
  </si>
  <si>
    <t xml:space="preserve">LEED ver: </t>
  </si>
  <si>
    <t xml:space="preserve">LEED targets: </t>
  </si>
  <si>
    <t xml:space="preserve">achieved: </t>
  </si>
  <si>
    <t>Renewable / High Performance Energy Systems</t>
  </si>
  <si>
    <t>- Renewable Energy systems:</t>
  </si>
  <si>
    <t>- High Performance Energy systems:</t>
  </si>
  <si>
    <t xml:space="preserve">If within a Neighbourhood Energy area, indicate which system: </t>
  </si>
  <si>
    <t>Base Building's N/E status:</t>
  </si>
  <si>
    <t>TI's thermal energy requirement:</t>
  </si>
  <si>
    <t xml:space="preserve">Are Reg'd Professionals involved with this project? </t>
  </si>
  <si>
    <t xml:space="preserve">10.2.2.22 - Does the proposed scope of work include the design and provision of exterior patio/space heating systems? </t>
  </si>
  <si>
    <t>Info</t>
  </si>
  <si>
    <t xml:space="preserve">Applicability: </t>
  </si>
  <si>
    <t>Energy Statements on Drawings</t>
  </si>
  <si>
    <t>Dwg #:</t>
  </si>
  <si>
    <t>or;</t>
  </si>
  <si>
    <t>Building Envelope Energy Perf Comparison Calc</t>
  </si>
  <si>
    <t>Complies with NECB Envelope Alterations (2.1.1)</t>
  </si>
  <si>
    <t>Source of Ventilation design:</t>
  </si>
  <si>
    <t>Complies with NECB HVAC Additions (2.1.3.1.)</t>
  </si>
  <si>
    <t>Complies with NECB HVAC Alterations (2.1.3.2.)</t>
  </si>
  <si>
    <t>Complies with NECB SWH Alterations (2.1.4.)</t>
  </si>
  <si>
    <t>Complies with NECB Lighting Alterations (2.1.2.)</t>
  </si>
  <si>
    <t>Drawing: Reflected Ceiling Plan</t>
  </si>
  <si>
    <t>vancouver.ca/home-property-development/large-building-energy-requirements-forms-checklists.aspx</t>
  </si>
  <si>
    <t>DOC/2012/155502</t>
  </si>
  <si>
    <t>Version:</t>
  </si>
  <si>
    <t>Drop Down Boxes</t>
  </si>
  <si>
    <t>Box 1</t>
  </si>
  <si>
    <t>Box 2</t>
  </si>
  <si>
    <t>Renewable Energy</t>
  </si>
  <si>
    <t>Box 4</t>
  </si>
  <si>
    <t>Construction Types</t>
  </si>
  <si>
    <t>Box 6</t>
  </si>
  <si>
    <t>N/E</t>
  </si>
  <si>
    <t>Box 8</t>
  </si>
  <si>
    <t>X</t>
  </si>
  <si>
    <t>Voluntary Upgrade</t>
  </si>
  <si>
    <t>Use Base Building N/E System</t>
  </si>
  <si>
    <t>Photovoltaic systems</t>
  </si>
  <si>
    <t>Repair</t>
  </si>
  <si>
    <t>None</t>
  </si>
  <si>
    <t>Solar Thermal systems</t>
  </si>
  <si>
    <t>Small Suite</t>
  </si>
  <si>
    <t>Bio-fuel based energy</t>
  </si>
  <si>
    <t>Minor Reno</t>
  </si>
  <si>
    <t>Geothermal Heating</t>
  </si>
  <si>
    <t>Change MOC</t>
  </si>
  <si>
    <t>Geothermal Electric</t>
  </si>
  <si>
    <t>Major Reno</t>
  </si>
  <si>
    <t>Low-impact Hydro Electric</t>
  </si>
  <si>
    <t>Alteration (Add'n)</t>
  </si>
  <si>
    <t>Wave &amp; Tidal Power</t>
  </si>
  <si>
    <t>Relocation</t>
  </si>
  <si>
    <t>LEED Version</t>
  </si>
  <si>
    <t>LEED Certif</t>
  </si>
  <si>
    <t>Building Use(s)</t>
  </si>
  <si>
    <t>Building Use description will appear here.</t>
  </si>
  <si>
    <t>LEED v1.0</t>
  </si>
  <si>
    <t>Unknown (Core &amp; Shell)</t>
  </si>
  <si>
    <t>Use this designation if interior space design is not part of this scope of work.  To be defined during TI (Tenant Improvement) design stage.</t>
  </si>
  <si>
    <t>LEED v1.1</t>
  </si>
  <si>
    <t>Platinum</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</si>
  <si>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</si>
  <si>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</si>
  <si>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LEED 2009</t>
  </si>
  <si>
    <t>Gold</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</si>
  <si>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</si>
  <si>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</si>
  <si>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LEED Mid Rise</t>
  </si>
  <si>
    <t>Silver</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</si>
  <si>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</si>
  <si>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</si>
  <si>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LEED v4</t>
  </si>
  <si>
    <t>Certified</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</si>
  <si>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</si>
  <si>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</si>
  <si>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</si>
  <si>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</si>
  <si>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</si>
  <si>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</si>
  <si>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LEED Type</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</si>
  <si>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</si>
  <si>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</si>
  <si>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</si>
  <si>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</si>
  <si>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</si>
  <si>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</si>
  <si>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NC - New Const'n</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</si>
  <si>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</si>
  <si>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</si>
  <si>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CS - Core &amp; Shell</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</si>
  <si>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</si>
  <si>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</si>
  <si>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</si>
  <si>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</si>
  <si>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</si>
  <si>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</si>
  <si>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High Performance Energy</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</si>
  <si>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</si>
  <si>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</si>
  <si>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</si>
  <si>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</si>
  <si>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</si>
  <si>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</si>
  <si>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Ground Source Heat Pump</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</si>
  <si>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</si>
  <si>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</si>
  <si>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Air Source Heat Pump</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</si>
  <si>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</si>
  <si>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</si>
  <si>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Waste Heat Recovery (All types)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</si>
  <si>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</si>
  <si>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</si>
  <si>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</si>
  <si>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</si>
  <si>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</si>
  <si>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</si>
  <si>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</si>
  <si>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</si>
  <si>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</si>
  <si>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</si>
  <si>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Applicability</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</si>
  <si>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</si>
  <si>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</si>
  <si>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</si>
  <si>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</si>
  <si>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Applies</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</si>
  <si>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</si>
  <si>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</si>
  <si>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</si>
  <si>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</si>
  <si>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 xml:space="preserve"> </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</si>
  <si>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</si>
  <si>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</si>
  <si>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Base Building's N/E status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</si>
  <si>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</si>
  <si>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</si>
  <si>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</si>
  <si>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Connected to N/E System</t>
  </si>
  <si>
    <t>Other</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</si>
  <si>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</si>
  <si>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Not Connected to N/E System</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</si>
  <si>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</si>
  <si>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</si>
  <si>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</si>
  <si>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</si>
  <si>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</si>
  <si>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</si>
  <si>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</si>
  <si>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</si>
  <si>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</si>
  <si>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</si>
  <si>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Neighbourhood Energy Systems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</si>
  <si>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</si>
  <si>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</si>
  <si>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</si>
  <si>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</si>
  <si>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</si>
  <si>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</si>
  <si>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Choose One</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</si>
  <si>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</si>
  <si>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</si>
  <si>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</si>
  <si>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</si>
  <si>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Creative Energy (Central Heat) N/E system</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</si>
  <si>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</si>
  <si>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</si>
  <si>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City Owned False Creek NEU Service Area</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</si>
  <si>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</si>
  <si>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</si>
  <si>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East Fraserlands (River District) N/E system</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</si>
  <si>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</si>
  <si>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</si>
  <si>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r>
      <t>Total site of 8,000 m</t>
    </r>
    <r>
      <rPr>
        <vertAlign val="superscript"/>
        <sz val="8"/>
        <rFont val="Arial"/>
        <family val="2"/>
      </rPr>
      <t>2</t>
    </r>
    <r>
      <rPr>
        <sz val="8"/>
        <rFont val="Arial"/>
        <family val="2"/>
      </rPr>
      <t xml:space="preserve"> or greater</t>
    </r>
  </si>
  <si>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</si>
  <si>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</si>
  <si>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r>
      <t>Total new development of 45,000 m</t>
    </r>
    <r>
      <rPr>
        <vertAlign val="superscript"/>
        <sz val="8"/>
        <rFont val="Arial"/>
        <family val="2"/>
      </rPr>
      <t>2</t>
    </r>
    <r>
      <rPr>
        <sz val="8"/>
        <rFont val="Arial"/>
        <family val="2"/>
      </rPr>
      <t xml:space="preserve"> or greater</t>
    </r>
  </si>
  <si>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</si>
  <si>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</si>
  <si>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</si>
  <si>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</si>
  <si>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</si>
  <si>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</si>
  <si>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</si>
  <si>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</si>
  <si>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</si>
  <si>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</si>
  <si>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</si>
  <si>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</si>
  <si>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</si>
  <si>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</si>
  <si>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Renewable &amp; HP Energies</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</si>
  <si>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</si>
  <si>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</si>
  <si>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</si>
  <si>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</si>
  <si>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</si>
  <si>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</si>
  <si>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</si>
  <si>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</si>
  <si>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</si>
  <si>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</si>
  <si>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</si>
  <si>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</si>
  <si>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</si>
  <si>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</si>
  <si>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</si>
  <si>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</si>
  <si>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</si>
  <si>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</si>
  <si>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</si>
  <si>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</si>
  <si>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</si>
  <si>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</si>
  <si>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</si>
  <si>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</si>
  <si>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 (Multifamily-Common Areas)</t>
  </si>
  <si>
    <t>Multifamily-Common Areas refers only to the common areas of residential buildings that contain more than two residential living units. These properties may be high rise buildings (4 or more stories), or mixed use buildings of 3 stories or less. Occupants of these buildings may include tenants, cooperators, and/or individual owners.   IMPORTANT:  Work done on the building's envelope is considered base building work and should use this checklist. For work done within residential suites, applicants are to use the Alterations to Residential Suites checklist.</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</si>
  <si>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</si>
  <si>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</si>
  <si>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</si>
  <si>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</si>
  <si>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</si>
  <si>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</si>
  <si>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</si>
  <si>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</si>
  <si>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</si>
  <si>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</si>
  <si>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</si>
  <si>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</si>
  <si>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</si>
  <si>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</si>
  <si>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</si>
  <si>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</si>
  <si>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</si>
  <si>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</si>
  <si>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</si>
  <si>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</si>
  <si>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</si>
  <si>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</si>
  <si>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</si>
  <si>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</si>
  <si>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</si>
  <si>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</si>
  <si>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</si>
  <si>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</si>
  <si>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</si>
  <si>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</si>
  <si>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</si>
  <si>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</si>
  <si>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Part 11 - Energy Upgrade Compliance Checklist</t>
  </si>
  <si>
    <t>Exemptions:</t>
  </si>
  <si>
    <t>Temporary Building/Use (&lt; 1 year)</t>
  </si>
  <si>
    <t>Base Building - built to NECB2011 or better</t>
  </si>
  <si>
    <t>Base Building - built to 90.1-2007 or better</t>
  </si>
  <si>
    <t>Project - Interior Demolition (unoccupiable)</t>
  </si>
  <si>
    <t>Project - Subdividing Commercial Space</t>
  </si>
  <si>
    <t>Project - Repair (Fire, Flood, Leak)</t>
  </si>
  <si>
    <t>Project - Minor Alterations</t>
  </si>
  <si>
    <t>Permit Types:</t>
  </si>
  <si>
    <t>Rehabilitation - Voluntary Upgrade (N/A)</t>
  </si>
  <si>
    <t>Rehabilitation - Repair (E1)</t>
  </si>
  <si>
    <t>Rehabilitation - Small Suite (E2)</t>
  </si>
  <si>
    <t>Rehabilitation - Minor Renovation (E2)</t>
  </si>
  <si>
    <t>Rehabilitation - Major Renovation (E4)</t>
  </si>
  <si>
    <t>Rehabilitation - Reconstruction (E6)</t>
  </si>
  <si>
    <t>Change of Major Occup - Cumulative 5 yr Limit Exceeded (E3)</t>
  </si>
  <si>
    <t>Change of Major Occup - Small Suite (E1)</t>
  </si>
  <si>
    <t>Change of Major Occup - Hazard Index Not Increased (E3)</t>
  </si>
  <si>
    <t>Change of Major Occup - Hazard Index Increased (E4)</t>
  </si>
  <si>
    <t>Addition - Minor Horizontal (E2)</t>
  </si>
  <si>
    <t>Addition - Major Horizontal (E3)</t>
  </si>
  <si>
    <t>Addition - Minor Vertical (E2)</t>
  </si>
  <si>
    <t>Addition - Major Vertical (E5)</t>
  </si>
  <si>
    <t>Relocation (E4)</t>
  </si>
  <si>
    <t>Path Options:</t>
  </si>
  <si>
    <t>Exempt (see Exemption)</t>
  </si>
  <si>
    <t>Voluntary Upgrade - No Additional Upgrades Required</t>
  </si>
  <si>
    <t>E1 - Retrofit Path:  1 @ E1</t>
  </si>
  <si>
    <t>E2 - Retrofit Path:  BOMA BESt (Path 1) - No Additional Upgrades Req'd</t>
  </si>
  <si>
    <t>E2 - Retrofit Path:  1 @ E2</t>
  </si>
  <si>
    <t>E3 - Retrofit Path:  BOMA BESt (Path 2) - No Additional Upgrades Req'd</t>
  </si>
  <si>
    <t>E3 - Retrofit Path:  1 @ E3</t>
  </si>
  <si>
    <t>E4 - Retrofit Path:  BOMA BESt (Path 2) - No Additional Upgrades Req'd</t>
  </si>
  <si>
    <t>E4 - Retrofit Path:  1 @ E4</t>
  </si>
  <si>
    <t>E5 - Retrofit Path:  BOMA BESt (Path 2) - No Additional Upgrades Req'd</t>
  </si>
  <si>
    <t>E5 - Retrofit Path:  1 @ E6</t>
  </si>
  <si>
    <t>E6 - Retrofit Path:  1 @ E7 (comply with Part 10)</t>
  </si>
  <si>
    <t>Upgrade Options:</t>
  </si>
  <si>
    <t>N/A  (Exemption)</t>
  </si>
  <si>
    <t>N/A  (Voluntary Upgrade)</t>
  </si>
  <si>
    <t>N/A  (BOMA BESt (Path 1))</t>
  </si>
  <si>
    <t>N/A  (BOMA BESt (Path 2))</t>
  </si>
  <si>
    <t>E1 - BEnv - Reduce air leakage of all Glazing &amp; Doors (per 5.4.3.2 of ASHRAE 90.1-2016)</t>
  </si>
  <si>
    <t>E1 - BEnv - Upgrade all Opaque Doors performance (per 5.5.3.6 of ASHRAE 90.1-2016)</t>
  </si>
  <si>
    <t>E1 - HVAC - Upgrade Dead Band settings (per 6.4.3.1.2 of ASHRAE 90.1-2016)</t>
  </si>
  <si>
    <t>E1 - HVAC - Upgrade Setpoint Overlap Restrictions (per 6.4.3.2 of ASHRAE 90.1-2016)</t>
  </si>
  <si>
    <t>E1 - HVAC - Upgrade Off-Hour Controls (per 6.4.3.3 of ASHRAE 90.1-2016)</t>
  </si>
  <si>
    <t>E1 - HVAC - Upgrade Ventilation System Controls (per 6.4.3.4 of ASHRAE 90.1-2016)</t>
  </si>
  <si>
    <t>E1 - HVAC - Upgrade Heat Pump Auxiliary Heat Controls (per 6.4.3.5 of ASHRAE 90.1-2016)</t>
  </si>
  <si>
    <t>E1 - HVAC - Upgrade Freeze Protection and Snow/Ice Melting Systems (per 6.4.3.7 of ASHRAE 90.1-2016)</t>
  </si>
  <si>
    <t>E1 - HVAC - Upgrade Ventilation Controls For High-Occupancy Areas (per 6.4.3.8 of ASHRAE 90.1-2016)</t>
  </si>
  <si>
    <t>E1 - HVAC - Upgrade DDC Controls (per 6.4.3.10 of ASHRAE 90.1-2016)</t>
  </si>
  <si>
    <t>E1 - HVAC - Inspect and remediate HVAC Insulation (per 6.4.4.1 of ASHRAE 90.1-2016)</t>
  </si>
  <si>
    <t>E1 - HVAC - Inspect and remediate Duct and Plenum Leakage (per 6.4.4.2 of ASHRAE 90.1-2016)</t>
  </si>
  <si>
    <t>E1 - HVAC - Upgrade Heat and Cool Limitation (per 6.5.2.1 of ASHRAE 90.1-2016)</t>
  </si>
  <si>
    <t>E1 - SWH - Upgrade all SWH Piping Insulation (per 7.4.3 of ASHRAE 90.1-2016)</t>
  </si>
  <si>
    <t>E1 - Lighting - Upgrade internal Exit Signs to not exceed 5W per face</t>
  </si>
  <si>
    <t>E1 - Lighting - Functional Testing (per 9.4.3 of ASHRAE 90.1-2016)</t>
  </si>
  <si>
    <t>E2 - BEnv - Reduce air leakage of all Loading Dock Doors (per 5.4.3.3 of ASHRAE 90.1-2016)</t>
  </si>
  <si>
    <t>E2 - BEnv - Upgrade all Floor Insulation (per 5.5.3.4 of ASHRAE 90.1-2016)</t>
  </si>
  <si>
    <t>E2 - BEnv - Reduce total Skylight Fenest'n/Glazing Area to 3% of gross roof area (per 5.5.4.2.2 of ASHRAE 90.1-2016)</t>
  </si>
  <si>
    <t>E2 - HVAC - Upgrade Chilled Water Plant Monitoring (per 6.4.3.11 of ASHRAE 90.1-2016)</t>
  </si>
  <si>
    <t>E2 - HVAC - Upgrade Economizer Fault Detection and Diagnostics (per 6.4.3.12 of ASHRAE 90.1-2016)</t>
  </si>
  <si>
    <t>E2 - HVAC - Clean and Balance all Air Systems (per 6.7.2.3.2 of ASHRAE 90.1-2016)</t>
  </si>
  <si>
    <t>E2 - HVAC - Balance all Hydronic Systems (per 6.7.2.3.3 of ASHRAE 90.1-2016)</t>
  </si>
  <si>
    <t>E2 - HVAC - Remove Wood-Burning Fireplace unit</t>
  </si>
  <si>
    <t>E2 - HVAC - Replace gas fireplace pilot light with electronic ignition unit with energy rating over 50</t>
  </si>
  <si>
    <t>E2 - HVAC - Install makeup air supply per code to balance exhaust fan(s) over 300 CFM</t>
  </si>
  <si>
    <t>E2 - SWH - Upgrade SWH system Temperature Controls (per 7.4.4.1 of ASHRAE 90.1-2016)</t>
  </si>
  <si>
    <t>E2 - SWH - Upgrade SWH system Temperature Maintenance Controls (per 7.4.4.2 of ASHRAE 90.1-2016)</t>
  </si>
  <si>
    <t>E2 - SWH - Upgrade SWH system Outlet Temperature Controls (per 7.4.4.3 of ASHRAE 90.1-2016)</t>
  </si>
  <si>
    <t>E2 - SWH - Upgrade SWH system Circulating Pump Controls (per 7.4.4.4 of ASHRAE 90.1-2016)</t>
  </si>
  <si>
    <t>E2 - SWH - Upgrade Pool systems (per 7.4.5 of ASHRAE 90.1-2016)</t>
  </si>
  <si>
    <t>E2 - SWH - Upgrade pipe risers to incorporate Heat Traps (per 7.4.6 of ASHRAE 90.1-2016)</t>
  </si>
  <si>
    <t>E2 - Lighting - Upgrade to Local Control (per 9.4.1.1.(a) of ASHRAE 90.1-2016)</t>
  </si>
  <si>
    <t>E2 - Lighting - Upgrade to Restricted to Manual ON (per 9.4.1.1.(b) of ASHRAE 90.1-2016)</t>
  </si>
  <si>
    <t>E2 - Lighting - Upgrade to Restricted to Partial Automatic ON (per 9.4.1.1.(c) of ASHRAE 90.1-2016)</t>
  </si>
  <si>
    <t>E2 - Lighting - Upgrade to Bilevel Lighting Control (per 9.4.1.1.(d) of ASHRAE 90.1-2016)</t>
  </si>
  <si>
    <t>E2 - Lighting - Upgrade all Automatic Daylighting Responsive Controls for Sidelighting (per 9.4.1.1.(e) of ASHRAE 90.1-2016)</t>
  </si>
  <si>
    <t>E2 - Lighting - Upgrade all Automatic Daylighting Controls for Toplighting (per 9.4.1.1.(f) of ASHRAE 90.1-2016)</t>
  </si>
  <si>
    <t>E2 - Lighting - Upgrade to incorporate Automatic Partial OFF (per 9.4.1.1.(g) of ASHRAE 90.1-2016)</t>
  </si>
  <si>
    <t>E2 - Lighting - Upgrade to incorporate Automatic Full OFF (per 9.4.1.1.(h) of ASHRAE 90.1-2016)</t>
  </si>
  <si>
    <t>E2 - Lighting - Upgrade to incorporate Scheduled Shutoff (per 9.4.1.1.(i) of ASHRAE 90.1-2016)</t>
  </si>
  <si>
    <t>E2 - Lighting - Upgrade to control Parking Garage Lighting (per 9.4.1.3 of ASHRAE 90.1-2016)</t>
  </si>
  <si>
    <t>E2 - Lighting - Upgrade to incorporate Additional Controls for Special Applications (per 9.4.1.3 of ASHRAE 90.1-2016)</t>
  </si>
  <si>
    <t>E2 - Lighting - Exterior Lighting Control (per 9.4.1.4 of ASHRAE 90.1-2016)</t>
  </si>
  <si>
    <t>E2 - Lighting - Reduce total Skylight Fenest'n/Glazing Area to 3% of gross roof area (per 5.5.4.2.2 of ASHRAE 90.1-2016)</t>
  </si>
  <si>
    <t>E2 - Exterior Patio - Remove exterior space heating system</t>
  </si>
  <si>
    <t>E2 - Exterior Patio - Upgrade energy intensity (per 10.2.2.22.(3)) and system controls per 10.2.2.22.(4)</t>
  </si>
  <si>
    <t>E3 - BEnv - Provide a comprehensive Building Envelope Assessment Report (Signed and Sealed)</t>
  </si>
  <si>
    <t>E3 - BEnv - Reduce air leakage of all Fenestration &amp; Doors (per 5.4.3.2 of ASHRAE 90.1-2016)</t>
  </si>
  <si>
    <t>E3 - BEnv - Upgrade all Below-Grade Wall Insulation (per 5.5.3.3 of ASHRAE 90.1-2016)</t>
  </si>
  <si>
    <t>E3 - BEnv - Inspect and remediate all ceiling/attic space services (ducts, plumbing, insulation, penetrations, drains, etc)</t>
  </si>
  <si>
    <t>E3 - BEnv - Inspect and remediate all floor/crawl space services (ducts, plumbing, insulation, penetrations, drains etc)</t>
  </si>
  <si>
    <t>E3 - HVAC - Provide a comprehensive HVAC System Assessment Report (Signed and Sealed)</t>
  </si>
  <si>
    <t>E3 - HVAC - Upgrade all Ducts, Plenums, and Insulation (per 6.4.4 of ASHRAE 90.1-2016)</t>
  </si>
  <si>
    <t>E3 - HVAC - Incorporate Exhaust Air Recovery systems (per 6.5.6.1 of ASHRAE 90.1-2016)</t>
  </si>
  <si>
    <t>E3 - HVAC - Incorporate a Service Water Heating Recovery system (per 6.5.6.2 of ASHRAE 90.1-2016)</t>
  </si>
  <si>
    <t>E3 - HVAC - Upgrade all Kitchen Exhaust and Replacement Air systems (per 6.5.7.2 of ASHRAE 90.1-2016)</t>
  </si>
  <si>
    <t>E3 - HVAC - Upgrade all Laboratory Exhaust and Replacement Air systems (per 6.5.7.3 of ASHRAE 90.1-2016)</t>
  </si>
  <si>
    <t>E3 - HVAC - Balance all systems (per 6.7.2.3 of ASHRAE 90.1-2016)</t>
  </si>
  <si>
    <t>E3 - SWH - Provide a comprehensive Service Water Heating System Assessment Report (Signed and Sealed)</t>
  </si>
  <si>
    <t>E3 - SWH - Upgrade SWH system Controls (per 7.4.4 of ASHRAE 90.1-2016)</t>
  </si>
  <si>
    <t>E3 - Lighting - Provide a comprehensive Lighting System Assessment Report (Signed and Sealed)</t>
  </si>
  <si>
    <t>E3 - Lighting - Upgrade total Exterior Lighting Power of the building (per 9.4.2 of ASHRAE 90.1-2016)</t>
  </si>
  <si>
    <t>E3 - Lighting - Meet the interior lighting power allowance by the Building Area Method, of the suite (per 9.5 of ASHRAE 90.1-2016)</t>
  </si>
  <si>
    <t>E3 - Lighting - Meet the interior lighting power allowance by the Space by Space Method, of the suite (per 9.6 of ASHRAE 90.1-2016)</t>
  </si>
  <si>
    <t>E3 - Exterior Patio - Remove exterior space heating system</t>
  </si>
  <si>
    <t>E3 - Ext Patio - Upgrade energy intensity, system and unit/zone controls (per 10.2.2.22.(3) &amp; (4)), and circulation fans (per 10.2.2.22.(5))</t>
  </si>
  <si>
    <t>E4 - BEnv - Reduce air leakage of entire Building Envelope (per 5.4.3 of ASHRAE 90.1-2016)</t>
  </si>
  <si>
    <t>E4 - BEnv - (For single retail/tenant spaces &lt; 500 sq.m.)  Perform an Air Leakage / Blower test and remediate.</t>
  </si>
  <si>
    <t>E4 - BEnv - Upgrade all Roof Insulation (per 5.5.3.1 of ASHRAE 90.1-2016)</t>
  </si>
  <si>
    <t>E4 - BEnv - Upgrade all Above-Grade Wall Insulation (per 5.5.3.2 of ASHRAE 90.1-2016)</t>
  </si>
  <si>
    <t>E4 - BEnv - (For single retail/tenant spaces &lt; 500 sq.m.) Replace storefront window(s) to meet current code.</t>
  </si>
  <si>
    <t>E4 - BEnv - Reduce total vertical Fenestration/Glazing Area to 40% of gross wall area (per 5.5.4.2.1 of ASHRAE 90.1-2016)</t>
  </si>
  <si>
    <t>E4 - BEnv - Upgrade all Fenestration/Glazing Performance (per 5.5.4.3 and 5.5.4.4 of ASHRAE 90.1-2016)</t>
  </si>
  <si>
    <t>E4 - BEnv - Inspect and remediate roof systems (membrane, parapets, scuppers, drains, gutters, downspouts etc)</t>
  </si>
  <si>
    <t>E4 - HVAC - Upgrade all Zone Thermostatic Controls (per 6.4.3.1 of ASHRAE 90.1-2016)</t>
  </si>
  <si>
    <t>E4 - HVAC - Upgrade HVAC to incorporate Economizers (per 6.5.1 of ASHRAE 90.1-2016)</t>
  </si>
  <si>
    <t>E4 - HVAC - Upgrade Heat Rejection Equipment (per 6.5.5 of ASHRAE 90.1-2016)</t>
  </si>
  <si>
    <t>E4 - HVAC - Upgrade to Air and Service Water Heating Heat Recovery systems (per 6.5.6 of ASHRAE 90.1-2016)</t>
  </si>
  <si>
    <t>E4 - HVAC - Upgrade entire Radiant Heating system (per 6.5.8 of ASHRAE 90.1-2016)</t>
  </si>
  <si>
    <t>E4 - HVAC - (Re-)Commission all systems (per 6.7.2.4 of ASHRAE 90.1-2016)</t>
  </si>
  <si>
    <t>E4 - SWH - Upgrade all SWH Equipment Efficiency (per 7.4.2 of ASHRAE 90.1-2016)</t>
  </si>
  <si>
    <t>E4 - Lighting - Upgrade all Lighting Controls (per 9.4.1.1 of ASHRAE 90.1-2016)</t>
  </si>
  <si>
    <t>E4 - Exterior Patio - Remove exterior space heating system</t>
  </si>
  <si>
    <t>E4 - Exterior Patio - Upgrade exterior space heating system (per 10.2.2.22.)</t>
  </si>
  <si>
    <t>E5 - BEnv - Upgrade insulation levels of entire Building Envelope (Opaque Areas) (per 5.5.3 of ASHRAE 90.1-2016)</t>
  </si>
  <si>
    <t>E5 - BEnv - Upgrade all Fenestration/Glazing (per 5.5.4 of ASHRAE 90.1-2016)</t>
  </si>
  <si>
    <t>E5 - HVAC - Upgrade all HVAC Controls, Insulation and Leakage (per 6.4 of ASHRAE 90.1-2016)</t>
  </si>
  <si>
    <t>E5 - SWH - Upgrade SWH system to meet the Mandatory Provisions (per 7.4 of ASHRAE 90.1-2016)</t>
  </si>
  <si>
    <t>E5 - Lighting - Upgrade Lighting system to meet the Mandatory Provisions (per 9.4 of ASHRAE 90.1-2016)</t>
  </si>
  <si>
    <t>E6 - BEnv - Upgrade all aspects of Building Envelope (per Section 5 of ASHRAE 90.1-2016)</t>
  </si>
  <si>
    <t>E6 - HVAC - Upgrade all aspects of HVAC (per Section 6 of ASHRAE 90.1-2016)</t>
  </si>
  <si>
    <t>E6 - SWH - Upgrade all aspects of SWH (per Section 7 of ASHRAE 90.1-2016)</t>
  </si>
  <si>
    <t>E6 - Lighting - Upgrade entire building in all aspects of Lighting (per Section 9 of ASHRAE 90.1-2016)</t>
  </si>
  <si>
    <t>Energy</t>
  </si>
  <si>
    <t>E7 - Energy - Upgrade existing building to meet ASHRAE 90.1-2016 (per VBBL, Div B, Part 10, Section 10.2.1.1 Design)</t>
  </si>
  <si>
    <t>ERA</t>
  </si>
  <si>
    <t>E5 - Perform an Energy Retrofit Assessment (ERA)</t>
  </si>
  <si>
    <t>PM</t>
  </si>
  <si>
    <t>E3 - (EP1, 2, 4 &amp; 5 only) Complete Portfolio Manager in accordance with City of Vancouver's terms and conditions</t>
  </si>
  <si>
    <t>Building Address</t>
  </si>
  <si>
    <t>Tenancy Address</t>
  </si>
  <si>
    <t>POSSE Street Names</t>
  </si>
  <si>
    <t>TIPs Eligible Buildings (2007+ VBBL)</t>
  </si>
  <si>
    <t>BOMA BESt Buildings</t>
  </si>
  <si>
    <r>
      <t xml:space="preserve">90.1-2007 (+) Buildings (includes </t>
    </r>
    <r>
      <rPr>
        <b/>
        <sz val="10"/>
        <color indexed="10"/>
        <rFont val="Arial"/>
        <family val="2"/>
      </rPr>
      <t>Rz projects</t>
    </r>
    <r>
      <rPr>
        <b/>
        <sz val="10"/>
        <rFont val="Arial"/>
        <family val="2"/>
      </rPr>
      <t>)</t>
    </r>
  </si>
  <si>
    <t>*1999 bldgs not deleted yet</t>
  </si>
  <si>
    <t>ABBOTT STREET</t>
  </si>
  <si>
    <t>303 ABBOTT STREET</t>
  </si>
  <si>
    <t>1001 Cambie Street</t>
  </si>
  <si>
    <t>1 W HASTINGS STREET</t>
  </si>
  <si>
    <t>90.1-2010</t>
  </si>
  <si>
    <t>ABERDEEN STREET</t>
  </si>
  <si>
    <t>315 ABBOTT STREET</t>
  </si>
  <si>
    <t>100-1090 Homer STREET</t>
  </si>
  <si>
    <t>1005 STATION STREET</t>
  </si>
  <si>
    <t>90.1-2001</t>
  </si>
  <si>
    <t>ADANAC STREET</t>
  </si>
  <si>
    <t>333 ABBOTT STREET</t>
  </si>
  <si>
    <t>1001-1085 Cambie Street</t>
  </si>
  <si>
    <t>1007 KEEFER STREET</t>
  </si>
  <si>
    <t>90.1-2007</t>
  </si>
  <si>
    <t>ADERA STREET</t>
  </si>
  <si>
    <t>351 ABBOTT STREET</t>
  </si>
  <si>
    <t>1021 W Hastings Street</t>
  </si>
  <si>
    <t>1009 HARWOOD STREET</t>
  </si>
  <si>
    <t>AEGEAN CRESCENT</t>
  </si>
  <si>
    <t>509 ABBOTT STREET</t>
  </si>
  <si>
    <t>1050 W Pender Street</t>
  </si>
  <si>
    <t>1009 LAURIER AVENUE</t>
  </si>
  <si>
    <t>AISNE STREET</t>
  </si>
  <si>
    <t>515 ABBOTT STREET</t>
  </si>
  <si>
    <t>1055 Dunsmuir Street</t>
  </si>
  <si>
    <t>101 E 2ND AVENUE</t>
  </si>
  <si>
    <t>R90.1-2010+22%</t>
  </si>
  <si>
    <t>ALAMEIN AVENUE</t>
  </si>
  <si>
    <t>519 ABBOTT STREET</t>
  </si>
  <si>
    <t>1055 W Hastings Street</t>
  </si>
  <si>
    <t>1010 E 7TH AVENUE</t>
  </si>
  <si>
    <t>ALBERNI STREET</t>
  </si>
  <si>
    <t>626 ABBOTT STREET</t>
  </si>
  <si>
    <t>1066 W Hastings Street</t>
  </si>
  <si>
    <t>1015 DENMAN STREET</t>
  </si>
  <si>
    <t>ALBERTA STREET</t>
  </si>
  <si>
    <t>628 ABBOTT STREET</t>
  </si>
  <si>
    <t>1075 W Georgia STREET</t>
  </si>
  <si>
    <t>1015 W 8TH AVENUE</t>
  </si>
  <si>
    <t>ALDER BAY COURT</t>
  </si>
  <si>
    <t>632 ABBOTT STREET</t>
  </si>
  <si>
    <t>1085 Cambie Street</t>
  </si>
  <si>
    <t>1018 E 24TH AVENUE</t>
  </si>
  <si>
    <t>ALDER BAY WALK</t>
  </si>
  <si>
    <t>1351 ADANAC STREET</t>
  </si>
  <si>
    <t>1090 Homer STREET</t>
  </si>
  <si>
    <t>1018 PARK DRIVE</t>
  </si>
  <si>
    <t>ALDER CROSSING</t>
  </si>
  <si>
    <t>1101 ALBERNI STREET</t>
  </si>
  <si>
    <t>1095 W Pender Street</t>
  </si>
  <si>
    <t>1018 W 11TH AVENUE</t>
  </si>
  <si>
    <t>ALDER STREET</t>
  </si>
  <si>
    <t>1108 ALBERNI STREET</t>
  </si>
  <si>
    <t>1100 Melville STREET</t>
  </si>
  <si>
    <t>1021 W HASTINGS STREET</t>
  </si>
  <si>
    <t>ALEXANDER STREET</t>
  </si>
  <si>
    <t>1113 ALBERNI STREET</t>
  </si>
  <si>
    <t>111 Dunsmuir Street</t>
  </si>
  <si>
    <t>1027 VICTORIA DRIVE</t>
  </si>
  <si>
    <t>ALEXANDRA STREET</t>
  </si>
  <si>
    <t>1118 ALBERNI STREET</t>
  </si>
  <si>
    <t>1138 Melville Street</t>
  </si>
  <si>
    <t>1036 E 21ST AVENUE</t>
  </si>
  <si>
    <t>ALGONQUIN MEWS</t>
  </si>
  <si>
    <t>1133 ALBERNI STREET</t>
  </si>
  <si>
    <t>1185 W Georgia Street</t>
  </si>
  <si>
    <t>1037 W KING EDWARD AVENUE</t>
  </si>
  <si>
    <t>ALICE STREET</t>
  </si>
  <si>
    <t>2030 ALMA STREET</t>
  </si>
  <si>
    <t>1188 W Georgia Street</t>
  </si>
  <si>
    <t>1040 W GEORGIA STREET</t>
  </si>
  <si>
    <t>ALMA STREET</t>
  </si>
  <si>
    <t>2040 ALMA STREET</t>
  </si>
  <si>
    <t>1249 Granville Street</t>
  </si>
  <si>
    <t>1045 ROBSON STREET</t>
  </si>
  <si>
    <t>ALRT GENERAL</t>
  </si>
  <si>
    <t>1301 ARBUTUS STREET</t>
  </si>
  <si>
    <t>1285 W Pender Street</t>
  </si>
  <si>
    <t>1045 W WATERFRONT ROAD</t>
  </si>
  <si>
    <t>ALVIN NAROD MEWS</t>
  </si>
  <si>
    <t>2020 ARBUTUS STREET</t>
  </si>
  <si>
    <t>133 Walter Hardwick Avenue</t>
  </si>
  <si>
    <t>1047 DAVIE STREET</t>
  </si>
  <si>
    <t>AMBERLY PLACE</t>
  </si>
  <si>
    <t>2620 ARBUTUS STREET</t>
  </si>
  <si>
    <t>1380 Burrard Street</t>
  </si>
  <si>
    <t>1062 W 16TH AVENUE</t>
  </si>
  <si>
    <t>ANCASTER CRESCENT</t>
  </si>
  <si>
    <t>2636 ARBUTUS STREET</t>
  </si>
  <si>
    <t>1489 W Broadway</t>
  </si>
  <si>
    <t>1069 ALBERNI STREET</t>
  </si>
  <si>
    <t>ANDERSON STREET</t>
  </si>
  <si>
    <t>2640 ARBUTUS STREET</t>
  </si>
  <si>
    <t>1489/1497 W Broadway</t>
  </si>
  <si>
    <t>1077 GREAT NORTHERN WAY</t>
  </si>
  <si>
    <t>R90.1-2010</t>
  </si>
  <si>
    <t>ANGLER'S PLACE</t>
  </si>
  <si>
    <t>2652 ARBUTUS STREET</t>
  </si>
  <si>
    <t>1497 W Broadway</t>
  </si>
  <si>
    <t>108 E 35TH AVENUE</t>
  </si>
  <si>
    <t>ANGUS DRIVE</t>
  </si>
  <si>
    <t>2688 ARBUTUS STREET</t>
  </si>
  <si>
    <t>1508 W Broadway</t>
  </si>
  <si>
    <t>1090 W PENDER STREET</t>
  </si>
  <si>
    <t>ANN STREET</t>
  </si>
  <si>
    <t>2696 ARBUTUS STREET</t>
  </si>
  <si>
    <t>1529 W Pender Street</t>
  </si>
  <si>
    <t>110 SWITCHMEN STREET</t>
  </si>
  <si>
    <t>ANTWERP LANE</t>
  </si>
  <si>
    <t>2817 ARBUTUS STREET</t>
  </si>
  <si>
    <t>1529-1555 W Pender Street</t>
  </si>
  <si>
    <t>1101 W 7TH AVENUE</t>
  </si>
  <si>
    <t>ANZIO DRIVE</t>
  </si>
  <si>
    <t>2827 ARBUTUS STREET</t>
  </si>
  <si>
    <t>155 Walter Hardwick Avenue</t>
  </si>
  <si>
    <t>1105 SEYMOUR STREET</t>
  </si>
  <si>
    <t>APPLEDALE PLACE</t>
  </si>
  <si>
    <t>2837 ARBUTUS STREET</t>
  </si>
  <si>
    <t>155-189 Walter Hardwick Avenue</t>
  </si>
  <si>
    <t>1107 SEYMOUR STREET</t>
  </si>
  <si>
    <t>AQUA DRIVE</t>
  </si>
  <si>
    <t>3008 ARBUTUS STREET</t>
  </si>
  <si>
    <t>1555 W Pender Street</t>
  </si>
  <si>
    <t>1107 W 7TH AVENUE</t>
  </si>
  <si>
    <t>AQUARIUS MEWS</t>
  </si>
  <si>
    <t>3018 ARBUTUS STREET</t>
  </si>
  <si>
    <t>1681 A Manitoba Street</t>
  </si>
  <si>
    <t>1108 PENDRELL STREET</t>
  </si>
  <si>
    <t>AQUITANIA PLACE</t>
  </si>
  <si>
    <t>3038 ARBUTUS STREET</t>
  </si>
  <si>
    <t>1681 A&amp; B Manitoba Street</t>
  </si>
  <si>
    <t>111 E 2ND AVENUE</t>
  </si>
  <si>
    <t>ARBOR AVENUE</t>
  </si>
  <si>
    <t>3185 ARBUTUS STREET</t>
  </si>
  <si>
    <t>1681 B Manitoba Street</t>
  </si>
  <si>
    <t>1111 RICHARDS STREET</t>
  </si>
  <si>
    <t>ARBUTUS DIVERSION</t>
  </si>
  <si>
    <t>8675 BARNARD STREET</t>
  </si>
  <si>
    <t>1681 Manitoba Street</t>
  </si>
  <si>
    <t>1111 SEYMOUR STREET</t>
  </si>
  <si>
    <t>ARBUTUS STREET</t>
  </si>
  <si>
    <t>1790 BEACH AVENUE</t>
  </si>
  <si>
    <t>1755 W 14th Avenue</t>
  </si>
  <si>
    <t>1112 W 15TH AVENUE</t>
  </si>
  <si>
    <t>ARCHIMEDES STREET</t>
  </si>
  <si>
    <t>529 BEATTY STREET</t>
  </si>
  <si>
    <t>1818 Cornwall Street</t>
  </si>
  <si>
    <t>1115 SEYMOUR STREET</t>
  </si>
  <si>
    <t>ARGYLE DRIVE</t>
  </si>
  <si>
    <t>858 BEATTY STREET</t>
  </si>
  <si>
    <t>189 Walter Hardwick Avenue</t>
  </si>
  <si>
    <t>1116 E 16TH AVENUE</t>
  </si>
  <si>
    <t>ARGYLE STREET</t>
  </si>
  <si>
    <t>910 BEATTY STREET</t>
  </si>
  <si>
    <t>200 Burrard Street</t>
  </si>
  <si>
    <t>1121 SEYMOUR STREET</t>
  </si>
  <si>
    <t>ARLINGTON STREET</t>
  </si>
  <si>
    <t>920 BEATTY STREET</t>
  </si>
  <si>
    <t>200 Granville Street</t>
  </si>
  <si>
    <t>1130 E Broadway</t>
  </si>
  <si>
    <t>ASCOT PLACE</t>
  </si>
  <si>
    <t>1451 BEGG STREET</t>
  </si>
  <si>
    <t>2025 W Broadway</t>
  </si>
  <si>
    <t>1133 HORNBY STREET</t>
  </si>
  <si>
    <t>ASH CRESCENT</t>
  </si>
  <si>
    <t>2820 BENTALL STREET</t>
  </si>
  <si>
    <t>2225 W 41st Avenue</t>
  </si>
  <si>
    <t>1133 MELVILLE STREET</t>
  </si>
  <si>
    <t>ASH STREET</t>
  </si>
  <si>
    <t>2830 BENTALL STREET</t>
  </si>
  <si>
    <t>2475 W Broadway</t>
  </si>
  <si>
    <t>1134 BURRARD STREET</t>
  </si>
  <si>
    <t>ASHBURN STREET</t>
  </si>
  <si>
    <t>2840 BENTALL STREET</t>
  </si>
  <si>
    <t>2475-2485 W Broadway</t>
  </si>
  <si>
    <t>1151 W GEORGIA STREET</t>
  </si>
  <si>
    <t>ASPEN AVENUE</t>
  </si>
  <si>
    <t>2860 BENTALL STREET</t>
  </si>
  <si>
    <t>2485 W Broadway</t>
  </si>
  <si>
    <t>1155 THURLOW STREET</t>
  </si>
  <si>
    <t>ATHLETES WAY</t>
  </si>
  <si>
    <t>2880 BENTALL STREET</t>
  </si>
  <si>
    <t>250 Howe Street</t>
  </si>
  <si>
    <t>1157 E 14TH AVENUE</t>
  </si>
  <si>
    <t>ATHLONE STREET</t>
  </si>
  <si>
    <t>1209 BIDWELL STREET</t>
  </si>
  <si>
    <t>2611 Nootka Street</t>
  </si>
  <si>
    <t>1161 PARKER STREET</t>
  </si>
  <si>
    <t>ATLANTIC STREET</t>
  </si>
  <si>
    <t>2870 BRADFIELD COURT</t>
  </si>
  <si>
    <t>2633 Nootka Street</t>
  </si>
  <si>
    <t>1166 W 14TH AVENUE</t>
  </si>
  <si>
    <t>ATLAS LANE</t>
  </si>
  <si>
    <t>2876 BRADFIELD COURT</t>
  </si>
  <si>
    <t>2910 Virtual Way</t>
  </si>
  <si>
    <t>1168 PENDRELL STREET</t>
  </si>
  <si>
    <t>ATLIN STREET</t>
  </si>
  <si>
    <t>595 BROUGHTON STREET</t>
  </si>
  <si>
    <t>2920 Virtual Way</t>
  </si>
  <si>
    <t>1171 JERVIS STREET</t>
  </si>
  <si>
    <t>AUBREY PLACE</t>
  </si>
  <si>
    <t>602 BROUGHTON STREET</t>
  </si>
  <si>
    <t>2925 Virtual Way</t>
  </si>
  <si>
    <t>1180 COMOX STREET</t>
  </si>
  <si>
    <t>AUSTREY AVENUE</t>
  </si>
  <si>
    <t>401 BURRARD STREET</t>
  </si>
  <si>
    <t>2930 Virtual Way</t>
  </si>
  <si>
    <t>1181 E 19TH AVENUE</t>
  </si>
  <si>
    <t>AVERY AVENUE</t>
  </si>
  <si>
    <t>550 BURRARD STREET</t>
  </si>
  <si>
    <t>2940 Virtual Way</t>
  </si>
  <si>
    <t>1188 BIDWELL STREET</t>
  </si>
  <si>
    <t>AVISON WAY</t>
  </si>
  <si>
    <t>930 BURRARD STREET</t>
  </si>
  <si>
    <t>2940 Virtual Way &amp; 2945 Hebb</t>
  </si>
  <si>
    <t>1205 HOWE STREET</t>
  </si>
  <si>
    <t>AVONDALE AVENUE</t>
  </si>
  <si>
    <t>1136 BURRARD STREET</t>
  </si>
  <si>
    <t>2945 Hebb Avenue</t>
  </si>
  <si>
    <t>122 W 8TH AVENUE</t>
  </si>
  <si>
    <t>BAILLIE STREET</t>
  </si>
  <si>
    <t>1138 BURRARD STREET</t>
  </si>
  <si>
    <t>2955 Hebb Avenue</t>
  </si>
  <si>
    <t>1221 BIDWELL STREET</t>
  </si>
  <si>
    <t>BALACLAVA STREET</t>
  </si>
  <si>
    <t>1305 BURRARD STREET</t>
  </si>
  <si>
    <t>2955 Virtual Way</t>
  </si>
  <si>
    <t>1223 E PENDER STREET</t>
  </si>
  <si>
    <t>BALDWIN STREET</t>
  </si>
  <si>
    <t>1705 BURRARD STREET</t>
  </si>
  <si>
    <t>2980 Virtual Way</t>
  </si>
  <si>
    <t>123 W 16TH AVENUE</t>
  </si>
  <si>
    <t>BALFOUR AVENUE</t>
  </si>
  <si>
    <t>1735 BURRARD STREET</t>
  </si>
  <si>
    <t>2980 Virtual Way / 2611 &amp; 2633 Nootka Street / 2955 Hebb Avenue</t>
  </si>
  <si>
    <t>1233 HOWE STREET</t>
  </si>
  <si>
    <t>BALKAN STREET</t>
  </si>
  <si>
    <t>1860 BURRARD STREET</t>
  </si>
  <si>
    <t>2985 Virtual Way</t>
  </si>
  <si>
    <t>1233 W 75TH AVENUE</t>
  </si>
  <si>
    <t>BALMORAL STREET</t>
  </si>
  <si>
    <t>1913 BURRARD STREET</t>
  </si>
  <si>
    <t>300 W Georgia Street</t>
  </si>
  <si>
    <t>124 W 13TH AVENUE</t>
  </si>
  <si>
    <t>BALSAM PLACE</t>
  </si>
  <si>
    <t>2288 BURRARD STREET</t>
  </si>
  <si>
    <t>3029 E Broadway</t>
  </si>
  <si>
    <t>1253 W 75TH AVENUE</t>
  </si>
  <si>
    <t>BALSAM STREET</t>
  </si>
  <si>
    <t>305 BUTE STREET</t>
  </si>
  <si>
    <t>3200 E 54th Avenue</t>
  </si>
  <si>
    <t>1255 E 10TH AVENUE</t>
  </si>
  <si>
    <t>BARCLAY STREET</t>
  </si>
  <si>
    <t>505 BUTE STREET</t>
  </si>
  <si>
    <t>3283 E Broadway</t>
  </si>
  <si>
    <t>1258 W BROADWAY</t>
  </si>
  <si>
    <t>BARNARD STREET</t>
  </si>
  <si>
    <t>550 BUTE STREET</t>
  </si>
  <si>
    <t>333 Seymour Street</t>
  </si>
  <si>
    <t>1270 W 75TH AVENUE</t>
  </si>
  <si>
    <t>BATTISON STREET</t>
  </si>
  <si>
    <t>555 BUTE STREET</t>
  </si>
  <si>
    <t>355 Burrard Street</t>
  </si>
  <si>
    <t>1283 HOWE STREET</t>
  </si>
  <si>
    <t>BAUER STREET</t>
  </si>
  <si>
    <t>560 BUTE STREET</t>
  </si>
  <si>
    <t>3550 W Broadway</t>
  </si>
  <si>
    <t>1289 HORNBY STREET</t>
  </si>
  <si>
    <t>BAYSHORE DRIVE</t>
  </si>
  <si>
    <t>570 BUTE STREET</t>
  </si>
  <si>
    <t>3625 Lougheed Highway</t>
  </si>
  <si>
    <t>1289 W 76TH AVENUE</t>
  </si>
  <si>
    <t>BAYSWATER STREET</t>
  </si>
  <si>
    <t>577 BUTE STREET</t>
  </si>
  <si>
    <t>401 Burrard Street</t>
  </si>
  <si>
    <t>1290 E 11TH AVENUE</t>
  </si>
  <si>
    <t>BEACH AVENUE</t>
  </si>
  <si>
    <t>580 BUTE STREET</t>
  </si>
  <si>
    <t>409 Granville Street</t>
  </si>
  <si>
    <t>1301 JOHNSTON STREET</t>
  </si>
  <si>
    <t>BEACH CRESCENT</t>
  </si>
  <si>
    <t>762 CAMBIE STREET</t>
  </si>
  <si>
    <t>4750 Arbutus Street</t>
  </si>
  <si>
    <t>1302 SEYMOUR STREET</t>
  </si>
  <si>
    <t>BEADNELL COURT</t>
  </si>
  <si>
    <t>780 CAMBIE STREET</t>
  </si>
  <si>
    <t>50 W 2nd Avenue</t>
  </si>
  <si>
    <t>1308 HORNBY STREET</t>
  </si>
  <si>
    <t>BEAGLE COURT</t>
  </si>
  <si>
    <t>782 CAMBIE STREET</t>
  </si>
  <si>
    <t>505 Burrard Street</t>
  </si>
  <si>
    <t>1310 RICHARDS STREET</t>
  </si>
  <si>
    <t>BEAMISH COURT</t>
  </si>
  <si>
    <t>2160 CAMBIE STREET</t>
  </si>
  <si>
    <t>510 Burrard Street</t>
  </si>
  <si>
    <t>1322 E 23RD AVENUE</t>
  </si>
  <si>
    <t>BEATRICE STREET</t>
  </si>
  <si>
    <t>2170 CAMBIE STREET</t>
  </si>
  <si>
    <t>550 Burrard Street</t>
  </si>
  <si>
    <t>1325 ROLSTON STREET</t>
  </si>
  <si>
    <t>BEATTY STREET</t>
  </si>
  <si>
    <t>2180 CAMBIE STREET</t>
  </si>
  <si>
    <t>555 Burrard Street</t>
  </si>
  <si>
    <t>1328 E 23RD AVENUE</t>
  </si>
  <si>
    <t>BEATTY WALK</t>
  </si>
  <si>
    <t>2220 CAMBIE STREET</t>
  </si>
  <si>
    <t>555 W Hastings Street</t>
  </si>
  <si>
    <t>133 E 8TH AVENUE</t>
  </si>
  <si>
    <t>BEECHWOOD STREET</t>
  </si>
  <si>
    <t>2290 CAMBIE STREET</t>
  </si>
  <si>
    <t>580 Hornby Street</t>
  </si>
  <si>
    <t>1335 HOWE STREET</t>
  </si>
  <si>
    <t>BEGG STREET</t>
  </si>
  <si>
    <t>2308 CAMBIE STREET</t>
  </si>
  <si>
    <t>595 Burrard Street</t>
  </si>
  <si>
    <t>1344 KINGSWAY</t>
  </si>
  <si>
    <t>BELLA-VISTA STREET</t>
  </si>
  <si>
    <t>2328 CAMBIE STREET</t>
  </si>
  <si>
    <t>595 Howe Street</t>
  </si>
  <si>
    <t>1350 KINGSWAY</t>
  </si>
  <si>
    <t>BELLEVUE DRIVE</t>
  </si>
  <si>
    <t>2338 CAMBIE STREET</t>
  </si>
  <si>
    <t>601 W Cordova Street</t>
  </si>
  <si>
    <t>BELMONT AVENUE</t>
  </si>
  <si>
    <t>2358 CAMBIE STREET</t>
  </si>
  <si>
    <t>605 W Kent Avenue North</t>
  </si>
  <si>
    <t>1351 CONTINENTAL STREET</t>
  </si>
  <si>
    <t>BENTALL STREET</t>
  </si>
  <si>
    <t>2368 CAMBIE STREET</t>
  </si>
  <si>
    <t>625 Howe Street</t>
  </si>
  <si>
    <t>1355 GARDEN DRIVE</t>
  </si>
  <si>
    <t>BENTLEY STREET</t>
  </si>
  <si>
    <t>2378 CAMBIE STREET</t>
  </si>
  <si>
    <t>625 W Kent Avenue North</t>
  </si>
  <si>
    <t>1360 E KENT AVENUE SOUTH</t>
  </si>
  <si>
    <t>BERING AVENUE</t>
  </si>
  <si>
    <t>2388 CAMBIE STREET</t>
  </si>
  <si>
    <t>63 W 1st Avenue</t>
  </si>
  <si>
    <t>1372 SEYMOUR STREET</t>
  </si>
  <si>
    <t>BERKELEY STREET</t>
  </si>
  <si>
    <t>2425 CAMBIE STREET</t>
  </si>
  <si>
    <t>63-75 W 1st Avenue</t>
  </si>
  <si>
    <t>138 E 7TH AVENUE</t>
  </si>
  <si>
    <t>BEVERLY CRESCENT</t>
  </si>
  <si>
    <t>2808 CAMBIE STREET</t>
  </si>
  <si>
    <t>650 W 41st Avenue</t>
  </si>
  <si>
    <t>138 E HASTINGS STREET</t>
  </si>
  <si>
    <t>BIDWELL STREET</t>
  </si>
  <si>
    <t>2818 CAMBIE STREET</t>
  </si>
  <si>
    <t>650 W Georgia Street</t>
  </si>
  <si>
    <t>138 W 1ST AVENUE</t>
  </si>
  <si>
    <t>BIRCH STREET</t>
  </si>
  <si>
    <t>2828 CAMBIE STREET</t>
  </si>
  <si>
    <t>655 W Kent Avenue North</t>
  </si>
  <si>
    <t>1388 CONTINENTAL STREET</t>
  </si>
  <si>
    <t>BIRCH WALK</t>
  </si>
  <si>
    <t>2898 CAMBIE STREET</t>
  </si>
  <si>
    <t>701 W Georgia STREET</t>
  </si>
  <si>
    <t>1388 RICHARDS STREET</t>
  </si>
  <si>
    <t>BLAKE STREET</t>
  </si>
  <si>
    <t>6317 CAMBIE STREET</t>
  </si>
  <si>
    <t>725 Granville STREET</t>
  </si>
  <si>
    <t>1396 RICHARDS STREET</t>
  </si>
  <si>
    <t>BLANCA STREET</t>
  </si>
  <si>
    <t>6333 CAMBIE STREET</t>
  </si>
  <si>
    <t>745 Thurlow Street</t>
  </si>
  <si>
    <t>1405 MAIN STREET</t>
  </si>
  <si>
    <t>BLANCHE STREET</t>
  </si>
  <si>
    <t>6351 CAMBIE STREET</t>
  </si>
  <si>
    <t>75 W 1st Avenue</t>
  </si>
  <si>
    <t>1408 E 15TH AVENUE</t>
  </si>
  <si>
    <t>BLAYDON COURT</t>
  </si>
  <si>
    <t>6361 CAMBIE STREET</t>
  </si>
  <si>
    <t>789 W Pender Street</t>
  </si>
  <si>
    <t>1408 E 41ST AVENUE</t>
  </si>
  <si>
    <t>BLENHEIM STREET</t>
  </si>
  <si>
    <t>6365 CAMBIE STREET</t>
  </si>
  <si>
    <t>800 Burrard Street</t>
  </si>
  <si>
    <t>142 E PENDER STREET</t>
  </si>
  <si>
    <t>BLOOD ALLEY SQUARE</t>
  </si>
  <si>
    <t>6371 CAMBIE STREET</t>
  </si>
  <si>
    <t>808 Nelson STREET</t>
  </si>
  <si>
    <t>1450 VENABLES STREET</t>
  </si>
  <si>
    <t>BLUE JAY CRESCENT</t>
  </si>
  <si>
    <t>6375 CAMBIE STREET</t>
  </si>
  <si>
    <t>815 W Hastings Street</t>
  </si>
  <si>
    <t>1460 BUTE STREET</t>
  </si>
  <si>
    <t>BOATHOUSE MEWS</t>
  </si>
  <si>
    <t>8408 CAMBIE STREET</t>
  </si>
  <si>
    <t>850 W Hastings Street</t>
  </si>
  <si>
    <t>1460 E HASTINGS STREET</t>
  </si>
  <si>
    <t>BOATLIFT LANE</t>
  </si>
  <si>
    <t>1010 CANADA PLACE</t>
  </si>
  <si>
    <t>865 Hornby Street</t>
  </si>
  <si>
    <t>1461 GRANVILLE STREET</t>
  </si>
  <si>
    <t>BOBOLINK AVENUE</t>
  </si>
  <si>
    <t>1055 CANADA PLACE</t>
  </si>
  <si>
    <t>8755 Ash Street</t>
  </si>
  <si>
    <t>1462 GRANVILLE STREET</t>
  </si>
  <si>
    <t>BONACCORD DRIVE</t>
  </si>
  <si>
    <t>551 CARDERO STREET</t>
  </si>
  <si>
    <t>8765 Ash Street</t>
  </si>
  <si>
    <t>1480 HOWE STREET</t>
  </si>
  <si>
    <t>BONNYVALE AVENUE</t>
  </si>
  <si>
    <t>555 CARDERO STREET</t>
  </si>
  <si>
    <t>885 W Georgia Street</t>
  </si>
  <si>
    <t>1481 W 59TH AVENUE</t>
  </si>
  <si>
    <t>BONSAI STREET</t>
  </si>
  <si>
    <t>561 CARDERO STREET</t>
  </si>
  <si>
    <t>887 Great Northern Way</t>
  </si>
  <si>
    <t>1488 W 58TH AVENUE</t>
  </si>
  <si>
    <t>BORDEN STREET</t>
  </si>
  <si>
    <t>571 CARDERO STREET</t>
  </si>
  <si>
    <t>888 Dunsmuir Street</t>
  </si>
  <si>
    <t>1492 W 57TH AVENUE</t>
  </si>
  <si>
    <t>BORHAM CRESCENT</t>
  </si>
  <si>
    <t>591 CARDERO STREET</t>
  </si>
  <si>
    <t>890 W Pender Street</t>
  </si>
  <si>
    <t>1495 ONTARIO STREET</t>
  </si>
  <si>
    <t>BOUNDARY ROAD</t>
  </si>
  <si>
    <t>832 CARDERO STREET</t>
  </si>
  <si>
    <t>900 Howe Street</t>
  </si>
  <si>
    <t>1499 W PENDER STREET</t>
  </si>
  <si>
    <t>BOYD DIVERSION</t>
  </si>
  <si>
    <t>1433 CEDAR COTTAGE MEWS</t>
  </si>
  <si>
    <t>925 W Georgia Street</t>
  </si>
  <si>
    <t>150 E CORDOVA STREET</t>
  </si>
  <si>
    <t>BRADFIELD COURT</t>
  </si>
  <si>
    <t>1435 CEDAR COTTAGE MEWS</t>
  </si>
  <si>
    <t>930 Seymour Street</t>
  </si>
  <si>
    <t>150 N RENFREW STREET</t>
  </si>
  <si>
    <t>BRAEBURN STREET</t>
  </si>
  <si>
    <t>1437 CEDAR COTTAGE MEWS</t>
  </si>
  <si>
    <t>939 Beatty Street</t>
  </si>
  <si>
    <t>1507 W 59TH AVENUE</t>
  </si>
  <si>
    <t>BRAHMS AVENUE</t>
  </si>
  <si>
    <t>1438 CEDAR COTTAGE MEWS</t>
  </si>
  <si>
    <t>980 Howe STREET</t>
  </si>
  <si>
    <t>1508 W 57TH AVENUE</t>
  </si>
  <si>
    <t>BRAKENRIDGE STREET</t>
  </si>
  <si>
    <t>1460 CEDAR COTTAGE MEWS</t>
  </si>
  <si>
    <t>980 Seymour STREET</t>
  </si>
  <si>
    <t>151 W HASTINGS STREET</t>
  </si>
  <si>
    <t>BRANDYWINE PLACE</t>
  </si>
  <si>
    <t>1466 CEDAR COTTAGE MEWS</t>
  </si>
  <si>
    <t>999 W Hastings Street</t>
  </si>
  <si>
    <t>1510 VENABLES STREET</t>
  </si>
  <si>
    <t>BRANT STREET</t>
  </si>
  <si>
    <t>2206 CLARK DRIVE</t>
  </si>
  <si>
    <t>1510 W 6TH AVENUE</t>
  </si>
  <si>
    <t>BRIAR AVENUE</t>
  </si>
  <si>
    <t>2811 CLARK DRIVE</t>
  </si>
  <si>
    <t>1515 W 57TH AVENUE</t>
  </si>
  <si>
    <t>BRIDGEWAY</t>
  </si>
  <si>
    <t>902 COMMERCIAL DRIVE</t>
  </si>
  <si>
    <t>1515 W 7TH AVENUE</t>
  </si>
  <si>
    <t>BRIGADOON AVENUE</t>
  </si>
  <si>
    <t>908 COMMERCIAL DRIVE</t>
  </si>
  <si>
    <t>1529 COMOX STREET</t>
  </si>
  <si>
    <t>BRIGHTWOOD PLACE</t>
  </si>
  <si>
    <t>916 COMMERCIAL DRIVE</t>
  </si>
  <si>
    <t>1534 HENSHAW LANE</t>
  </si>
  <si>
    <t>BROCK STREET</t>
  </si>
  <si>
    <t>2010 COMMERCIAL DRIVE</t>
  </si>
  <si>
    <t>1539 Comox  STREET</t>
  </si>
  <si>
    <t>BROOKS STREET</t>
  </si>
  <si>
    <t>2012 COMMERCIAL DRIVE</t>
  </si>
  <si>
    <t>1539 COMOX STREET</t>
  </si>
  <si>
    <t>BROUGHTON STREET</t>
  </si>
  <si>
    <t>2016 COMMERCIAL DRIVE</t>
  </si>
  <si>
    <t>155 E 37TH AVENUE</t>
  </si>
  <si>
    <t>BRUCE STREET</t>
  </si>
  <si>
    <t>2018 COMMERCIAL DRIVE</t>
  </si>
  <si>
    <t>1550 ALBERNI STREET</t>
  </si>
  <si>
    <t>BRULE MEWS</t>
  </si>
  <si>
    <t>2430 COMMERCIAL DRIVE</t>
  </si>
  <si>
    <t>1551 HENSHAW LANE</t>
  </si>
  <si>
    <t>BRUNSWICK STREET</t>
  </si>
  <si>
    <t>2440 COMMERCIAL DRIVE</t>
  </si>
  <si>
    <t>1551 QUEBEC STREET</t>
  </si>
  <si>
    <t>BUCKETWHEEL</t>
  </si>
  <si>
    <t>2450 COMMERCIAL DRIVE</t>
  </si>
  <si>
    <t>1551 W 57TH AVENUE</t>
  </si>
  <si>
    <t>BURKHOLDER DRIVE</t>
  </si>
  <si>
    <t>2460 COMMERCIAL DRIVE</t>
  </si>
  <si>
    <t>1555 W 8TH AVENUE</t>
  </si>
  <si>
    <t>BURNABY STREET</t>
  </si>
  <si>
    <t>2470 COMMERCIAL DRIVE</t>
  </si>
  <si>
    <t>1561 W 57TH AVENUE</t>
  </si>
  <si>
    <t>BURQUITLAM DRIVE</t>
  </si>
  <si>
    <t>2601 COMMERCIAL DRIVE</t>
  </si>
  <si>
    <t>1565 W 6TH AVENUE</t>
  </si>
  <si>
    <t>BURRARD STREET</t>
  </si>
  <si>
    <t>2869 COMMERCIAL DRIVE</t>
  </si>
  <si>
    <t>1571 W 57TH AVENUE</t>
  </si>
  <si>
    <t>BURSILL STREET</t>
  </si>
  <si>
    <t>2879 COMMERCIAL DRIVE</t>
  </si>
  <si>
    <t>1575 W 6TH AVENUE</t>
  </si>
  <si>
    <t>BUSCOMBE STREET</t>
  </si>
  <si>
    <t>2899 COMMERCIAL DRIVE</t>
  </si>
  <si>
    <t>1588 E HASTINGS STREET</t>
  </si>
  <si>
    <t>BUTE STREET</t>
  </si>
  <si>
    <t>3462 COMMERCIAL STREET</t>
  </si>
  <si>
    <t>1598 SE MARINE DRIVE</t>
  </si>
  <si>
    <t>BUTLER STREET</t>
  </si>
  <si>
    <t>3732 COMMERCIAL STREET</t>
  </si>
  <si>
    <t>1601 W 7TH AVENUE</t>
  </si>
  <si>
    <t>BYWELL COURT</t>
  </si>
  <si>
    <t>3590 CORNETT ROAD</t>
  </si>
  <si>
    <t>161 E 1ST AVENUE</t>
  </si>
  <si>
    <t>CAMANO STREET</t>
  </si>
  <si>
    <t>3596 CORNETT ROAD</t>
  </si>
  <si>
    <t>161 W 14TH AVENUE</t>
  </si>
  <si>
    <t>CAMBIE STREET</t>
  </si>
  <si>
    <t>3598 CORNETT ROAD</t>
  </si>
  <si>
    <t>1618 QUEBEC STREET</t>
  </si>
  <si>
    <t>CAMBRIDGE STREET</t>
  </si>
  <si>
    <t>8450 CORNISH STREET</t>
  </si>
  <si>
    <t>1618 W 6TH AVENUE</t>
  </si>
  <si>
    <t>CAMERON AVENUE</t>
  </si>
  <si>
    <t>8460 CORNISH STREET</t>
  </si>
  <si>
    <t>1623 PANDORA STREET</t>
  </si>
  <si>
    <t>CAMOSUN STREET</t>
  </si>
  <si>
    <t>8470 CORNISH STREET</t>
  </si>
  <si>
    <t>1625 W 3RD AVENUE</t>
  </si>
  <si>
    <t>CAMPBELL AVENUE</t>
  </si>
  <si>
    <t>8478 CORNISH STREET</t>
  </si>
  <si>
    <t>1628 E 21ST AVENUE</t>
  </si>
  <si>
    <t>CANADA PLACE</t>
  </si>
  <si>
    <t>8480 CORNISH STREET</t>
  </si>
  <si>
    <t>1628 W 4TH AVENUE</t>
  </si>
  <si>
    <t>CAPRI CRESCENT</t>
  </si>
  <si>
    <t>8490 CORNISH STREET</t>
  </si>
  <si>
    <t>1635 W 3RD AVENUE</t>
  </si>
  <si>
    <t>CAPTAIN'S COVE</t>
  </si>
  <si>
    <t>8492 CORNISH STREET</t>
  </si>
  <si>
    <t>1647 E PENDER STREET</t>
  </si>
  <si>
    <t>CARDERO STREET</t>
  </si>
  <si>
    <t>8498 CORNISH STREET</t>
  </si>
  <si>
    <t>1648 FRANCES STREET</t>
  </si>
  <si>
    <t>CARIBOO STREET</t>
  </si>
  <si>
    <t>8502 CORNISH STREET</t>
  </si>
  <si>
    <t>1650 W 2ND AVENUE</t>
  </si>
  <si>
    <t>CARLISLE STREET</t>
  </si>
  <si>
    <t>8508 CORNISH STREET</t>
  </si>
  <si>
    <t>1661 DAVIE STREET</t>
  </si>
  <si>
    <t>CARNARVON STREET</t>
  </si>
  <si>
    <t>8518 CORNISH STREET</t>
  </si>
  <si>
    <t>1661 QUEBEC STREET</t>
  </si>
  <si>
    <t>CAROLINA STREET</t>
  </si>
  <si>
    <t>8528 CORNISH STREET</t>
  </si>
  <si>
    <t>1668 DAVIE STREET</t>
  </si>
  <si>
    <t>CARRALL STREET</t>
  </si>
  <si>
    <t>8538 CORNISH STREET</t>
  </si>
  <si>
    <t>1669 E BROADWAY</t>
  </si>
  <si>
    <t>CARRINGTON STREET</t>
  </si>
  <si>
    <t>8558 CORNISH STREET</t>
  </si>
  <si>
    <t>167 W 14TH AVENUE</t>
  </si>
  <si>
    <t>CARTIER PLACE</t>
  </si>
  <si>
    <t>8228 CROMPTON STREET</t>
  </si>
  <si>
    <t>1675 W 3RD AVENUE</t>
  </si>
  <si>
    <t>CARTIER STREET</t>
  </si>
  <si>
    <t>2475 CROWN STREET</t>
  </si>
  <si>
    <t>1678 PULLMAN PORTER STREET</t>
  </si>
  <si>
    <t>CARTWRIGHT STREET</t>
  </si>
  <si>
    <t>7295 CYPRESS STREET</t>
  </si>
  <si>
    <t>168 E 35TH AVENUE</t>
  </si>
  <si>
    <t>CASSIAR CONNECTOR</t>
  </si>
  <si>
    <t>508 DAVIE STREET</t>
  </si>
  <si>
    <t>168 W 1ST AVENUE</t>
  </si>
  <si>
    <t>CASSIAR RUPERT DIVERSION</t>
  </si>
  <si>
    <t>518 DAVIE STREET</t>
  </si>
  <si>
    <t>1685 ONTARIO STREET</t>
  </si>
  <si>
    <t>CASSIAR STREET</t>
  </si>
  <si>
    <t>538 DAVIE STREET</t>
  </si>
  <si>
    <t>1688 PULLMAN PORTER STREET</t>
  </si>
  <si>
    <t>CAVERSHAM COURT</t>
  </si>
  <si>
    <t>605 DAVIE STREET</t>
  </si>
  <si>
    <t>1689 E 13TH AVENUE</t>
  </si>
  <si>
    <t>CECIL STREET</t>
  </si>
  <si>
    <t>635 DAVIE STREET</t>
  </si>
  <si>
    <t>169 W 7TH AVENUE</t>
  </si>
  <si>
    <t>CEDAR COTTAGE MEWS</t>
  </si>
  <si>
    <t>677 DAVIE STREET</t>
  </si>
  <si>
    <t>1691 JOHNSTON STREET</t>
  </si>
  <si>
    <t>CEDAR CRESCENT</t>
  </si>
  <si>
    <t>808 DAVIE STREET</t>
  </si>
  <si>
    <t>1708 ONTARIO STREET</t>
  </si>
  <si>
    <t>CEDARHURST STREET</t>
  </si>
  <si>
    <t>828 DAVIE STREET</t>
  </si>
  <si>
    <t>1720 KINGSWAY</t>
  </si>
  <si>
    <t>CELISTA DRIVE</t>
  </si>
  <si>
    <t>838 DAVIE STREET</t>
  </si>
  <si>
    <t>1723 VICTORIA DRIVE</t>
  </si>
  <si>
    <t>CELTIC AVENUE</t>
  </si>
  <si>
    <t>1708 DAVIE STREET</t>
  </si>
  <si>
    <t>1723 Victoria STREET</t>
  </si>
  <si>
    <t>CENTENNIAL ROAD</t>
  </si>
  <si>
    <t>1722 DAVIE STREET</t>
  </si>
  <si>
    <t>1723 W 4TH AVENUE</t>
  </si>
  <si>
    <t>CENTRAL STREET</t>
  </si>
  <si>
    <t>1764 DAVIE STREET</t>
  </si>
  <si>
    <t>1755 W 14TH AVENUE</t>
  </si>
  <si>
    <t>CHALDECOTT STREET</t>
  </si>
  <si>
    <t>1766 DAVIE STREET</t>
  </si>
  <si>
    <t>1768 COOK STREET</t>
  </si>
  <si>
    <t>CHAMBERS STREET</t>
  </si>
  <si>
    <t>1001 DENMAN STREET</t>
  </si>
  <si>
    <t>177 ROBSON STREET</t>
  </si>
  <si>
    <t>CHAMBORD PLACE</t>
  </si>
  <si>
    <t>1770 Pendrell STREET</t>
  </si>
  <si>
    <t>CHAMPLAIN CRESCENT</t>
  </si>
  <si>
    <t>498 DRAKE STREET</t>
  </si>
  <si>
    <t>1775 QUEBEC STREET</t>
  </si>
  <si>
    <t>CHANDLERY PLACE</t>
  </si>
  <si>
    <t>788 DRAKE STREET</t>
  </si>
  <si>
    <t>1777 W 7TH AVENUE</t>
  </si>
  <si>
    <t>CHARLES STREET</t>
  </si>
  <si>
    <t>835 DRAKE STREET</t>
  </si>
  <si>
    <t>1783 MANITOBA STREET</t>
  </si>
  <si>
    <t>CHARLESON</t>
  </si>
  <si>
    <t>850 DRAKE STREET</t>
  </si>
  <si>
    <t>1785 W 4TH AVENUE</t>
  </si>
  <si>
    <t>CHATEAU PLACE</t>
  </si>
  <si>
    <t>860 DRAKE STREET</t>
  </si>
  <si>
    <t>1788 COLUMBIA STREET</t>
  </si>
  <si>
    <t>CHATHAM STREET</t>
  </si>
  <si>
    <t>3210 DUNBAR STREET</t>
  </si>
  <si>
    <t>1788 ONTARIO STREET</t>
  </si>
  <si>
    <t>CHEAM PLACE</t>
  </si>
  <si>
    <t>3228 DUNBAR STREET</t>
  </si>
  <si>
    <t>1788 W 2ND AVENUE</t>
  </si>
  <si>
    <t>CHERRY STREET</t>
  </si>
  <si>
    <t>3288 DUNBAR STREET</t>
  </si>
  <si>
    <t>179 MAIN STREET</t>
  </si>
  <si>
    <t>CHESS STREET</t>
  </si>
  <si>
    <t>3368 DUNBAR STREET</t>
  </si>
  <si>
    <t>CHESTER STREET</t>
  </si>
  <si>
    <t>3378 DUNBAR STREET</t>
  </si>
  <si>
    <t>1796 PANDORA STREET</t>
  </si>
  <si>
    <t>CHESTNUT STREET</t>
  </si>
  <si>
    <t>3380 DUNBAR STREET</t>
  </si>
  <si>
    <t>180 SWITCHMEN STREET</t>
  </si>
  <si>
    <t>CHEYENNE AVENUE</t>
  </si>
  <si>
    <t>3398 DUNBAR STREET</t>
  </si>
  <si>
    <t>180 W 63RD AVENUE</t>
  </si>
  <si>
    <t>CHICKADEE PLACE</t>
  </si>
  <si>
    <t>5557 DUNBAR STREET</t>
  </si>
  <si>
    <t>1808 W 3RD AVENUE</t>
  </si>
  <si>
    <t>CHILCO STREET</t>
  </si>
  <si>
    <t>5601 DUNBAR STREET</t>
  </si>
  <si>
    <t>1819 VICTORIA DIVERSION</t>
  </si>
  <si>
    <t>CHOY YUEN CRESCENT</t>
  </si>
  <si>
    <t>5615 DUNBAR STREET</t>
  </si>
  <si>
    <t>1819 W 5TH AVENUE</t>
  </si>
  <si>
    <t>CHURCH STREET</t>
  </si>
  <si>
    <t>603 DUNSMUIR STREET</t>
  </si>
  <si>
    <t>183 E GEORGIA STREET</t>
  </si>
  <si>
    <t>CHURCHILL STREET</t>
  </si>
  <si>
    <t>607 DUNSMUIR STREET</t>
  </si>
  <si>
    <t>1838 RENFREW STREET</t>
  </si>
  <si>
    <t>CITADEL PARADE</t>
  </si>
  <si>
    <t>678 DUNSMUIR STREET</t>
  </si>
  <si>
    <t>1838 W 12TH AVENUE</t>
  </si>
  <si>
    <t>CITY EDGE PLACE</t>
  </si>
  <si>
    <t>265 E 10TH AVENUE</t>
  </si>
  <si>
    <t>1843 ADANAC STREET</t>
  </si>
  <si>
    <t>CLANCY LORANGER WAY</t>
  </si>
  <si>
    <t>275 E 10TH AVENUE</t>
  </si>
  <si>
    <t>CLARENDON STREET</t>
  </si>
  <si>
    <t>299 E 10TH AVENUE</t>
  </si>
  <si>
    <t>1865 ADANAC STREET</t>
  </si>
  <si>
    <t>CLARK DRIVE</t>
  </si>
  <si>
    <t>2887 E 12TH AVENUE</t>
  </si>
  <si>
    <t>1872 PARKER STREET</t>
  </si>
  <si>
    <t>CLEADON COURT</t>
  </si>
  <si>
    <t>2889 E 12TH AVENUE</t>
  </si>
  <si>
    <t>188 E 1ST AVENUE</t>
  </si>
  <si>
    <t>CLERMONT MEWS</t>
  </si>
  <si>
    <t>1683 E 13TH AVENUE</t>
  </si>
  <si>
    <t>188 E 49TH AVENUE</t>
  </si>
  <si>
    <t>CLIVE AVENUE</t>
  </si>
  <si>
    <t>121 E 1ST AVENUE</t>
  </si>
  <si>
    <t>188 KEEFER STREET</t>
  </si>
  <si>
    <t>COAL HARBOUR QUAY</t>
  </si>
  <si>
    <t>123 E 1ST AVENUE</t>
  </si>
  <si>
    <t>1880 FRANCES STREET</t>
  </si>
  <si>
    <t>COAL HARBOUR ROAD</t>
  </si>
  <si>
    <t>125 E 1ST AVENUE</t>
  </si>
  <si>
    <t>1880 RENFREW STREET</t>
  </si>
  <si>
    <t>COBBLESTONE AVENUE</t>
  </si>
  <si>
    <t>127 E 1ST AVENUE</t>
  </si>
  <si>
    <t>1889 TRIUMPH STREET</t>
  </si>
  <si>
    <t>COLERIDGE AVENUE</t>
  </si>
  <si>
    <t>129 E 1ST AVENUE</t>
  </si>
  <si>
    <t>189 KEEFER STREET</t>
  </si>
  <si>
    <t>COLFAX CRESCENT</t>
  </si>
  <si>
    <t>131 E 1ST AVENUE</t>
  </si>
  <si>
    <t>1890 SKEENA STREET</t>
  </si>
  <si>
    <t>COLLEGE STREET</t>
  </si>
  <si>
    <t>141 E 1ST AVENUE</t>
  </si>
  <si>
    <t>1890 SPYGLASS PLACE</t>
  </si>
  <si>
    <t>COLLINGWOOD PLACE</t>
  </si>
  <si>
    <t>143 E 1ST AVENUE</t>
  </si>
  <si>
    <t>191 E 11TH AVENUE</t>
  </si>
  <si>
    <t>COLLINGWOOD STREET</t>
  </si>
  <si>
    <t>145 E 1ST AVENUE</t>
  </si>
  <si>
    <t>191 E 57TH AVENUE</t>
  </si>
  <si>
    <t>COLUMBIA STREET</t>
  </si>
  <si>
    <t>147 E 1ST AVENUE</t>
  </si>
  <si>
    <t>1910 FERNDALE STREET</t>
  </si>
  <si>
    <t>COMMERCIAL DIVERSION NORTH</t>
  </si>
  <si>
    <t>149 E 1ST AVENUE</t>
  </si>
  <si>
    <t>1918 POWELL STREET</t>
  </si>
  <si>
    <t>COMMERCIAL DRIVE</t>
  </si>
  <si>
    <t>171 E 1ST AVENUE</t>
  </si>
  <si>
    <t>1919 WYLIE STREET</t>
  </si>
  <si>
    <t>COMMERCIAL STREET</t>
  </si>
  <si>
    <t>255 E 1ST AVENUE</t>
  </si>
  <si>
    <t>1920 SW MARINE DRIVE</t>
  </si>
  <si>
    <t>COMMISSIONER STREET</t>
  </si>
  <si>
    <t>265 E 1ST AVENUE</t>
  </si>
  <si>
    <t>1989 E 36TH AVENUE</t>
  </si>
  <si>
    <t>COMMODORE ROAD</t>
  </si>
  <si>
    <t>269 E 1ST AVENUE</t>
  </si>
  <si>
    <t>2005 QUEBEC STREET</t>
  </si>
  <si>
    <t>COMOX STREET</t>
  </si>
  <si>
    <t>273 E 1ST AVENUE</t>
  </si>
  <si>
    <t>2008 E 54TH AVENUE</t>
  </si>
  <si>
    <t>CONNAUGHT DRIVE</t>
  </si>
  <si>
    <t>275 E 1ST AVENUE</t>
  </si>
  <si>
    <t>2009 E HASTINGS STREET</t>
  </si>
  <si>
    <t>CONTINENTAL STREET</t>
  </si>
  <si>
    <t>285 E 1ST AVENUE</t>
  </si>
  <si>
    <t>2010 GLEN DRIVE</t>
  </si>
  <si>
    <t>COOK STREET</t>
  </si>
  <si>
    <t>295 E 1ST AVENUE</t>
  </si>
  <si>
    <t>202 E 24TH AVENUE</t>
  </si>
  <si>
    <t>COOPERAGE WAY</t>
  </si>
  <si>
    <t>3280 E 22ND AVENUE</t>
  </si>
  <si>
    <t>2020 ALMA STREET</t>
  </si>
  <si>
    <t>COOPERATIVE WAY</t>
  </si>
  <si>
    <t>208 E 24TH AVENUE</t>
  </si>
  <si>
    <t>COOPER'S MEWS</t>
  </si>
  <si>
    <t>677 E 27TH AVENUE</t>
  </si>
  <si>
    <t>2034 FRANKLIN STREET</t>
  </si>
  <si>
    <t>COPELAND AVENUE</t>
  </si>
  <si>
    <t>25 E 2ND AVENUE</t>
  </si>
  <si>
    <t>2035 W 4TH AVENUE</t>
  </si>
  <si>
    <t>COPLEY STREET</t>
  </si>
  <si>
    <t>226 E 30TH AVENUE</t>
  </si>
  <si>
    <t>2080 COMMERCIAL DRIVE</t>
  </si>
  <si>
    <t>COQUIHALLA DRIVE</t>
  </si>
  <si>
    <t>228 E 30TH AVENUE</t>
  </si>
  <si>
    <t>2080 Commercial STREET</t>
  </si>
  <si>
    <t>CORAL REEF PLACE</t>
  </si>
  <si>
    <t>2018 E 37TH AVENUE</t>
  </si>
  <si>
    <t>2080 W BROADWAY</t>
  </si>
  <si>
    <t>CORDIALE DRIVE</t>
  </si>
  <si>
    <t>188 E 41ST AVENUE</t>
  </si>
  <si>
    <t>2089 W 43RD AVENUE</t>
  </si>
  <si>
    <t>CORDOVA DIVERSION</t>
  </si>
  <si>
    <t>192 E 41ST AVENUE</t>
  </si>
  <si>
    <t>209 E 7TH AVENUE</t>
  </si>
  <si>
    <t>CORNERSTONE STREET</t>
  </si>
  <si>
    <t>2722 E 41ST AVENUE</t>
  </si>
  <si>
    <t>2095 W 43RD AVENUE</t>
  </si>
  <si>
    <t>CORNETT ROAD</t>
  </si>
  <si>
    <t>2728 E 41ST AVENUE</t>
  </si>
  <si>
    <t>2095 W 44TH AVENUE</t>
  </si>
  <si>
    <t>CORNISH STREET</t>
  </si>
  <si>
    <t>2730 E 41ST AVENUE</t>
  </si>
  <si>
    <t>210 E 5TH AVENUE</t>
  </si>
  <si>
    <t>CORNWALL AVENUE</t>
  </si>
  <si>
    <t>2732 E 41ST AVENUE</t>
  </si>
  <si>
    <t>2101 W 4TH AVENUE</t>
  </si>
  <si>
    <t>CORSICA WAY</t>
  </si>
  <si>
    <t>2736 E 41ST AVENUE</t>
  </si>
  <si>
    <t>2102 W 48TH AVENUE</t>
  </si>
  <si>
    <t>COTTON DRIVE</t>
  </si>
  <si>
    <t>1708 E 4TH AVENUE</t>
  </si>
  <si>
    <t>2110 ETON STREET</t>
  </si>
  <si>
    <t>COTTRELL STREET</t>
  </si>
  <si>
    <t>3150 E 54TH AVENUE</t>
  </si>
  <si>
    <t>2118 W 15TH AVENUE</t>
  </si>
  <si>
    <t>COUILLARD MEWS</t>
  </si>
  <si>
    <t>3 E 6TH AVENUE</t>
  </si>
  <si>
    <t>2121 ALDER CROSSING</t>
  </si>
  <si>
    <t>COURTENAY STREET</t>
  </si>
  <si>
    <t>7 E 6TH AVENUE</t>
  </si>
  <si>
    <t>2128 W 40TH AVENUE</t>
  </si>
  <si>
    <t>CRANBERRY DRIVE</t>
  </si>
  <si>
    <t>269 E 6TH AVENUE</t>
  </si>
  <si>
    <t>2141 E HASTINGS STREET</t>
  </si>
  <si>
    <t>CREE STREET</t>
  </si>
  <si>
    <t>279 E 6TH AVENUE</t>
  </si>
  <si>
    <t>215 E 33RD AVENUE</t>
  </si>
  <si>
    <t>CREEKSIDE DRIVE</t>
  </si>
  <si>
    <t>297 E 6TH AVENUE</t>
  </si>
  <si>
    <t>215 MAIN STREET</t>
  </si>
  <si>
    <t>CREELMAN AVENUE</t>
  </si>
  <si>
    <t>123 E 8TH AVENUE</t>
  </si>
  <si>
    <t>215 W 2ND AVENUE</t>
  </si>
  <si>
    <t>CRESSWELL COURT</t>
  </si>
  <si>
    <t>127 E 8TH AVENUE</t>
  </si>
  <si>
    <t>2150 BRIGADOON AVENUE</t>
  </si>
  <si>
    <t>CROMPTON STREET</t>
  </si>
  <si>
    <t>129 E 8TH AVENUE</t>
  </si>
  <si>
    <t>2150 E HASTINGS STREET</t>
  </si>
  <si>
    <t>CROMWELL STREET</t>
  </si>
  <si>
    <t>139 E 8TH AVENUE</t>
  </si>
  <si>
    <t>2154 W 7TH AVENUE</t>
  </si>
  <si>
    <t>CROWE STREET</t>
  </si>
  <si>
    <t>78 E BROADWAY</t>
  </si>
  <si>
    <t>218 W 62ND AVENUE</t>
  </si>
  <si>
    <t>CROWLEY DRIVE</t>
  </si>
  <si>
    <t>88 E BROADWAY</t>
  </si>
  <si>
    <t>219 E GEORGIA STREET</t>
  </si>
  <si>
    <t>CROWN CRESCENT</t>
  </si>
  <si>
    <t>98 E BROADWAY</t>
  </si>
  <si>
    <t>22 E 5th AVENUE</t>
  </si>
  <si>
    <t>CROWN STREET</t>
  </si>
  <si>
    <t>260 E BROADWAY</t>
  </si>
  <si>
    <t>220 PRINCESS AVENUE</t>
  </si>
  <si>
    <t>CULLODEN STREET</t>
  </si>
  <si>
    <t>288 E BROADWAY</t>
  </si>
  <si>
    <t>220 TERMINAL AVENUE</t>
  </si>
  <si>
    <t>CURATE WYND</t>
  </si>
  <si>
    <t>583 E BROADWAY</t>
  </si>
  <si>
    <t>220 VICTORIA DRIVE</t>
  </si>
  <si>
    <t>CYPRESS CRESCENT</t>
  </si>
  <si>
    <t>651 E BROADWAY</t>
  </si>
  <si>
    <t>220 W 62ND AVENUE</t>
  </si>
  <si>
    <t>CYPRESS STREET</t>
  </si>
  <si>
    <t>667 E BROADWAY</t>
  </si>
  <si>
    <t>DARTMOOR PLACE</t>
  </si>
  <si>
    <t>691 E BROADWAY</t>
  </si>
  <si>
    <t>221 UNION STREET</t>
  </si>
  <si>
    <t>DAVIE STREET</t>
  </si>
  <si>
    <t>1661 E BROADWAY</t>
  </si>
  <si>
    <t>2211 CAMBIE STREET</t>
  </si>
  <si>
    <t>DAWSON STREET</t>
  </si>
  <si>
    <t>2215 E HASTINGS STREET</t>
  </si>
  <si>
    <t>DEASE LANE</t>
  </si>
  <si>
    <t>1671 E BROADWAY</t>
  </si>
  <si>
    <t>222 E 30TH AVENUE</t>
  </si>
  <si>
    <t>DEERING ISLAND PLACE</t>
  </si>
  <si>
    <t>1715 E BROADWAY</t>
  </si>
  <si>
    <t>2220 KINGSWAY</t>
  </si>
  <si>
    <t>DENMAN STREET</t>
  </si>
  <si>
    <t>1755 E BROADWAY</t>
  </si>
  <si>
    <t>2233 COLUMBIA STREET</t>
  </si>
  <si>
    <t>DEVONSHIRE CRESCENT</t>
  </si>
  <si>
    <t>2406 E BROADWAY</t>
  </si>
  <si>
    <t>2239 KINGSWAY</t>
  </si>
  <si>
    <t>DIEPPE DRIVE</t>
  </si>
  <si>
    <t>160 E CORDOVA STREET</t>
  </si>
  <si>
    <t>2239 W 7TH AVENUE</t>
  </si>
  <si>
    <t>DIEPPE PLACE</t>
  </si>
  <si>
    <t>932 E CORDOVA STREET</t>
  </si>
  <si>
    <t>225 SMITHE STREET</t>
  </si>
  <si>
    <t>DINMONT AVENUE</t>
  </si>
  <si>
    <t>181 E GEORGIA STREET</t>
  </si>
  <si>
    <t>2255 W 10TH AVENUE</t>
  </si>
  <si>
    <t>DISCOVERY STREET</t>
  </si>
  <si>
    <t>2261 W 41ST AVENUE</t>
  </si>
  <si>
    <t>DOGWOOD AVENUE</t>
  </si>
  <si>
    <t>217 E GEORGIA STREET</t>
  </si>
  <si>
    <t>2268 BAYSWATER STREET</t>
  </si>
  <si>
    <t>DOMAN STREET</t>
  </si>
  <si>
    <t>223 E GEORGIA STREET</t>
  </si>
  <si>
    <t>2290 MAIN STREET</t>
  </si>
  <si>
    <t>DONCASTER WAY</t>
  </si>
  <si>
    <t>225 E GEORGIA STREET</t>
  </si>
  <si>
    <t>2298 GALT STREET</t>
  </si>
  <si>
    <t>DOUGLAS CRESCENT</t>
  </si>
  <si>
    <t>227 E GEORGIA STREET</t>
  </si>
  <si>
    <t>2301 CAMBIE STREET</t>
  </si>
  <si>
    <t>DRAKE STREET</t>
  </si>
  <si>
    <t>229 E GEORGIA STREET</t>
  </si>
  <si>
    <t>231 E PENDER STREET</t>
  </si>
  <si>
    <t>DRUMMOND DRIVE</t>
  </si>
  <si>
    <t>231 E GEORGIA STREET</t>
  </si>
  <si>
    <t>232 W 62ND AVENUE</t>
  </si>
  <si>
    <t>DUCHESS STREET</t>
  </si>
  <si>
    <t>233 E GEORGIA STREET</t>
  </si>
  <si>
    <t>2328 Galt STREET</t>
  </si>
  <si>
    <t>DUDLEY STREET</t>
  </si>
  <si>
    <t>235 E GEORGIA STREET</t>
  </si>
  <si>
    <t>233 KINGSWAY</t>
  </si>
  <si>
    <t>DUFF STREET</t>
  </si>
  <si>
    <t>237 E GEORGIA STREET</t>
  </si>
  <si>
    <t>2333 W 41ST AVENUE</t>
  </si>
  <si>
    <t>DUKE STREET</t>
  </si>
  <si>
    <t>247 E GEORGIA STREET</t>
  </si>
  <si>
    <t>2355 E 30TH AVENUE</t>
  </si>
  <si>
    <t>DUMFRIES STREET</t>
  </si>
  <si>
    <t>250 E GEORGIA STREET</t>
  </si>
  <si>
    <t>238 W 62ND AVENUE</t>
  </si>
  <si>
    <t>DUNBAR DIVERSION</t>
  </si>
  <si>
    <t>45 E HASTINGS STREET</t>
  </si>
  <si>
    <t>238 W BROADWAY</t>
  </si>
  <si>
    <t>DUNBAR STREET</t>
  </si>
  <si>
    <t>57 E HASTINGS STREET</t>
  </si>
  <si>
    <t>2384 E 34TH AVENUE</t>
  </si>
  <si>
    <t>DUNDAS STREET</t>
  </si>
  <si>
    <t>67 E HASTINGS STREET</t>
  </si>
  <si>
    <t>2408 E BROADWAY</t>
  </si>
  <si>
    <t>DUNDEE STREET</t>
  </si>
  <si>
    <t>134 E HASTINGS STREET</t>
  </si>
  <si>
    <t>242 W 62ND AVENUE</t>
  </si>
  <si>
    <t>DUNELM AVENUE</t>
  </si>
  <si>
    <t>136 E HASTINGS STREET</t>
  </si>
  <si>
    <t>2426 W 8TH AVENUE</t>
  </si>
  <si>
    <t>DUNKIRK STREET</t>
  </si>
  <si>
    <t>140 E HASTINGS STREET</t>
  </si>
  <si>
    <t>2435 W BROADWAY</t>
  </si>
  <si>
    <t>DUNLEVY AVENUE</t>
  </si>
  <si>
    <t>142 E HASTINGS STREET</t>
  </si>
  <si>
    <t>2439 W 5TH AVENUE</t>
  </si>
  <si>
    <t>DUNSMUIR STREET</t>
  </si>
  <si>
    <t>144 E HASTINGS STREET</t>
  </si>
  <si>
    <t>245 E GEORGIA STREET</t>
  </si>
  <si>
    <t>DUNSMUIR VIADUCT</t>
  </si>
  <si>
    <t>146 E HASTINGS STREET</t>
  </si>
  <si>
    <t>2462 GRANDVIEW HIGHWAY SOUTH</t>
  </si>
  <si>
    <t>DURANLEAU STREET</t>
  </si>
  <si>
    <t>148 E HASTINGS STREET</t>
  </si>
  <si>
    <t>2465 FRASER STREET</t>
  </si>
  <si>
    <t>DURWARD AVENUE</t>
  </si>
  <si>
    <t>611 E HASTINGS STREET</t>
  </si>
  <si>
    <t>2468 BALACLAVA STREET</t>
  </si>
  <si>
    <t>E 1ST AVENUE</t>
  </si>
  <si>
    <t>671 E HASTINGS STREET</t>
  </si>
  <si>
    <t>2468 BAYSWATER STREET</t>
  </si>
  <si>
    <t>E 2ND AVENUE</t>
  </si>
  <si>
    <t>730 E HASTINGS STREET</t>
  </si>
  <si>
    <t>E 3RD AVENUE</t>
  </si>
  <si>
    <t>2477 CAROLINA STREET</t>
  </si>
  <si>
    <t>E 4TH AVENUE</t>
  </si>
  <si>
    <t>1502 E HASTINGS STREET</t>
  </si>
  <si>
    <t>2481 WATERLOO STREET</t>
  </si>
  <si>
    <t>E 5TH AVENUE</t>
  </si>
  <si>
    <t>1506 E HASTINGS STREET</t>
  </si>
  <si>
    <t>2509 MAIN STREET</t>
  </si>
  <si>
    <t>E 6TH AVENUE</t>
  </si>
  <si>
    <t>1598 E HASTINGS STREET</t>
  </si>
  <si>
    <t>2511 QUEBEC STREET</t>
  </si>
  <si>
    <t>E 7TH AVENUE</t>
  </si>
  <si>
    <t>2003 E HASTINGS STREET</t>
  </si>
  <si>
    <t>252 W 62ND AVENUE</t>
  </si>
  <si>
    <t>E 8TH AVENUE</t>
  </si>
  <si>
    <t>2007 E HASTINGS STREET</t>
  </si>
  <si>
    <t>2525 CARNARVON STREET</t>
  </si>
  <si>
    <t>E 10TH AVENUE</t>
  </si>
  <si>
    <t>2129 E HASTINGS STREET</t>
  </si>
  <si>
    <t>2528 COLLINGWOOD STREET</t>
  </si>
  <si>
    <t>E 11TH AVENUE</t>
  </si>
  <si>
    <t>2136 E HASTINGS STREET</t>
  </si>
  <si>
    <t>2528 MAPLE STREET</t>
  </si>
  <si>
    <t>E 12TH AVENUE</t>
  </si>
  <si>
    <t>2138 E HASTINGS STREET</t>
  </si>
  <si>
    <t>2549 CORNWALL AVENUE</t>
  </si>
  <si>
    <t>E 13TH AVENUE</t>
  </si>
  <si>
    <t>2140 E HASTINGS STREET</t>
  </si>
  <si>
    <t>2550 SPRUCE STREET</t>
  </si>
  <si>
    <t>E 14TH AVENUE</t>
  </si>
  <si>
    <t>2152 E HASTINGS STREET</t>
  </si>
  <si>
    <t>2565 MAPLE STREET</t>
  </si>
  <si>
    <t>E 15TH AVENUE</t>
  </si>
  <si>
    <t>2156 E HASTINGS STREET</t>
  </si>
  <si>
    <t>26 E 1ST AVENUE</t>
  </si>
  <si>
    <t>E 16TH AVENUE</t>
  </si>
  <si>
    <t>2158 E HASTINGS STREET</t>
  </si>
  <si>
    <t>260 W 62ND AVENUE</t>
  </si>
  <si>
    <t>E 17TH AVENUE</t>
  </si>
  <si>
    <t>2160 E HASTINGS STREET</t>
  </si>
  <si>
    <t>260 W 70TH AVENUE</t>
  </si>
  <si>
    <t>E 18TH AVENUE</t>
  </si>
  <si>
    <t>2162 E HASTINGS STREET</t>
  </si>
  <si>
    <t>2601 E 37TH AVENUE</t>
  </si>
  <si>
    <t>E 19TH AVENUE</t>
  </si>
  <si>
    <t>2166 E HASTINGS STREET</t>
  </si>
  <si>
    <t>2601 E 43RD AVENUE</t>
  </si>
  <si>
    <t>E 20TH AVENUE</t>
  </si>
  <si>
    <t>2168 E HASTINGS STREET</t>
  </si>
  <si>
    <t>2610 VICTORIA DRIVE</t>
  </si>
  <si>
    <t>E 21ST AVENUE</t>
  </si>
  <si>
    <t>2205 E HASTINGS STREET</t>
  </si>
  <si>
    <t>262 W 62ND AVENUE</t>
  </si>
  <si>
    <t>E 22ND AVENUE</t>
  </si>
  <si>
    <t>2255 E HASTINGS STREET</t>
  </si>
  <si>
    <t>2625 E 43RD AVENUE</t>
  </si>
  <si>
    <t>E 23RD AVENUE</t>
  </si>
  <si>
    <t>2257 E HASTINGS STREET</t>
  </si>
  <si>
    <t>2625 LAKEWOOD DRIVE</t>
  </si>
  <si>
    <t>E 24TH AVENUE</t>
  </si>
  <si>
    <t>2259 E HASTINGS STREET</t>
  </si>
  <si>
    <t>265 E 4TH AVENUE</t>
  </si>
  <si>
    <t>E 25TH AVENUE</t>
  </si>
  <si>
    <t>2261 E HASTINGS STREET</t>
  </si>
  <si>
    <t>266 W 62ND AVENUE</t>
  </si>
  <si>
    <t>E 26TH AVENUE</t>
  </si>
  <si>
    <t>2263 E HASTINGS STREET</t>
  </si>
  <si>
    <t>2687 MAPLE STREET</t>
  </si>
  <si>
    <t>E 27TH AVENUE</t>
  </si>
  <si>
    <t>2275 E HASTINGS STREET</t>
  </si>
  <si>
    <t>2689 KINGSWAY</t>
  </si>
  <si>
    <t>E 28TH AVENUE</t>
  </si>
  <si>
    <t>2277 E HASTINGS STREET</t>
  </si>
  <si>
    <t>2706 TRAFALGAR STREET</t>
  </si>
  <si>
    <t>E 29TH AVENUE</t>
  </si>
  <si>
    <t>2281 E HASTINGS STREET</t>
  </si>
  <si>
    <t>2706 W 2ND AVENUE</t>
  </si>
  <si>
    <t>E 30TH AVENUE</t>
  </si>
  <si>
    <t>2626 E HASTINGS STREET</t>
  </si>
  <si>
    <t>2711 KINGSWAY</t>
  </si>
  <si>
    <t>E 31ST AVENUE</t>
  </si>
  <si>
    <t>2630 E HASTINGS STREET</t>
  </si>
  <si>
    <t>2717 HORLEY STREET</t>
  </si>
  <si>
    <t>E 32ND AVENUE</t>
  </si>
  <si>
    <t>2632 E HASTINGS STREET</t>
  </si>
  <si>
    <t>2721 GRANVILLE STREET</t>
  </si>
  <si>
    <t>E 33RD AVENUE</t>
  </si>
  <si>
    <t>2638 E HASTINGS STREET</t>
  </si>
  <si>
    <t>2723 GRANVILLE STREET</t>
  </si>
  <si>
    <t>E 34TH AVENUE</t>
  </si>
  <si>
    <t>2642 E HASTINGS STREET</t>
  </si>
  <si>
    <t>2727 WARD STREET</t>
  </si>
  <si>
    <t>E 35TH AVENUE</t>
  </si>
  <si>
    <t>2647 E HASTINGS STREET</t>
  </si>
  <si>
    <t>2739 WARD STREET</t>
  </si>
  <si>
    <t>E 36TH AVENUE</t>
  </si>
  <si>
    <t>2741 E HASTINGS STREET</t>
  </si>
  <si>
    <t>274 W 62ND AVENUE</t>
  </si>
  <si>
    <t>E 37TH AVENUE</t>
  </si>
  <si>
    <t>2745 E HASTINGS STREET</t>
  </si>
  <si>
    <t>E 38TH AVENUE</t>
  </si>
  <si>
    <t>2748 E HASTINGS STREET</t>
  </si>
  <si>
    <t>2750 E HASTINGS STREET</t>
  </si>
  <si>
    <t>E 39TH AVENUE</t>
  </si>
  <si>
    <t>2760 E HASTINGS STREET</t>
  </si>
  <si>
    <t>2750 SE MARINE DRIVE</t>
  </si>
  <si>
    <t>E 40TH AVENUE</t>
  </si>
  <si>
    <t>2788 E HASTINGS STREET</t>
  </si>
  <si>
    <t>2757 HORLEY STREET</t>
  </si>
  <si>
    <t>E 41ST AVENUE</t>
  </si>
  <si>
    <t>2893 E HASTINGS STREET</t>
  </si>
  <si>
    <t>276 W 62ND AVENUE</t>
  </si>
  <si>
    <t>E 42ND AVENUE</t>
  </si>
  <si>
    <t>3401 E HASTINGS STREET</t>
  </si>
  <si>
    <t>2761 DUKE STREET</t>
  </si>
  <si>
    <t>E 43RD AVENUE</t>
  </si>
  <si>
    <t>3421 E HASTINGS STREET</t>
  </si>
  <si>
    <t>2768 KINGSWAY</t>
  </si>
  <si>
    <t>E 44TH AVENUE</t>
  </si>
  <si>
    <t>3450 E HASTINGS STREET</t>
  </si>
  <si>
    <t xml:space="preserve">2777 E KENT AVENUE NORTH </t>
  </si>
  <si>
    <t>E 45TH AVENUE</t>
  </si>
  <si>
    <t>3458 E HASTINGS STREET</t>
  </si>
  <si>
    <t>2778 E HASTINGS STREET</t>
  </si>
  <si>
    <t>E 46TH AVENUE</t>
  </si>
  <si>
    <t>3468 E HASTINGS STREET</t>
  </si>
  <si>
    <t>2788 PRINCE EDWARD STREET</t>
  </si>
  <si>
    <t>E 47TH AVENUE</t>
  </si>
  <si>
    <t>3470 E HASTINGS STREET</t>
  </si>
  <si>
    <t>2790 OAK STREET</t>
  </si>
  <si>
    <t>E 48TH AVENUE</t>
  </si>
  <si>
    <t>3474 E HASTINGS STREET</t>
  </si>
  <si>
    <t>2805 E HASTINGS STREET</t>
  </si>
  <si>
    <t>E 49TH AVENUE</t>
  </si>
  <si>
    <t>3484 E HASTINGS STREET</t>
  </si>
  <si>
    <t>2817 CLARK DRIVE</t>
  </si>
  <si>
    <t>E 50TH AVENUE</t>
  </si>
  <si>
    <t>3488 E HASTINGS STREET</t>
  </si>
  <si>
    <t xml:space="preserve">2833 E KENT AVENUE NORTH </t>
  </si>
  <si>
    <t>E 51ST AVENUE</t>
  </si>
  <si>
    <t>3490 E HASTINGS STREET</t>
  </si>
  <si>
    <t>285 E 10TH AVENUE</t>
  </si>
  <si>
    <t>E 52ND AVENUE</t>
  </si>
  <si>
    <t>3498 E HASTINGS STREET</t>
  </si>
  <si>
    <t>2858 W 4TH AVENUE</t>
  </si>
  <si>
    <t>E 53RD AVENUE</t>
  </si>
  <si>
    <t>3601 E HASTINGS STREET</t>
  </si>
  <si>
    <t>288 E HASTINGS STREET</t>
  </si>
  <si>
    <t>E 54TH AVENUE</t>
  </si>
  <si>
    <t>3605 E HASTINGS STREET</t>
  </si>
  <si>
    <t>288 W KING EDWARD AVENUE</t>
  </si>
  <si>
    <t>E 55TH AVENUE</t>
  </si>
  <si>
    <t>3609 E HASTINGS STREET</t>
  </si>
  <si>
    <t>2880 VENABLES STREET</t>
  </si>
  <si>
    <t>E 56TH AVENUE</t>
  </si>
  <si>
    <t>3615 E HASTINGS STREET</t>
  </si>
  <si>
    <t>2888 CAMBIE STREET</t>
  </si>
  <si>
    <t>E 57TH AVENUE</t>
  </si>
  <si>
    <t>3619 E HASTINGS STREET</t>
  </si>
  <si>
    <t>2888 E 2ND AVENUE</t>
  </si>
  <si>
    <t>E 58TH AVENUE</t>
  </si>
  <si>
    <t>3623 E HASTINGS STREET</t>
  </si>
  <si>
    <t>2888 GRANVILLE STREET</t>
  </si>
  <si>
    <t>E 59TH AVENUE</t>
  </si>
  <si>
    <t>3627 E HASTINGS STREET</t>
  </si>
  <si>
    <t>E 60TH AVENUE</t>
  </si>
  <si>
    <t>1503 E KENT AVENUE NORTH</t>
  </si>
  <si>
    <t>2889 E 1ST AVENUE</t>
  </si>
  <si>
    <t>E 61ST AVENUE</t>
  </si>
  <si>
    <t>1505 E KENT AVENUE NORTH</t>
  </si>
  <si>
    <t>289 E 6TH AVENUE</t>
  </si>
  <si>
    <t>E 62ND AVENUE</t>
  </si>
  <si>
    <t>1509 E KENT AVENUE NORTH</t>
  </si>
  <si>
    <t>2906 W 33RD AVENUE</t>
  </si>
  <si>
    <t>E 63RD AVENUE</t>
  </si>
  <si>
    <t>1521 E KENT AVENUE NORTH</t>
  </si>
  <si>
    <t xml:space="preserve">2922 E KENT AVENUE SOUTH </t>
  </si>
  <si>
    <t>E 64TH AVENUE</t>
  </si>
  <si>
    <t>1525 E KENT AVENUE NORTH</t>
  </si>
  <si>
    <t>E 65TH AVENUE</t>
  </si>
  <si>
    <t>1529 E KENT AVENUE NORTH</t>
  </si>
  <si>
    <t>2968 BIRCH STREET</t>
  </si>
  <si>
    <t>E 66TH AVENUE</t>
  </si>
  <si>
    <t>1533 E KENT AVENUE NORTH</t>
  </si>
  <si>
    <t>2975 OAK STREET</t>
  </si>
  <si>
    <t>E 67TH AVENUE</t>
  </si>
  <si>
    <t>1541 E KENT AVENUE NORTH</t>
  </si>
  <si>
    <t>2980 NANAIMO STREET</t>
  </si>
  <si>
    <t>E 68TH AVENUE</t>
  </si>
  <si>
    <t>1545 E KENT AVENUE NORTH</t>
  </si>
  <si>
    <t>3028 ARBUTUS STREET</t>
  </si>
  <si>
    <t>E 69TH AVENUE</t>
  </si>
  <si>
    <t>1549 E KENT AVENUE NORTH</t>
  </si>
  <si>
    <t>303 E PENDER STREET</t>
  </si>
  <si>
    <t>E BROADWAY</t>
  </si>
  <si>
    <t>1553 E KENT AVENUE NORTH</t>
  </si>
  <si>
    <t>305 W 41ST AVENUE</t>
  </si>
  <si>
    <t>E CORDOVA STREET</t>
  </si>
  <si>
    <t>1561 E KENT AVENUE NORTH</t>
  </si>
  <si>
    <t>306 TERMINAL AVENUE</t>
  </si>
  <si>
    <t>E GEORGIA STREET</t>
  </si>
  <si>
    <t>1581 E KENT AVENUE NORTH</t>
  </si>
  <si>
    <t>3070 COMMERCIAL DRIVE</t>
  </si>
  <si>
    <t>E HASTINGS STREET</t>
  </si>
  <si>
    <t>1585 E KENT AVENUE NORTH</t>
  </si>
  <si>
    <t>308 W HASTINGS STREET</t>
  </si>
  <si>
    <t>E KENT AVENUE NORTH</t>
  </si>
  <si>
    <t>1589 E KENT AVENUE NORTH</t>
  </si>
  <si>
    <t>3080 MAIN STREET</t>
  </si>
  <si>
    <t>E KENT AVENUE SOUTH</t>
  </si>
  <si>
    <t>1593 E KENT AVENUE NORTH</t>
  </si>
  <si>
    <t>3080 MANITOBA STREET</t>
  </si>
  <si>
    <t>E KING EDWARD AVENUE</t>
  </si>
  <si>
    <t>1597 E KENT AVENUE NORTH</t>
  </si>
  <si>
    <t>3088 CELTIC AVENUE</t>
  </si>
  <si>
    <t>E PENDER STREET</t>
  </si>
  <si>
    <t>408 E KENT AVENUE SOUTH</t>
  </si>
  <si>
    <t>3089 W 3RD AVENUE</t>
  </si>
  <si>
    <t>E WATERFRONT ROAD</t>
  </si>
  <si>
    <t>418 E KENT AVENUE SOUTH</t>
  </si>
  <si>
    <t>3090 E 54TH AVENUE</t>
  </si>
  <si>
    <t>E WOODSTOCK AVENUE</t>
  </si>
  <si>
    <t>460 E KENT AVENUE SOUTH</t>
  </si>
  <si>
    <t>3090 ROSEMONT DRIVE</t>
  </si>
  <si>
    <t>EARL FINNING WAY</t>
  </si>
  <si>
    <t>508 E KENT AVENUE SOUTH</t>
  </si>
  <si>
    <t>31 W PENDER STREET</t>
  </si>
  <si>
    <t>EARLES STREET</t>
  </si>
  <si>
    <t>510 E KENT AVENUE SOUTH</t>
  </si>
  <si>
    <t>3108 CELTIC AVENUE</t>
  </si>
  <si>
    <t>EAST BOULEVARD</t>
  </si>
  <si>
    <t>518 E KENT AVENUE SOUTH</t>
  </si>
  <si>
    <t>311 E 16TH AVENUE</t>
  </si>
  <si>
    <t>ECHO PLACE</t>
  </si>
  <si>
    <t>520 E KENT AVENUE SOUTH</t>
  </si>
  <si>
    <t>311 E 6TH AVENUE</t>
  </si>
  <si>
    <t>EDDINGTON DRIVE</t>
  </si>
  <si>
    <t>528 E KENT AVENUE SOUTH</t>
  </si>
  <si>
    <t>3140 W 57TH AVENUE</t>
  </si>
  <si>
    <t>EDGAR CRESCENT</t>
  </si>
  <si>
    <t>530 E KENT AVENUE SOUTH</t>
  </si>
  <si>
    <t>3150 COMMERCIAL DRIVE</t>
  </si>
  <si>
    <t>EDINBURGH STREET</t>
  </si>
  <si>
    <t>538 E KENT AVENUE SOUTH</t>
  </si>
  <si>
    <t>3155 KINGSWAY</t>
  </si>
  <si>
    <t>EIHU LANE</t>
  </si>
  <si>
    <t>550 E KENT AVENUE SOUTH</t>
  </si>
  <si>
    <t>3161 QUEBEC STREET</t>
  </si>
  <si>
    <t>ELDORADO MEWS</t>
  </si>
  <si>
    <t>558 E KENT AVENUE SOUTH</t>
  </si>
  <si>
    <t>3183 PIERVIEW CRESCENT</t>
  </si>
  <si>
    <t>ELGIN STREET</t>
  </si>
  <si>
    <t>618 E KENT AVENUE SOUTH</t>
  </si>
  <si>
    <t>320 GRANVILLE STREET</t>
  </si>
  <si>
    <t>ELIZABETH STREET</t>
  </si>
  <si>
    <t>628 E KENT AVENUE SOUTH</t>
  </si>
  <si>
    <t>321 E 16TH AVENUE</t>
  </si>
  <si>
    <t>ELK VALLEY PLACE</t>
  </si>
  <si>
    <t>322 W 62ND AVENUE</t>
  </si>
  <si>
    <t>ELLIOTT STREET</t>
  </si>
  <si>
    <t>1403 E KING EDWARD AVENUE</t>
  </si>
  <si>
    <t>3245 PIERVIEW CRESCENT</t>
  </si>
  <si>
    <t>ELM STREET</t>
  </si>
  <si>
    <t>75 E PENDER STREET</t>
  </si>
  <si>
    <t>325 E 16TH AVENUE</t>
  </si>
  <si>
    <t>ELMHURST DRIVE</t>
  </si>
  <si>
    <t>77 E PENDER STREET</t>
  </si>
  <si>
    <t>3250 MARINE WAY</t>
  </si>
  <si>
    <t>ETON STREET</t>
  </si>
  <si>
    <t>223 E PENDER STREET</t>
  </si>
  <si>
    <t xml:space="preserve">3263 PIERVIEW CRESCENT </t>
  </si>
  <si>
    <t>EUCLID AVENUE</t>
  </si>
  <si>
    <t>227 E PENDER STREET</t>
  </si>
  <si>
    <t>3268 MARINE WAY</t>
  </si>
  <si>
    <t>EVANS AVENUE</t>
  </si>
  <si>
    <t>235 E PENDER STREET</t>
  </si>
  <si>
    <t xml:space="preserve">3281 E KENT AVENUE NORTH </t>
  </si>
  <si>
    <t>EVELEIGH STREET</t>
  </si>
  <si>
    <t>3288 E 22ND AVENUE</t>
  </si>
  <si>
    <t>EXPLORERS WALK</t>
  </si>
  <si>
    <t>1441 E PENDER STREET</t>
  </si>
  <si>
    <t>3289 RIVERWALK AVENUE</t>
  </si>
  <si>
    <t>EXPO BOULEVARD</t>
  </si>
  <si>
    <t>1443 E PENDER STREET</t>
  </si>
  <si>
    <t>3289 Riverwalk STREET</t>
  </si>
  <si>
    <t>FAIRCHILD ROAD</t>
  </si>
  <si>
    <t>1635 E PENDER STREET</t>
  </si>
  <si>
    <t>329 E 7TH AVENUE</t>
  </si>
  <si>
    <t>FAIRMONT STREET</t>
  </si>
  <si>
    <t>5980 EAST BOULEVARD</t>
  </si>
  <si>
    <t>3311 E HASTINGS STREET</t>
  </si>
  <si>
    <t>FALAISE AVENUE</t>
  </si>
  <si>
    <t>5990 EAST BOULEVARD</t>
  </si>
  <si>
    <t>333 E 11TH AVENUE</t>
  </si>
  <si>
    <t>FALAISE PLACE</t>
  </si>
  <si>
    <t>6218 EAST BOULEVARD</t>
  </si>
  <si>
    <t>333 WOODLAND DRIVE</t>
  </si>
  <si>
    <t>FALSE CREEK TRAM</t>
  </si>
  <si>
    <t>6228 EAST BOULEVARD</t>
  </si>
  <si>
    <t>3333 MAIN STREET</t>
  </si>
  <si>
    <t>FANNIN AVENUE</t>
  </si>
  <si>
    <t>6238 EAST BOULEVARD</t>
  </si>
  <si>
    <t>3351 W 4TH AVENUE</t>
  </si>
  <si>
    <t>FELLOWES STREET</t>
  </si>
  <si>
    <t>4825 ELDORADO MEWS</t>
  </si>
  <si>
    <t>3352 SW MARINE DRIVE</t>
  </si>
  <si>
    <t>FERNDALE STREET</t>
  </si>
  <si>
    <t>4828 ELDORADO MEWS</t>
  </si>
  <si>
    <t>336 W 14TH AVENUE</t>
  </si>
  <si>
    <t>FERRY ROW</t>
  </si>
  <si>
    <t>530 EVANS AVENUE</t>
  </si>
  <si>
    <t>336 W 62ND AVENUE</t>
  </si>
  <si>
    <t>FIELDSTONE AVENUE</t>
  </si>
  <si>
    <t>620 EVANS AVENUE</t>
  </si>
  <si>
    <t>3360 VICTORIA DRIVE</t>
  </si>
  <si>
    <t>FINCH PLACE</t>
  </si>
  <si>
    <t>650 EVANS AVENUE</t>
  </si>
  <si>
    <t>3365 E 4TH AVENUE</t>
  </si>
  <si>
    <t>FINDLAY STREET</t>
  </si>
  <si>
    <t>652 EVANS AVENUE</t>
  </si>
  <si>
    <t>337 W PENDER STREET</t>
  </si>
  <si>
    <t>FIR STREET</t>
  </si>
  <si>
    <t>662 EVANS AVENUE</t>
  </si>
  <si>
    <t>338 W 64TH AVENUE</t>
  </si>
  <si>
    <t>FLAGSTAFF PLACE</t>
  </si>
  <si>
    <t>738 EVANS AVENUE</t>
  </si>
  <si>
    <t>34 W 7th AVENUE</t>
  </si>
  <si>
    <t>FLEMING STREET</t>
  </si>
  <si>
    <t>755 EVANS AVENUE</t>
  </si>
  <si>
    <t>3410 LOUGHEED HIGHWAY</t>
  </si>
  <si>
    <t>FOLEY STREET</t>
  </si>
  <si>
    <t>605 EXPO BOULEVARD</t>
  </si>
  <si>
    <t>3420 ST. CATHERINES STREET</t>
  </si>
  <si>
    <t>FORESHORE WALK</t>
  </si>
  <si>
    <t>903 EXPO BOULEVARD</t>
  </si>
  <si>
    <t>3437 KINGSWAY</t>
  </si>
  <si>
    <t>FORGE WALK</t>
  </si>
  <si>
    <t>909 EXPO BOULEVARD</t>
  </si>
  <si>
    <t>3456 COMMERCIAL STREET</t>
  </si>
  <si>
    <t>FOSTER AVENUE</t>
  </si>
  <si>
    <t>919 EXPO BOULEVARD</t>
  </si>
  <si>
    <t>3488 SAWMILL CRESCENT</t>
  </si>
  <si>
    <t>FOUNDRY QUAY</t>
  </si>
  <si>
    <t>923 EXPO BOULEVARD</t>
  </si>
  <si>
    <t>349 E 16TH AVENUE</t>
  </si>
  <si>
    <t>FOUNTAIN WAY</t>
  </si>
  <si>
    <t>929 EXPO BOULEVARD</t>
  </si>
  <si>
    <t>3496 MONS DRIVE</t>
  </si>
  <si>
    <t>FOUNTAIN WAY COURT</t>
  </si>
  <si>
    <t>955 EXPO BOULEVARD</t>
  </si>
  <si>
    <t>3505 GRANDVIEW HIGHWAY</t>
  </si>
  <si>
    <t>FOXHOUND MEWS</t>
  </si>
  <si>
    <t>2455 FRASER STREET</t>
  </si>
  <si>
    <t>352 W 62ND AVENUE</t>
  </si>
  <si>
    <t>FRANCES STREET</t>
  </si>
  <si>
    <t>3303 FRASER STREET</t>
  </si>
  <si>
    <t>353 RAILWAY STREET</t>
  </si>
  <si>
    <t>FRANKLIN STREET</t>
  </si>
  <si>
    <t>3311 FRASER STREET</t>
  </si>
  <si>
    <t>355 E 16TH AVENUE</t>
  </si>
  <si>
    <t>FRASER STREET</t>
  </si>
  <si>
    <t>3333 FRASER STREET</t>
  </si>
  <si>
    <t>3550 LOUGHEED HIGHWAY</t>
  </si>
  <si>
    <t>FRASERVIEW DRIVE</t>
  </si>
  <si>
    <t>3353 FRASER STREET</t>
  </si>
  <si>
    <t>FREDERICK STREET</t>
  </si>
  <si>
    <t>3363 FRASER STREET</t>
  </si>
  <si>
    <t>3592 W 29TH AVENUE</t>
  </si>
  <si>
    <t>FREMLIN STREET</t>
  </si>
  <si>
    <t>3401 FRASER STREET</t>
  </si>
  <si>
    <t>3593 W 30TH AVENUE</t>
  </si>
  <si>
    <t>FRENCH STREET</t>
  </si>
  <si>
    <t>4108 FRASER STREET</t>
  </si>
  <si>
    <t>3595 W 17TH AVENUE</t>
  </si>
  <si>
    <t>FRONTENAC STREET</t>
  </si>
  <si>
    <t>4118 FRASER STREET</t>
  </si>
  <si>
    <t>3599 HULL STREET</t>
  </si>
  <si>
    <t>GALIANO ROAD</t>
  </si>
  <si>
    <t>4128 FRASER STREET</t>
  </si>
  <si>
    <t>3603 W 27TH AVENUE</t>
  </si>
  <si>
    <t>GALT STREET</t>
  </si>
  <si>
    <t>4138 FRASER STREET</t>
  </si>
  <si>
    <t>3618 SAWMILL CRESCENT</t>
  </si>
  <si>
    <t>GAOLER'S MEWS</t>
  </si>
  <si>
    <t>4208 FRASER STREET</t>
  </si>
  <si>
    <t>3624 MAIN STREET</t>
  </si>
  <si>
    <t>GARDEN DRIVE</t>
  </si>
  <si>
    <t>4238 FRASER STREET</t>
  </si>
  <si>
    <t>3625 E 1ST AVENUE</t>
  </si>
  <si>
    <t>GARIBALDI DRIVE</t>
  </si>
  <si>
    <t>4287 FRASER STREET</t>
  </si>
  <si>
    <t>365 E 16TH AVENUE</t>
  </si>
  <si>
    <t>GASTON STREET</t>
  </si>
  <si>
    <t>4376 FRASER STREET</t>
  </si>
  <si>
    <t>3659 MAIN STREET</t>
  </si>
  <si>
    <t>GATINEAU PLACE</t>
  </si>
  <si>
    <t>4508 FRASER STREET</t>
  </si>
  <si>
    <t>3665 LOUGHEED HIGHWAY</t>
  </si>
  <si>
    <t>GEORGE STREET</t>
  </si>
  <si>
    <t>4588 FRASER STREET</t>
  </si>
  <si>
    <t>3666 SAWMILL CRESCENT</t>
  </si>
  <si>
    <t>GEORGIA VIADUCT</t>
  </si>
  <si>
    <t>4590 FRASER STREET</t>
  </si>
  <si>
    <t>3669 W 11TH AVENUE</t>
  </si>
  <si>
    <t>GHENT LANE</t>
  </si>
  <si>
    <t>5460 FRASER STREET</t>
  </si>
  <si>
    <t>368 W 64TH AVENUE</t>
  </si>
  <si>
    <t>GILFORD STREET</t>
  </si>
  <si>
    <t>5480 FRASER STREET</t>
  </si>
  <si>
    <t>3688 INVERNESS STREET</t>
  </si>
  <si>
    <t>GILLNET PLACE</t>
  </si>
  <si>
    <t>5490 FRASER STREET</t>
  </si>
  <si>
    <t>3688 SAWMILL CRESCENT</t>
  </si>
  <si>
    <t>GLADSTONE STREET</t>
  </si>
  <si>
    <t>5850 FRASER STREET</t>
  </si>
  <si>
    <t>3699 MARINE WAY</t>
  </si>
  <si>
    <t>GLEN DRIVE</t>
  </si>
  <si>
    <t>5854 FRASER STREET</t>
  </si>
  <si>
    <t>3736 COMMERCIAL STREET</t>
  </si>
  <si>
    <t>GLENDALE STREET</t>
  </si>
  <si>
    <t>5888 FRASER STREET</t>
  </si>
  <si>
    <t>375 W 59TH AVENUE</t>
  </si>
  <si>
    <t>GLENDALOUGH PLACE</t>
  </si>
  <si>
    <t>5890 FRASER STREET</t>
  </si>
  <si>
    <t>378 W 64TH AVENUE</t>
  </si>
  <si>
    <t>GLENGYLE STREET</t>
  </si>
  <si>
    <t>5892 FRASER STREET</t>
  </si>
  <si>
    <t>379 E BROADWAY</t>
  </si>
  <si>
    <t>GOLDEN LINK CRESCENT</t>
  </si>
  <si>
    <t>5896 FRASER STREET</t>
  </si>
  <si>
    <t>3795 COMMERCIAL STREET</t>
  </si>
  <si>
    <t>GORE AVENUE</t>
  </si>
  <si>
    <t>5973 FRASER STREET</t>
  </si>
  <si>
    <t>38 W 1ST AVENUE</t>
  </si>
  <si>
    <t>GOTHARD STREET</t>
  </si>
  <si>
    <t>6176 FRASER STREET</t>
  </si>
  <si>
    <t>380 W 5TH AVENUE</t>
  </si>
  <si>
    <t>GRANDVIEW HIGHWAY</t>
  </si>
  <si>
    <t>6184 FRASER STREET</t>
  </si>
  <si>
    <t>3800 FLEMING STREET</t>
  </si>
  <si>
    <t>GRANDVIEW HIGHWAY NORTH</t>
  </si>
  <si>
    <t>6391 FRASER STREET</t>
  </si>
  <si>
    <t>3821 POINT GREY ROAD</t>
  </si>
  <si>
    <t>GRANDVIEW HIGHWAY SOUTH</t>
  </si>
  <si>
    <t>7283 FRASER STREET</t>
  </si>
  <si>
    <t>3835 MAIN STREET</t>
  </si>
  <si>
    <t>GRANT STREET</t>
  </si>
  <si>
    <t>7285 FRASER STREET</t>
  </si>
  <si>
    <t>388 KASLO STREET</t>
  </si>
  <si>
    <t>GRANVILLE STREET</t>
  </si>
  <si>
    <t>8385 FRASER STREET</t>
  </si>
  <si>
    <t>388 KOOTENAY STREET</t>
  </si>
  <si>
    <t>GRAVELEY STREET</t>
  </si>
  <si>
    <t>8410 FRASER STREET</t>
  </si>
  <si>
    <t>388 SKEENA STREET</t>
  </si>
  <si>
    <t>GREAT NORTHERN WAY</t>
  </si>
  <si>
    <t>8420 FRASER STREET</t>
  </si>
  <si>
    <t>388 W 64TH AVENUE</t>
  </si>
  <si>
    <t>GREENCHAIN</t>
  </si>
  <si>
    <t>8430 FRASER STREET</t>
  </si>
  <si>
    <t>3891 MAIN STREET</t>
  </si>
  <si>
    <t>GREENSBORO PLACE</t>
  </si>
  <si>
    <t>8440 FRASER STREET</t>
  </si>
  <si>
    <t>39 SMITHE STREET</t>
  </si>
  <si>
    <t>GREER AVENUE</t>
  </si>
  <si>
    <t>8450 FRASER STREET</t>
  </si>
  <si>
    <t>3917 KNIGHT STREET</t>
  </si>
  <si>
    <t>GRIFFITHS WAY</t>
  </si>
  <si>
    <t>8460 FRASER STREET</t>
  </si>
  <si>
    <t>3939 KNIGHT STREET</t>
  </si>
  <si>
    <t>GROUSE WALK</t>
  </si>
  <si>
    <t>8470 FRASER STREET</t>
  </si>
  <si>
    <t>3950 MAIN STREET</t>
  </si>
  <si>
    <t>GUELPH STREET</t>
  </si>
  <si>
    <t>8475 FRASER STREET</t>
  </si>
  <si>
    <t>3951 NANAIMO STREET</t>
  </si>
  <si>
    <t>GWILLIM CRESCENT</t>
  </si>
  <si>
    <t>8480 FRASER STREET</t>
  </si>
  <si>
    <t>4050 ASH STREET</t>
  </si>
  <si>
    <t>HAGGART STREET</t>
  </si>
  <si>
    <t>4650 GLADSTONE STREET</t>
  </si>
  <si>
    <t>4060 YUKON STREET</t>
  </si>
  <si>
    <t>HAIDA DRIVE</t>
  </si>
  <si>
    <t>1728 GLEN DRIVE</t>
  </si>
  <si>
    <t>4070 YUKON STREET</t>
  </si>
  <si>
    <t>HAIG STREET</t>
  </si>
  <si>
    <t>4080 YUKON STREET</t>
  </si>
  <si>
    <t>HAILSTONE STREET</t>
  </si>
  <si>
    <t>667 GORE AVENUE</t>
  </si>
  <si>
    <t>4083 CAMBIE STREET</t>
  </si>
  <si>
    <t>HALSS CRESCENT</t>
  </si>
  <si>
    <t>683 GORE AVENUE</t>
  </si>
  <si>
    <t>4099 CAMBIE STREET</t>
  </si>
  <si>
    <t>HAMILTON STREET</t>
  </si>
  <si>
    <t>2892 GRANDVIEW HIGHWAY</t>
  </si>
  <si>
    <t>41 E HASTINGS STREET</t>
  </si>
  <si>
    <t>HANDEL AVENUE</t>
  </si>
  <si>
    <t>4103 BRANT STREET</t>
  </si>
  <si>
    <t>HARO STREET</t>
  </si>
  <si>
    <t>4135 W 8TH AVENUE</t>
  </si>
  <si>
    <t>HAROLD STREET</t>
  </si>
  <si>
    <t>608 GRANVILLE STREET</t>
  </si>
  <si>
    <t>415 E 6TH AVENUE</t>
  </si>
  <si>
    <t>HARRIET STREET</t>
  </si>
  <si>
    <t>620 GRANVILLE STREET</t>
  </si>
  <si>
    <t>4150 CAMBIE STREET</t>
  </si>
  <si>
    <t>HARRISON DRIVE</t>
  </si>
  <si>
    <t>630 GRANVILLE STREET</t>
  </si>
  <si>
    <t>4171 CAMBIE STREET</t>
  </si>
  <si>
    <t>HARWOOD STREET</t>
  </si>
  <si>
    <t>640 GRANVILLE STREET</t>
  </si>
  <si>
    <t>4175 W 29TH AVENUE</t>
  </si>
  <si>
    <t>HAWKS AVENUE</t>
  </si>
  <si>
    <t>670 GRANVILLE STREET</t>
  </si>
  <si>
    <t>4177 CAMBIE STREET</t>
  </si>
  <si>
    <t>HAZELTON STREET</t>
  </si>
  <si>
    <t>672 GRANVILLE STREET</t>
  </si>
  <si>
    <t>4189 CAMBIE STREET</t>
  </si>
  <si>
    <t>HEATHER STREET</t>
  </si>
  <si>
    <t>752 GRANVILLE STREET</t>
  </si>
  <si>
    <t>420 HAWKS AVENUE</t>
  </si>
  <si>
    <t>HEATLEY AVENUE</t>
  </si>
  <si>
    <t>756 GRANVILLE STREET</t>
  </si>
  <si>
    <t>425 INDUSTRIAL AVENUE</t>
  </si>
  <si>
    <t>HEBB AVENUE</t>
  </si>
  <si>
    <t>762 GRANVILLE STREET</t>
  </si>
  <si>
    <t>431 VERNON DRIVE</t>
  </si>
  <si>
    <t>HECATE PLACE</t>
  </si>
  <si>
    <t>766 GRANVILLE STREET</t>
  </si>
  <si>
    <t>4320 SLOCAN STREET</t>
  </si>
  <si>
    <t>HELMCKEN STREET</t>
  </si>
  <si>
    <t>772 GRANVILLE STREET</t>
  </si>
  <si>
    <t>433 SW MARINE DRIVE</t>
  </si>
  <si>
    <t>HEMLOCK COURT</t>
  </si>
  <si>
    <t>782 GRANVILLE STREET</t>
  </si>
  <si>
    <t>433 VERNON DRIVE</t>
  </si>
  <si>
    <t>HEMLOCK STREET</t>
  </si>
  <si>
    <t>792 GRANVILLE STREET</t>
  </si>
  <si>
    <t>4330 KNIGHT STREET</t>
  </si>
  <si>
    <t>HENNEPIN AVENUE</t>
  </si>
  <si>
    <t>796 GRANVILLE STREET</t>
  </si>
  <si>
    <t>4338 COMMERCIAL STREET</t>
  </si>
  <si>
    <t>HENRY STREET</t>
  </si>
  <si>
    <t>798 GRANVILLE STREET</t>
  </si>
  <si>
    <t>4348 KNIGHT STREET</t>
  </si>
  <si>
    <t>HENSHAW LANE</t>
  </si>
  <si>
    <t>830 GRANVILLE STREET</t>
  </si>
  <si>
    <t>4355 W 10TH AVENUE</t>
  </si>
  <si>
    <t>HERMON DRIVE</t>
  </si>
  <si>
    <t>834 GRANVILLE STREET</t>
  </si>
  <si>
    <t>4372 FRASER STREET</t>
  </si>
  <si>
    <t>HERON PLACE</t>
  </si>
  <si>
    <t>942 GRANVILLE STREET</t>
  </si>
  <si>
    <t>438 TERMINAL AVENUE</t>
  </si>
  <si>
    <t>HIGH ROAD</t>
  </si>
  <si>
    <t>946 GRANVILLE STREET</t>
  </si>
  <si>
    <t>438 W KING EDWARD AVENUE</t>
  </si>
  <si>
    <t>HIGHBURY STREET</t>
  </si>
  <si>
    <t>950 GRANVILLE STREET</t>
  </si>
  <si>
    <t>4400 CAMBIE STREET</t>
  </si>
  <si>
    <t>HIGHGATE STREET</t>
  </si>
  <si>
    <t>952 GRANVILLE STREET</t>
  </si>
  <si>
    <t>4408 CAMBIE STREET</t>
  </si>
  <si>
    <t>HOLLAND STREET</t>
  </si>
  <si>
    <t>968 GRANVILLE STREET</t>
  </si>
  <si>
    <t>4418 CAMBIE STREET</t>
  </si>
  <si>
    <t>HOLLYHOCK LANE</t>
  </si>
  <si>
    <t>972 GRANVILLE STREET</t>
  </si>
  <si>
    <t>4427 CAMBIE STREET</t>
  </si>
  <si>
    <t>HOMER MEWS</t>
  </si>
  <si>
    <t>980 GRANVILLE STREET</t>
  </si>
  <si>
    <t>445 KINGSWAY</t>
  </si>
  <si>
    <t>HOMER STREET</t>
  </si>
  <si>
    <t>982 GRANVILLE STREET</t>
  </si>
  <si>
    <t>445 SE MARINE DRIVE</t>
  </si>
  <si>
    <t>HORLEY STREET</t>
  </si>
  <si>
    <t>988 GRANVILLE STREET</t>
  </si>
  <si>
    <t>445 W 2ND AVENUE</t>
  </si>
  <si>
    <t>HORNBY STREET</t>
  </si>
  <si>
    <t>998 GRANVILLE STREET</t>
  </si>
  <si>
    <t>4478 CAMBIE STREET</t>
  </si>
  <si>
    <t>HOSMER AVENUE</t>
  </si>
  <si>
    <t>1028 GRANVILLE STREET</t>
  </si>
  <si>
    <t>4488 CAMBIE STREET</t>
  </si>
  <si>
    <t>HOWE STREET</t>
  </si>
  <si>
    <t>1050 GRANVILLE STREET</t>
  </si>
  <si>
    <t>450 GORE AVENUE</t>
  </si>
  <si>
    <t>HOY STREET</t>
  </si>
  <si>
    <t>1253 GRANVILLE STREET</t>
  </si>
  <si>
    <t>450 SW MARINE DRIVE</t>
  </si>
  <si>
    <t>HOYLAKE AVENUE</t>
  </si>
  <si>
    <t>1255 GRANVILLE STREET</t>
  </si>
  <si>
    <t>4500 OAK STREET</t>
  </si>
  <si>
    <t>HUDSON STREET</t>
  </si>
  <si>
    <t>1265 GRANVILLE STREET</t>
  </si>
  <si>
    <t>4513 NANAIMO STREET</t>
  </si>
  <si>
    <t>HULL STREET</t>
  </si>
  <si>
    <t>1330 GRANVILLE STREET</t>
  </si>
  <si>
    <t>4515 NANAIMO STREET</t>
  </si>
  <si>
    <t>HUM-LU-SUM DRIVE</t>
  </si>
  <si>
    <t>1332 GRANVILLE STREET</t>
  </si>
  <si>
    <t>4519 EARLES STREET</t>
  </si>
  <si>
    <t>HUMM STREET</t>
  </si>
  <si>
    <t>1340 GRANVILLE STREET</t>
  </si>
  <si>
    <t>455 SW MARINE DRIVE</t>
  </si>
  <si>
    <t>HUMMINGBIRD PLACE</t>
  </si>
  <si>
    <t>1348 GRANVILLE STREET</t>
  </si>
  <si>
    <t>4550 FRASER STREET</t>
  </si>
  <si>
    <t>HURON MEWS</t>
  </si>
  <si>
    <t>1377 GRANVILLE STREET</t>
  </si>
  <si>
    <t>4567 HEATHER STREET</t>
  </si>
  <si>
    <t>HURST AVENUE</t>
  </si>
  <si>
    <t>2202 GRANVILLE STREET</t>
  </si>
  <si>
    <t>4573 SLOCAN STREET</t>
  </si>
  <si>
    <t>HURST PLACE</t>
  </si>
  <si>
    <t>2212 GRANVILLE STREET</t>
  </si>
  <si>
    <t>4575 SLOCAN STREET</t>
  </si>
  <si>
    <t>HYACK DRIVE</t>
  </si>
  <si>
    <t>2250 GRANVILLE STREET</t>
  </si>
  <si>
    <t>4577 SLOCAN STREET</t>
  </si>
  <si>
    <t>INDUSTRIAL AVENUE</t>
  </si>
  <si>
    <t>2288 GRANVILLE STREET</t>
  </si>
  <si>
    <t>458 E 10TH AVENUE</t>
  </si>
  <si>
    <t>INTERURBAN WAY</t>
  </si>
  <si>
    <t>2655 GRANVILLE STREET</t>
  </si>
  <si>
    <t>INVERNESS STREET</t>
  </si>
  <si>
    <t>2665 GRANVILLE STREET</t>
  </si>
  <si>
    <t>IRONWORK PASSAGE</t>
  </si>
  <si>
    <t>467 W KING EDWARD AVENUE</t>
  </si>
  <si>
    <t>ISABEL PLACE</t>
  </si>
  <si>
    <t>468 TERMINAL AVENUE</t>
  </si>
  <si>
    <t>ISLAND AVENUE</t>
  </si>
  <si>
    <t>4698 OAK STREET</t>
  </si>
  <si>
    <t>ISLAND PARK WALK</t>
  </si>
  <si>
    <t>2912 GRANVILLE STREET</t>
  </si>
  <si>
    <t>4773 BELMONT AVENUE</t>
  </si>
  <si>
    <t>IVANHOE STREET</t>
  </si>
  <si>
    <t>3050 GRANVILLE STREET</t>
  </si>
  <si>
    <t>481 W 26TH AVENUE</t>
  </si>
  <si>
    <t>JACK UPPAL STREET</t>
  </si>
  <si>
    <t>3070 GRANVILLE STREET</t>
  </si>
  <si>
    <t>4815 ELDORADO MEWS</t>
  </si>
  <si>
    <t>JACKSON AVENUE</t>
  </si>
  <si>
    <t>3080 GRANVILLE STREET</t>
  </si>
  <si>
    <t>4818 ELDORADO MEWS</t>
  </si>
  <si>
    <t>JADETREE COURT</t>
  </si>
  <si>
    <t>3088 GRANVILLE STREET</t>
  </si>
  <si>
    <t>4818 WILLOW STREET</t>
  </si>
  <si>
    <t>JAMES STREET</t>
  </si>
  <si>
    <t>8324 GRANVILLE STREET</t>
  </si>
  <si>
    <t>4867 CAMBIE STREET</t>
  </si>
  <si>
    <t>JAMES WALK</t>
  </si>
  <si>
    <t>8384 GRANVILLE STREET</t>
  </si>
  <si>
    <t>488 POWELL STREET</t>
  </si>
  <si>
    <t>JASPER CRESCENT</t>
  </si>
  <si>
    <t>8386 GRANVILLE STREET</t>
  </si>
  <si>
    <t>489 W 26TH AVENUE</t>
  </si>
  <si>
    <t>JELLICOE STREET</t>
  </si>
  <si>
    <t>8388 GRANVILLE STREET</t>
  </si>
  <si>
    <t>490 W 64TH AVENUE</t>
  </si>
  <si>
    <t>JEPSON-YOUNG LANE</t>
  </si>
  <si>
    <t>8475 GRANVILLE STREET</t>
  </si>
  <si>
    <t>4951 CAMBIE STREET</t>
  </si>
  <si>
    <t>JERICHO CIRCLE</t>
  </si>
  <si>
    <t>496 DRAKE STREET</t>
  </si>
  <si>
    <t>JERICHO DRIVE</t>
  </si>
  <si>
    <t>1257 HAMILTON STREET</t>
  </si>
  <si>
    <t>4963 CAMBIE STREET</t>
  </si>
  <si>
    <t>JERVIS MEWS</t>
  </si>
  <si>
    <t>1261 HAMILTON STREET</t>
  </si>
  <si>
    <t>4988 CAMBIE STREET</t>
  </si>
  <si>
    <t>JERVIS STREET</t>
  </si>
  <si>
    <t>1265 HAMILTON STREET</t>
  </si>
  <si>
    <t>499 PACIFIC STREET</t>
  </si>
  <si>
    <t>JOHN STREET</t>
  </si>
  <si>
    <t>1269 HAMILTON STREET</t>
  </si>
  <si>
    <t>5002 HIGHGATE STREET</t>
  </si>
  <si>
    <t>JOHNSTON STREET</t>
  </si>
  <si>
    <t>501 E 44TH AVENUE</t>
  </si>
  <si>
    <t>JOYCE STREET</t>
  </si>
  <si>
    <t>415 HELMCKEN STREET</t>
  </si>
  <si>
    <t>5011 SLOCAN STREET</t>
  </si>
  <si>
    <t>JUNG LANE</t>
  </si>
  <si>
    <t>575 HELMCKEN STREET</t>
  </si>
  <si>
    <t>5031 CHAMBERS STREET</t>
  </si>
  <si>
    <t>KAMLOOPS STREET</t>
  </si>
  <si>
    <t>585 HELMCKEN STREET</t>
  </si>
  <si>
    <t>5033 CAMBIE STREET</t>
  </si>
  <si>
    <t>KASLO STREET</t>
  </si>
  <si>
    <t>839 HOMER STREET</t>
  </si>
  <si>
    <t>505 W 62ND AVENUE</t>
  </si>
  <si>
    <t>KE KAIT PLACE</t>
  </si>
  <si>
    <t>860 HOMER STREET</t>
  </si>
  <si>
    <t>5055 EARLES STREET</t>
  </si>
  <si>
    <t>KEEFER PLACE</t>
  </si>
  <si>
    <t>878 HOMER STREET</t>
  </si>
  <si>
    <t>5077 CAMBIE STREET</t>
  </si>
  <si>
    <t>KEEFER STREET</t>
  </si>
  <si>
    <t>880 HOMER STREET</t>
  </si>
  <si>
    <t>508 HELMCKEN STREET</t>
  </si>
  <si>
    <t>KEITH DRIVE</t>
  </si>
  <si>
    <t>1083 HOMER STREET</t>
  </si>
  <si>
    <t>5080 QUEBEC STREET</t>
  </si>
  <si>
    <t>KELOWNA STREET</t>
  </si>
  <si>
    <t>1085 HOMER STREET</t>
  </si>
  <si>
    <t>5085 MAIN STREET</t>
  </si>
  <si>
    <t>KEMPTON PLACE</t>
  </si>
  <si>
    <t>1093 HOMER STREET</t>
  </si>
  <si>
    <t>5089 QUEBEC STREET</t>
  </si>
  <si>
    <t>KERR STREET</t>
  </si>
  <si>
    <t>1250 HOMER STREET</t>
  </si>
  <si>
    <t>510 SEYMOUR STREET</t>
  </si>
  <si>
    <t>KERSLAND DRIVE</t>
  </si>
  <si>
    <t>1258 HOMER STREET</t>
  </si>
  <si>
    <t>510 W GEORGIA STREET</t>
  </si>
  <si>
    <t>KEVIN PLACE</t>
  </si>
  <si>
    <t>1262 HOMER STREET</t>
  </si>
  <si>
    <t>5103 CAMBIE STREET</t>
  </si>
  <si>
    <t>KEYSTONE STREET</t>
  </si>
  <si>
    <t>1268 HOMER STREET</t>
  </si>
  <si>
    <t>5105 CAMBIE STREET</t>
  </si>
  <si>
    <t>KIELDER COURT</t>
  </si>
  <si>
    <t>941 HORNBY STREET</t>
  </si>
  <si>
    <t>5107 CAMBIE STREET</t>
  </si>
  <si>
    <t>KILLARNEY STREET</t>
  </si>
  <si>
    <t>947 HORNBY STREET</t>
  </si>
  <si>
    <t>5115 CAMBIE STREET</t>
  </si>
  <si>
    <t>KILLDEER PLACE</t>
  </si>
  <si>
    <t>951 HORNBY STREET</t>
  </si>
  <si>
    <t>5115 JOYCE STREET</t>
  </si>
  <si>
    <t>KINGHORNE MEWS</t>
  </si>
  <si>
    <t>1250 HORNBY STREET</t>
  </si>
  <si>
    <t>512 W 28TH AVENUE</t>
  </si>
  <si>
    <t>KINGS AVENUE</t>
  </si>
  <si>
    <t>1270 HORNBY STREET</t>
  </si>
  <si>
    <t>5120 OAK STREET</t>
  </si>
  <si>
    <t>KINGS LYNN STREET</t>
  </si>
  <si>
    <t>1318 HORNBY STREET</t>
  </si>
  <si>
    <t>5151 OAK STREET</t>
  </si>
  <si>
    <t>KINGSWAY</t>
  </si>
  <si>
    <t>232 HOWE STREET</t>
  </si>
  <si>
    <t>5178 CHAMBERS STREET</t>
  </si>
  <si>
    <t>KINROSS STREET</t>
  </si>
  <si>
    <t>968 HOWE STREET</t>
  </si>
  <si>
    <t>5189 CLARENDON STREET</t>
  </si>
  <si>
    <t>KIRKLAND STREET</t>
  </si>
  <si>
    <t>980 HOWE STREET</t>
  </si>
  <si>
    <t>5190 CHAMBERS STREET</t>
  </si>
  <si>
    <t>KITCHENER STREET</t>
  </si>
  <si>
    <t>988 HOWE STREET</t>
  </si>
  <si>
    <t>520 E 1ST AVENUE</t>
  </si>
  <si>
    <t>KITSILANO DIVERSION</t>
  </si>
  <si>
    <t>1265 HOWE STREET</t>
  </si>
  <si>
    <t>KNIGHT STREET</t>
  </si>
  <si>
    <t>1291 HOWE STREET</t>
  </si>
  <si>
    <t>523 W KING EDWARD AVENUE</t>
  </si>
  <si>
    <t>KOKANEE PLACE</t>
  </si>
  <si>
    <t>1293 HOWE STREET</t>
  </si>
  <si>
    <t>525 ABBOTT STREET</t>
  </si>
  <si>
    <t>KOOTENAY STREET</t>
  </si>
  <si>
    <t>1299 HOWE STREET</t>
  </si>
  <si>
    <t>5251 OAK STREET</t>
  </si>
  <si>
    <t>KULLAHUN DRIVE</t>
  </si>
  <si>
    <t>401 INDUSTRIAL AVENUE</t>
  </si>
  <si>
    <t>528 W KING EDWARD AVENUE</t>
  </si>
  <si>
    <t>LA SALLE STREET</t>
  </si>
  <si>
    <t>405 INDUSTRIAL AVENUE</t>
  </si>
  <si>
    <t>531 E 16TH AVENUE</t>
  </si>
  <si>
    <t>LABURNUM STREET</t>
  </si>
  <si>
    <t>407 INDUSTRIAL AVENUE</t>
  </si>
  <si>
    <t>531 W KING EDWARD AVENUE</t>
  </si>
  <si>
    <t>LAGOON DRIVE</t>
  </si>
  <si>
    <t>409 INDUSTRIAL AVENUE</t>
  </si>
  <si>
    <t>5325 WEST BOULEVARD</t>
  </si>
  <si>
    <t>LAHB AVENUE</t>
  </si>
  <si>
    <t>413 INDUSTRIAL AVENUE</t>
  </si>
  <si>
    <t>535 SMITHE STREET</t>
  </si>
  <si>
    <t>LAKEWOOD DRIVE</t>
  </si>
  <si>
    <t>415 INDUSTRIAL AVENUE</t>
  </si>
  <si>
    <t>535 W KING EDWARD AVENUE</t>
  </si>
  <si>
    <t>LAKEWOOD STREET</t>
  </si>
  <si>
    <t>417 INDUSTRIAL AVENUE</t>
  </si>
  <si>
    <t>538 W 7TH AVENUE</t>
  </si>
  <si>
    <t>LAMEY'S MILL ROAD</t>
  </si>
  <si>
    <t>419 INDUSTRIAL AVENUE</t>
  </si>
  <si>
    <t>5411 HUDSON STREET</t>
  </si>
  <si>
    <t>LANARK STREET</t>
  </si>
  <si>
    <t>5420 OAK STREET</t>
  </si>
  <si>
    <t>LANCASTER PLACE</t>
  </si>
  <si>
    <t>477 INTERURBAN WAY</t>
  </si>
  <si>
    <t>5428 OAK STREET</t>
  </si>
  <si>
    <t>LANCASTER STREET</t>
  </si>
  <si>
    <t>483 INTERURBAN WAY</t>
  </si>
  <si>
    <t>5444 OAK STREET</t>
  </si>
  <si>
    <t>LANGARA AVENUE</t>
  </si>
  <si>
    <t>487 INTERURBAN WAY</t>
  </si>
  <si>
    <t>5468 OAK STREET</t>
  </si>
  <si>
    <t>LANGFORD AVENUE</t>
  </si>
  <si>
    <t>497 INTERURBAN WAY</t>
  </si>
  <si>
    <t>547 E 16TH AVENUE</t>
  </si>
  <si>
    <t>LARCH STREET</t>
  </si>
  <si>
    <t>5470 ORMIDALE STREET</t>
  </si>
  <si>
    <t>LATTA STREET</t>
  </si>
  <si>
    <t>5125 JOYCE STREET</t>
  </si>
  <si>
    <t>5474 OAK STREET</t>
  </si>
  <si>
    <t>LAUREL STREET</t>
  </si>
  <si>
    <t>66 KEEFER PLACE</t>
  </si>
  <si>
    <t>549 E 16TH AVENUE</t>
  </si>
  <si>
    <t>LAURIER AVENUE</t>
  </si>
  <si>
    <t>68 KEEFER PLACE</t>
  </si>
  <si>
    <t>55 EXPO BOULEVARD</t>
  </si>
  <si>
    <t>LAVAL PLACE</t>
  </si>
  <si>
    <t>80 KEEFER PLACE</t>
  </si>
  <si>
    <t>550 TERMINAL AVENUE</t>
  </si>
  <si>
    <t>LE ROI STREET</t>
  </si>
  <si>
    <t>86 KEEFER PLACE</t>
  </si>
  <si>
    <t>550 W BROADWAY</t>
  </si>
  <si>
    <t>LEASIDE STREET</t>
  </si>
  <si>
    <t>88 KEEFER PLACE</t>
  </si>
  <si>
    <t>5500 OAK STREET</t>
  </si>
  <si>
    <t>LEG-IN-BOOT SQUARE</t>
  </si>
  <si>
    <t>98 KEEFER PLACE</t>
  </si>
  <si>
    <t>5502 OAK STREET</t>
  </si>
  <si>
    <t>LIARD PLACE</t>
  </si>
  <si>
    <t>182 KEEFER STREET</t>
  </si>
  <si>
    <t>5515 BOUNDARY ROAD</t>
  </si>
  <si>
    <t>LIGHTHOUSE WAY</t>
  </si>
  <si>
    <t>7010 KERR STREET</t>
  </si>
  <si>
    <t>5516 OAK STREET</t>
  </si>
  <si>
    <t>LILLOOET STREET</t>
  </si>
  <si>
    <t>7026 KERR STREET</t>
  </si>
  <si>
    <t>5538 OAK STREET</t>
  </si>
  <si>
    <t>LILY STREET</t>
  </si>
  <si>
    <t>7038 KERR STREET</t>
  </si>
  <si>
    <t>555 SEYMOUR STREET</t>
  </si>
  <si>
    <t>LIME STREET</t>
  </si>
  <si>
    <t>7050 KERR STREET</t>
  </si>
  <si>
    <t>5555 DUNBAR STREET</t>
  </si>
  <si>
    <t>LIMEWOOD PLACE</t>
  </si>
  <si>
    <t>7052 KERR STREET</t>
  </si>
  <si>
    <t>LINCOLN STREET</t>
  </si>
  <si>
    <t>7056 KERR STREET</t>
  </si>
  <si>
    <t>5598 ORMIDALE STREET</t>
  </si>
  <si>
    <t>LINDEN ROAD</t>
  </si>
  <si>
    <t>7058 KERR STREET</t>
  </si>
  <si>
    <t>563 W KING EDWARD AVENUE</t>
  </si>
  <si>
    <t>LITTLE STREET</t>
  </si>
  <si>
    <t>7060 KERR STREET</t>
  </si>
  <si>
    <t>5648 VICTORIA DRIVE</t>
  </si>
  <si>
    <t>LOCARNO CRESCENT</t>
  </si>
  <si>
    <t>7088 KERR STREET</t>
  </si>
  <si>
    <t>565 GREAT NORTHERN WAY</t>
  </si>
  <si>
    <t>LOGAN STREET</t>
  </si>
  <si>
    <t>7092 KERR STREET</t>
  </si>
  <si>
    <t>5680 WILLOW STREET</t>
  </si>
  <si>
    <t>LONG LIFE PLACE</t>
  </si>
  <si>
    <t>7116 KERR STREET</t>
  </si>
  <si>
    <t>5682 WILLOW STREET</t>
  </si>
  <si>
    <t>LORD STREET</t>
  </si>
  <si>
    <t>7120 KERR STREET</t>
  </si>
  <si>
    <t>5687 BAILLIE STREET</t>
  </si>
  <si>
    <t>LORNE STREET</t>
  </si>
  <si>
    <t>7126 KERR STREET</t>
  </si>
  <si>
    <t>5688 WILLOW STREET</t>
  </si>
  <si>
    <t>LOUGHEED HIGHWAY</t>
  </si>
  <si>
    <t>7128 KERR STREET</t>
  </si>
  <si>
    <t>5689 BAILLIE STREET</t>
  </si>
  <si>
    <t>LYNBROOK DRIVE</t>
  </si>
  <si>
    <t>7130 KERR STREET</t>
  </si>
  <si>
    <t>5699 BAILLIE STREET</t>
  </si>
  <si>
    <t>LYNMOOR PLACE</t>
  </si>
  <si>
    <t>7132 KERR STREET</t>
  </si>
  <si>
    <t>5711 RHODES STREET</t>
  </si>
  <si>
    <t>MACDONALD STREET</t>
  </si>
  <si>
    <t>7150 KERR STREET</t>
  </si>
  <si>
    <t>580 MALKIN AVENUE</t>
  </si>
  <si>
    <t>MACKENZIE PLACE</t>
  </si>
  <si>
    <t>7160 KERR STREET</t>
  </si>
  <si>
    <t>5805 WALES STREET</t>
  </si>
  <si>
    <t>MACKENZIE STREET</t>
  </si>
  <si>
    <t>7170 KERR STREET</t>
  </si>
  <si>
    <t>5809 WALES STREET</t>
  </si>
  <si>
    <t>MACKIE STREET</t>
  </si>
  <si>
    <t>7172 KERR STREET</t>
  </si>
  <si>
    <t>5821 WALES STREET</t>
  </si>
  <si>
    <t>MACLURE MEWS</t>
  </si>
  <si>
    <t>7180 KERR STREET</t>
  </si>
  <si>
    <t>5825 WALES STREET</t>
  </si>
  <si>
    <t>MADDAMS STREET</t>
  </si>
  <si>
    <t>7190 KERR STREET</t>
  </si>
  <si>
    <t>5828 BLENHEIM STREET</t>
  </si>
  <si>
    <t>MAGNOLIA STREET</t>
  </si>
  <si>
    <t>8683 KERR STREET</t>
  </si>
  <si>
    <t>5958 ST. GEORGE STREET</t>
  </si>
  <si>
    <t>MAIN STREET</t>
  </si>
  <si>
    <t>638 KINGHORNE MEWS</t>
  </si>
  <si>
    <t>601 E HASTINGS STREET</t>
  </si>
  <si>
    <t>MAINLAND STREET</t>
  </si>
  <si>
    <t>39 KINGSWAY</t>
  </si>
  <si>
    <t>601 W HASTINGS STREET</t>
  </si>
  <si>
    <t>MALI AVENUE</t>
  </si>
  <si>
    <t>158 KINGSWAY</t>
  </si>
  <si>
    <t>6070 OAK STREET</t>
  </si>
  <si>
    <t>MALI LANE</t>
  </si>
  <si>
    <t>368 KINGSWAY</t>
  </si>
  <si>
    <t>6078 OAK STREET</t>
  </si>
  <si>
    <t>MALKIN AVENUE</t>
  </si>
  <si>
    <t>626 KINGSWAY</t>
  </si>
  <si>
    <t>6168 EAST BOULEVARD</t>
  </si>
  <si>
    <t>MALTA AVENUE</t>
  </si>
  <si>
    <t>928 KINGSWAY</t>
  </si>
  <si>
    <t>MALTA PLACE</t>
  </si>
  <si>
    <t>930 KINGSWAY</t>
  </si>
  <si>
    <t>620 CARDERO STREET</t>
  </si>
  <si>
    <t>MANITOBA STREET</t>
  </si>
  <si>
    <t>960 KINGSWAY</t>
  </si>
  <si>
    <t>6268 E Boulevard</t>
  </si>
  <si>
    <t>MANNERING AVENUE</t>
  </si>
  <si>
    <t>962 KINGSWAY</t>
  </si>
  <si>
    <t>6268 EAST BOULEVARD</t>
  </si>
  <si>
    <t>MANOR STREET</t>
  </si>
  <si>
    <t>966 KINGSWAY</t>
  </si>
  <si>
    <t>MANSON STREET</t>
  </si>
  <si>
    <t>1207 KINGSWAY</t>
  </si>
  <si>
    <t>63 W 2ND AVENUE</t>
  </si>
  <si>
    <t>MAPLE CRESCENT</t>
  </si>
  <si>
    <t>1209 KINGSWAY</t>
  </si>
  <si>
    <t>630 E BROADWAY</t>
  </si>
  <si>
    <t>MAPLE STREET</t>
  </si>
  <si>
    <t>1217 KINGSWAY</t>
  </si>
  <si>
    <t>631 VICTORIA DRIVE</t>
  </si>
  <si>
    <t>MAQUINNA DRIVE</t>
  </si>
  <si>
    <t>1219 KINGSWAY</t>
  </si>
  <si>
    <t>6311 CAMBIE STREET</t>
  </si>
  <si>
    <t>MARCHWOOD PLACE</t>
  </si>
  <si>
    <t>633 MAIN STREET</t>
  </si>
  <si>
    <t>MARGUERITE STREET</t>
  </si>
  <si>
    <t>1352 KINGSWAY</t>
  </si>
  <si>
    <t>633 W KING EDWARD AVENUE</t>
  </si>
  <si>
    <t>MARINASIDE CRESCENT</t>
  </si>
  <si>
    <t>1388 KINGSWAY</t>
  </si>
  <si>
    <t>6333 WEST BOULEVARD</t>
  </si>
  <si>
    <t>MARINE CRESCENT</t>
  </si>
  <si>
    <t>1408 KINGSWAY</t>
  </si>
  <si>
    <t>6344 NANAIMO STREET</t>
  </si>
  <si>
    <t>MARINE WAY</t>
  </si>
  <si>
    <t>1676 KINGSWAY</t>
  </si>
  <si>
    <t>6363 LANARK STREET</t>
  </si>
  <si>
    <t>MARINER WALK</t>
  </si>
  <si>
    <t>1799 KINGSWAY</t>
  </si>
  <si>
    <t>6383 CAMBIE STREET</t>
  </si>
  <si>
    <t>MARITIME MEWS</t>
  </si>
  <si>
    <t>1808 KINGSWAY</t>
  </si>
  <si>
    <t>MARKET HILL</t>
  </si>
  <si>
    <t>1818 KINGSWAY</t>
  </si>
  <si>
    <t>645 MALKIN AVENUE</t>
  </si>
  <si>
    <t>MARLIN QUAY</t>
  </si>
  <si>
    <t>1850 KINGSWAY</t>
  </si>
  <si>
    <t>MARMION AVENUE</t>
  </si>
  <si>
    <t>2162 KINGSWAY</t>
  </si>
  <si>
    <t>650 W 41ST AVENUE</t>
  </si>
  <si>
    <t>MARPOLE AVENUE</t>
  </si>
  <si>
    <t>2202 KINGSWAY</t>
  </si>
  <si>
    <t>6508 KNIGHT STREET</t>
  </si>
  <si>
    <t>MARQUETTE CRESCENT</t>
  </si>
  <si>
    <t>2206 KINGSWAY</t>
  </si>
  <si>
    <t>655 W 41ST AVENUE</t>
  </si>
  <si>
    <t>MARSHALL STREET</t>
  </si>
  <si>
    <t>2212 KINGSWAY</t>
  </si>
  <si>
    <t>6555 VICTORIA DRIVE</t>
  </si>
  <si>
    <t>MARSTRAND AVENUE</t>
  </si>
  <si>
    <t>2218 KINGSWAY</t>
  </si>
  <si>
    <t>66 W CORDOVA STREET</t>
  </si>
  <si>
    <t>MAST TOWER ROAD</t>
  </si>
  <si>
    <t>2223 KINGSWAY</t>
  </si>
  <si>
    <t>662 KEEFER STREET</t>
  </si>
  <si>
    <t>MATAPAN CRESCENT</t>
  </si>
  <si>
    <t>2225 KINGSWAY</t>
  </si>
  <si>
    <t>6665 MAIN STREET</t>
  </si>
  <si>
    <t>MATHESON CRESCENT</t>
  </si>
  <si>
    <t>2227 KINGSWAY</t>
  </si>
  <si>
    <t>6668 FRASER STREET</t>
  </si>
  <si>
    <t>MATTHEWS AVENUE</t>
  </si>
  <si>
    <t>2229 KINGSWAY</t>
  </si>
  <si>
    <t>677 W 41ST AVENUE</t>
  </si>
  <si>
    <t>MAXINE LANE</t>
  </si>
  <si>
    <t>2231 KINGSWAY</t>
  </si>
  <si>
    <t>68 SMITHE STREET</t>
  </si>
  <si>
    <t>MAXWELL STREET</t>
  </si>
  <si>
    <t>2233 KINGSWAY</t>
  </si>
  <si>
    <t>683 E 27TH AVENUE</t>
  </si>
  <si>
    <t>MAYFAIR AVENUE</t>
  </si>
  <si>
    <t>2235 KINGSWAY</t>
  </si>
  <si>
    <t>685 GREAT NORTHERN WAY</t>
  </si>
  <si>
    <t>MCBAIN AVENUE</t>
  </si>
  <si>
    <t>2245 KINGSWAY</t>
  </si>
  <si>
    <t>688 E 18TH AVENUE</t>
  </si>
  <si>
    <t>MCCLEERY STREET</t>
  </si>
  <si>
    <t>2249 KINGSWAY</t>
  </si>
  <si>
    <t>688 E 19TH AVENUE</t>
  </si>
  <si>
    <t>MCGEER STREET</t>
  </si>
  <si>
    <t>2251 KINGSWAY</t>
  </si>
  <si>
    <t>688 TERMINAL AVENUE</t>
  </si>
  <si>
    <t>MCGILL STREET</t>
  </si>
  <si>
    <t>2255 KINGSWAY</t>
  </si>
  <si>
    <t>690 PIPELINE ROAD</t>
  </si>
  <si>
    <t>MCGUIGAN AVENUE</t>
  </si>
  <si>
    <t>2310 KINGSWAY</t>
  </si>
  <si>
    <t>6933 CAMBIE STREET</t>
  </si>
  <si>
    <t>MCHARDY STREET</t>
  </si>
  <si>
    <t>2312 KINGSWAY</t>
  </si>
  <si>
    <t>6939 CAMBIE STREET</t>
  </si>
  <si>
    <t>MCINTYRE DRIVE</t>
  </si>
  <si>
    <t>2320 KINGSWAY</t>
  </si>
  <si>
    <t>6999 CAMBIE STREET</t>
  </si>
  <si>
    <t>MCKINNON STREET</t>
  </si>
  <si>
    <t>2330 KINGSWAY</t>
  </si>
  <si>
    <t>MCLEAN DRIVE</t>
  </si>
  <si>
    <t>2537 KINGSWAY</t>
  </si>
  <si>
    <t>7 W 6TH AVENUE</t>
  </si>
  <si>
    <t>MCMULLEN AVENUE</t>
  </si>
  <si>
    <t>2541 KINGSWAY</t>
  </si>
  <si>
    <t>706 E 57TH AVENUE</t>
  </si>
  <si>
    <t>MCNICOLL AVENUE</t>
  </si>
  <si>
    <t>2543 KINGSWAY</t>
  </si>
  <si>
    <t>707 E 43RD AVENUE</t>
  </si>
  <si>
    <t>MCRAE AVENUE</t>
  </si>
  <si>
    <t>2558 KINGSWAY</t>
  </si>
  <si>
    <t>708 E 26TH AVENUE</t>
  </si>
  <si>
    <t>MCSPADDEN AVENUE</t>
  </si>
  <si>
    <t>2572 KINGSWAY</t>
  </si>
  <si>
    <t>709 E 39TH AVENUE</t>
  </si>
  <si>
    <t>MEADOWLAND PLACE</t>
  </si>
  <si>
    <t>2580 KINGSWAY</t>
  </si>
  <si>
    <t>709 SW MARINE DRIVE</t>
  </si>
  <si>
    <t>MEARES AVENUE</t>
  </si>
  <si>
    <t>2675 KINGSWAY</t>
  </si>
  <si>
    <t>7128 ADERA STREET</t>
  </si>
  <si>
    <t>MELBOURNE STREET</t>
  </si>
  <si>
    <t>2677 KINGSWAY</t>
  </si>
  <si>
    <t>7188 MACDONALD STREET</t>
  </si>
  <si>
    <t>MELVILLE STREET</t>
  </si>
  <si>
    <t>2679 KINGSWAY</t>
  </si>
  <si>
    <t>720 E HASTINGS STREET</t>
  </si>
  <si>
    <t>MENCHIONS MEWS</t>
  </si>
  <si>
    <t>2681 KINGSWAY</t>
  </si>
  <si>
    <t>720 ROBSON STREET</t>
  </si>
  <si>
    <t>MIDLOTHIAN AVENUE</t>
  </si>
  <si>
    <t>2685 KINGSWAY</t>
  </si>
  <si>
    <t>7228 ADERA STREET</t>
  </si>
  <si>
    <t>MILLBANK</t>
  </si>
  <si>
    <t>2715 KINGSWAY</t>
  </si>
  <si>
    <t>7238 CARRINGTON STREET</t>
  </si>
  <si>
    <t>MILLER STREET</t>
  </si>
  <si>
    <t>2717 KINGSWAY</t>
  </si>
  <si>
    <t>7249 CYPRESS STREET</t>
  </si>
  <si>
    <t>MILLSTONE STREET</t>
  </si>
  <si>
    <t>2719 KINGSWAY</t>
  </si>
  <si>
    <t>727 E 17TH AVENUE</t>
  </si>
  <si>
    <t>MILLYARD</t>
  </si>
  <si>
    <t>2955 KINGSWAY</t>
  </si>
  <si>
    <t>7281 CYPRESS STREET</t>
  </si>
  <si>
    <t>MILROSS AVENUE</t>
  </si>
  <si>
    <t>2957 KINGSWAY</t>
  </si>
  <si>
    <t>7281 FRASER STREET</t>
  </si>
  <si>
    <t>MILTON STREET</t>
  </si>
  <si>
    <t>2959 KINGSWAY</t>
  </si>
  <si>
    <t>MINTO CRESCENT</t>
  </si>
  <si>
    <t>2963 KINGSWAY</t>
  </si>
  <si>
    <t>7295 MAIN STREET</t>
  </si>
  <si>
    <t>MOBERLY ROAD</t>
  </si>
  <si>
    <t>2965 KINGSWAY</t>
  </si>
  <si>
    <t>7298 ADERA STREET</t>
  </si>
  <si>
    <t>MOHAWK STREET</t>
  </si>
  <si>
    <t>2969 KINGSWAY</t>
  </si>
  <si>
    <t>730 TERMINAL AVENUE</t>
  </si>
  <si>
    <t>MONMOUTH AVENUE</t>
  </si>
  <si>
    <t>3002 KINGSWAY</t>
  </si>
  <si>
    <t>7302 GRANVILLE STREET</t>
  </si>
  <si>
    <t>MONS DRIVE</t>
  </si>
  <si>
    <t>3012 KINGSWAY</t>
  </si>
  <si>
    <t>7303 GRANVILLE STREET</t>
  </si>
  <si>
    <t>MONT ROYAL SQUARE</t>
  </si>
  <si>
    <t>3157 KINGSWAY</t>
  </si>
  <si>
    <t>7319 GRANVILLE STREET</t>
  </si>
  <si>
    <t>MONTCALM STREET</t>
  </si>
  <si>
    <t>3159 KINGSWAY</t>
  </si>
  <si>
    <t>7325 CARNARVON STREET</t>
  </si>
  <si>
    <t>MONTGOMERY STREET</t>
  </si>
  <si>
    <t>3263 KINGSWAY</t>
  </si>
  <si>
    <t>7325 GRANVILLE STREET</t>
  </si>
  <si>
    <t>MORNINGSTAR CRESCENT</t>
  </si>
  <si>
    <t>3321 KINGSWAY</t>
  </si>
  <si>
    <t>733 W 14TH AVENUE</t>
  </si>
  <si>
    <t>MORTON AVENUE</t>
  </si>
  <si>
    <t>3325 KINGSWAY</t>
  </si>
  <si>
    <t>7342 GRANVILLE STREET</t>
  </si>
  <si>
    <t>MOSCROP STREET</t>
  </si>
  <si>
    <t>3433 KINGSWAY</t>
  </si>
  <si>
    <t>7350 FRASER STREET</t>
  </si>
  <si>
    <t>MOSS STREET</t>
  </si>
  <si>
    <t>3435 KINGSWAY</t>
  </si>
  <si>
    <t>7358 GRANVILLE STREET</t>
  </si>
  <si>
    <t>MUIRFIELD DRIVE</t>
  </si>
  <si>
    <t>3919 KNIGHT STREET</t>
  </si>
  <si>
    <t>738 E 29TH AVENUE</t>
  </si>
  <si>
    <t>MUNROE CRESCENT</t>
  </si>
  <si>
    <t>3935 KNIGHT STREET</t>
  </si>
  <si>
    <t>MUSQUEAM AVENUE</t>
  </si>
  <si>
    <t>3937 KNIGHT STREET</t>
  </si>
  <si>
    <t>7410 COLUMBIA STREET</t>
  </si>
  <si>
    <t>MUSQUEAM CLOSE</t>
  </si>
  <si>
    <t>4018 KNIGHT STREET</t>
  </si>
  <si>
    <t>745 THURLOW STREET</t>
  </si>
  <si>
    <t>MUSQUEAM DRIVE</t>
  </si>
  <si>
    <t>4030 KNIGHT STREET</t>
  </si>
  <si>
    <t>7450 GRANVILLE STREET</t>
  </si>
  <si>
    <t>N BOUNDARY ROAD</t>
  </si>
  <si>
    <t>4036 KNIGHT STREET</t>
  </si>
  <si>
    <t>7470 GRANVILLE STREET</t>
  </si>
  <si>
    <t>N CASSIAR STREET</t>
  </si>
  <si>
    <t>4038 KNIGHT STREET</t>
  </si>
  <si>
    <t>7480 GRANVILLE STREET</t>
  </si>
  <si>
    <t>N COMMERCIAL DRIVE</t>
  </si>
  <si>
    <t>7287 KNIGHT STREET</t>
  </si>
  <si>
    <t>7499 GRANVILLE STREET</t>
  </si>
  <si>
    <t>N GARDEN DRIVE</t>
  </si>
  <si>
    <t>7289 KNIGHT STREET</t>
  </si>
  <si>
    <t>75 W 1ST AVENUE</t>
  </si>
  <si>
    <t>N KAMLOOPS STREET</t>
  </si>
  <si>
    <t>1465 KOOTENAY STREET</t>
  </si>
  <si>
    <t>750 PACIFIC BOULEVARD</t>
  </si>
  <si>
    <t>N KASLO STREET</t>
  </si>
  <si>
    <t>2787 LAUREL STREET</t>
  </si>
  <si>
    <t>753 SEYMOUR STREET</t>
  </si>
  <si>
    <t>N KOOTENAY STREET</t>
  </si>
  <si>
    <t>N LAKEWOOD DRIVE</t>
  </si>
  <si>
    <t>3414 LOUGHEED HIGHWAY</t>
  </si>
  <si>
    <t>7601 CAMBIE STREET</t>
  </si>
  <si>
    <t>N NANAIMO STREET</t>
  </si>
  <si>
    <t>3416 LOUGHEED HIGHWAY</t>
  </si>
  <si>
    <t>7655 CAMBIE STREET</t>
  </si>
  <si>
    <t>N NOOTKA STREET</t>
  </si>
  <si>
    <t>7657 CAMBIE STREET</t>
  </si>
  <si>
    <t>N PENTICTON STREET</t>
  </si>
  <si>
    <t>3150 MACDONALD STREET</t>
  </si>
  <si>
    <t>774 W 14TH AVENUE</t>
  </si>
  <si>
    <t>N RENFREW STREET</t>
  </si>
  <si>
    <t>3160 MACDONALD STREET</t>
  </si>
  <si>
    <t>777 RICHARDS STREET</t>
  </si>
  <si>
    <t>N RUPERT STREET</t>
  </si>
  <si>
    <t>3188 MACDONALD STREET</t>
  </si>
  <si>
    <t>7790 CAMBIE STREET</t>
  </si>
  <si>
    <t>N SKEENA STREET</t>
  </si>
  <si>
    <t>3190 MACDONALD STREET</t>
  </si>
  <si>
    <t>7800 VIVIAN DRIVE</t>
  </si>
  <si>
    <t>N SLOCAN STREET</t>
  </si>
  <si>
    <t>4907 MACKENZIE STREET</t>
  </si>
  <si>
    <t>7801 MANITOBA STREET</t>
  </si>
  <si>
    <t>N TEMPLETON DRIVE</t>
  </si>
  <si>
    <t>531 MAIN STREET</t>
  </si>
  <si>
    <t>7807 CAMBIE STREET</t>
  </si>
  <si>
    <t>N VICTORIA DRIVE</t>
  </si>
  <si>
    <t>533 MAIN STREET</t>
  </si>
  <si>
    <t>7828 GRANVILLE STREET</t>
  </si>
  <si>
    <t>N WINDERMERE STREET</t>
  </si>
  <si>
    <t>535 MAIN STREET</t>
  </si>
  <si>
    <t>7849 GRANVILLE STREET</t>
  </si>
  <si>
    <t>NAIRN AVENUE</t>
  </si>
  <si>
    <t>583 MAIN STREET</t>
  </si>
  <si>
    <t>7904 MANITOBA STREET</t>
  </si>
  <si>
    <t>NANAIMO STREET</t>
  </si>
  <si>
    <t>587 MAIN STREET</t>
  </si>
  <si>
    <t>7906 MANITOBA STREET</t>
  </si>
  <si>
    <t>NANTON AVENUE</t>
  </si>
  <si>
    <t>601 MAIN STREET</t>
  </si>
  <si>
    <t>7920 MANITOBA STREET</t>
  </si>
  <si>
    <t>NAPIER STREET</t>
  </si>
  <si>
    <t>615 MAIN STREET</t>
  </si>
  <si>
    <t>7928 YUKON STREET</t>
  </si>
  <si>
    <t>NAPLES WAY</t>
  </si>
  <si>
    <t>625 MAIN STREET</t>
  </si>
  <si>
    <t>7988 YUKON STREET</t>
  </si>
  <si>
    <t>NARVAEZ DRIVE</t>
  </si>
  <si>
    <t>681 MAIN STREET</t>
  </si>
  <si>
    <t>8 NANAIMO STREET</t>
  </si>
  <si>
    <t>NASSAU DRIVE</t>
  </si>
  <si>
    <t>687 MAIN STREET</t>
  </si>
  <si>
    <t>8000 ROSS STREET</t>
  </si>
  <si>
    <t>NATAL STREET</t>
  </si>
  <si>
    <t>708 MAIN STREET</t>
  </si>
  <si>
    <t>803 W 12TH AVENUE</t>
  </si>
  <si>
    <t>NATIONAL AVENUE</t>
  </si>
  <si>
    <t>1007 MAIN STREET</t>
  </si>
  <si>
    <t>8031 NUNAVUT LANE</t>
  </si>
  <si>
    <t>NAUTILUS CLOSE</t>
  </si>
  <si>
    <t>1008 MAIN STREET</t>
  </si>
  <si>
    <t>8080 NUNAVUT LANE</t>
  </si>
  <si>
    <t>NEAL STREET</t>
  </si>
  <si>
    <t>1011 MAIN STREET</t>
  </si>
  <si>
    <t>809 W 23RD AVENUE</t>
  </si>
  <si>
    <t>NELSON STREET</t>
  </si>
  <si>
    <t>1015 MAIN STREET</t>
  </si>
  <si>
    <t>8101 SHAUGHNESSY STREET</t>
  </si>
  <si>
    <t>NEON STREET</t>
  </si>
  <si>
    <t>1019 MAIN STREET</t>
  </si>
  <si>
    <t>8107 SHAUGHNESSY STREET</t>
  </si>
  <si>
    <t>NEW BRIGHTON ROAD</t>
  </si>
  <si>
    <t>1065 MAIN STREET</t>
  </si>
  <si>
    <t>8111 SHAUGHNESSY STREET</t>
  </si>
  <si>
    <t>NEWCASTLE COURT</t>
  </si>
  <si>
    <t>1601 MAIN STREET</t>
  </si>
  <si>
    <t>8131 NUNAVUT LANE</t>
  </si>
  <si>
    <t>NEWPORT AVENUE</t>
  </si>
  <si>
    <t>1611 MAIN STREET</t>
  </si>
  <si>
    <t>8131 SHAUGHNESSY STREET</t>
  </si>
  <si>
    <t>NICOLA STREET</t>
  </si>
  <si>
    <t>1617 MAIN STREET</t>
  </si>
  <si>
    <t>8175 CAMBIE STREET</t>
  </si>
  <si>
    <t>NIGEL AVENUE</t>
  </si>
  <si>
    <t>1619 MAIN STREET</t>
  </si>
  <si>
    <t>8188 LORD STREET</t>
  </si>
  <si>
    <t>NOOTKA STREET</t>
  </si>
  <si>
    <t>1635 MAIN STREET</t>
  </si>
  <si>
    <t>8189 CAMBIE STREET</t>
  </si>
  <si>
    <t>NORMANDY DRIVE</t>
  </si>
  <si>
    <t>1655 MAIN STREET</t>
  </si>
  <si>
    <t>8199 CAMBIE STREET</t>
  </si>
  <si>
    <t>NORQUAY STREET</t>
  </si>
  <si>
    <t>1675 MAIN STREET</t>
  </si>
  <si>
    <t>8223 Sherbrooke STREET</t>
  </si>
  <si>
    <t>NORTH ARM AVENUE</t>
  </si>
  <si>
    <t>1691 MAIN STREET</t>
  </si>
  <si>
    <t>NORTH FOOT OF MAIN STREET</t>
  </si>
  <si>
    <t>1721 MAIN STREET</t>
  </si>
  <si>
    <t>8275 SHERBROOKE STREET</t>
  </si>
  <si>
    <t>NORTHERN STREET</t>
  </si>
  <si>
    <t>1739 MAIN STREET</t>
  </si>
  <si>
    <t>8277 ONTARIO STREET</t>
  </si>
  <si>
    <t>NORTHUMBERLAND AVENUE</t>
  </si>
  <si>
    <t>829 KEEFER STREET</t>
  </si>
  <si>
    <t>NUNAVUT LANE</t>
  </si>
  <si>
    <t>2511 MAIN STREET</t>
  </si>
  <si>
    <t>NW MARINE DRIVE</t>
  </si>
  <si>
    <t>2515 MAIN STREET</t>
  </si>
  <si>
    <t>OAK STREET</t>
  </si>
  <si>
    <t>2521 MAIN STREET</t>
  </si>
  <si>
    <t>OBEN STREET</t>
  </si>
  <si>
    <t>2570 MAIN STREET</t>
  </si>
  <si>
    <t>8488 CORNISH STREET</t>
  </si>
  <si>
    <t>ODLUM DRIVE</t>
  </si>
  <si>
    <t>2588 MAIN STREET</t>
  </si>
  <si>
    <t>853 UNION STREET</t>
  </si>
  <si>
    <t>OGDEN AVENUE</t>
  </si>
  <si>
    <t>2681 MAIN STREET</t>
  </si>
  <si>
    <t>8530 OSLER STREET</t>
  </si>
  <si>
    <t>OLD BRIDGE COURT</t>
  </si>
  <si>
    <t>2685 MAIN STREET</t>
  </si>
  <si>
    <t>8533 RIVER DISTRICT CROSSING</t>
  </si>
  <si>
    <t>OLD BRIDGE STREET</t>
  </si>
  <si>
    <t>2691 MAIN STREET</t>
  </si>
  <si>
    <t>8538 RIVER DISTRICT CROSSING</t>
  </si>
  <si>
    <t>OLD BRIDGE WALK</t>
  </si>
  <si>
    <t>2801 MAIN STREET</t>
  </si>
  <si>
    <t>8550 FRASER STREET</t>
  </si>
  <si>
    <t>OLIVER CRESCENT</t>
  </si>
  <si>
    <t>8555 GRANVILLE STREET</t>
  </si>
  <si>
    <t>OLYMPIC STREET</t>
  </si>
  <si>
    <t>3088 MAIN STREET</t>
  </si>
  <si>
    <t>8558 OSLER STREET</t>
  </si>
  <si>
    <t>ONTARIO PLACE</t>
  </si>
  <si>
    <t>3303 MAIN STREET</t>
  </si>
  <si>
    <t>8572 OSLER STREET</t>
  </si>
  <si>
    <t>ONTARIO STREET</t>
  </si>
  <si>
    <t>3373 MAIN STREET</t>
  </si>
  <si>
    <t>8578 OSLER STREET</t>
  </si>
  <si>
    <t>ORIOLE WALK</t>
  </si>
  <si>
    <t>3655 MAIN STREET</t>
  </si>
  <si>
    <t>8580 RIVER DISTRICT CROSSING</t>
  </si>
  <si>
    <t>ORMIDALE STREET</t>
  </si>
  <si>
    <t>8585 YUKON STREET</t>
  </si>
  <si>
    <t>ORTONA CRESCENT</t>
  </si>
  <si>
    <t>3883 MAIN STREET</t>
  </si>
  <si>
    <t>8588 CORNISH STREET</t>
  </si>
  <si>
    <t>OSLER STREET</t>
  </si>
  <si>
    <t>8588 JELLICOE STREET</t>
  </si>
  <si>
    <t>OXFORD STREET</t>
  </si>
  <si>
    <t>8601 MAIN STREET</t>
  </si>
  <si>
    <t>PACIFIC BOULEVARD</t>
  </si>
  <si>
    <t>3958 MAIN STREET</t>
  </si>
  <si>
    <t>8650 ASH STREET</t>
  </si>
  <si>
    <t>PACIFIC STREET</t>
  </si>
  <si>
    <t>4010 MAIN STREET</t>
  </si>
  <si>
    <t>PANDORA STREET</t>
  </si>
  <si>
    <t>4050 MAIN STREET</t>
  </si>
  <si>
    <t>PANTAGES LANE</t>
  </si>
  <si>
    <t>4090 MAIN STREET</t>
  </si>
  <si>
    <t>8728 AISNE STREET</t>
  </si>
  <si>
    <t>PARK DRIVE</t>
  </si>
  <si>
    <t>4196 MAIN STREET</t>
  </si>
  <si>
    <t>879 POWELL STREET</t>
  </si>
  <si>
    <t>PARKER STREET</t>
  </si>
  <si>
    <t>4198 MAIN STREET</t>
  </si>
  <si>
    <t>88 W 1ST AVENUE</t>
  </si>
  <si>
    <t>PARKWAY DRIVE</t>
  </si>
  <si>
    <t>4423 MAIN STREET</t>
  </si>
  <si>
    <t>880 W 28TH AVENUE</t>
  </si>
  <si>
    <t>PAT QUINN WAY</t>
  </si>
  <si>
    <t>4433 MAIN STREET</t>
  </si>
  <si>
    <t>8811 LAUREL STREET</t>
  </si>
  <si>
    <t>PATON STREET</t>
  </si>
  <si>
    <t>4435 MAIN STREET</t>
  </si>
  <si>
    <t>885 SALSBURY DRIVE</t>
  </si>
  <si>
    <t>PAULSON STREET</t>
  </si>
  <si>
    <t>4445 MAIN STREET</t>
  </si>
  <si>
    <t>8855 LAUREL STREET</t>
  </si>
  <si>
    <t>PAYNE STREET</t>
  </si>
  <si>
    <t>4475 MAIN STREET</t>
  </si>
  <si>
    <t>888 HOMER STREET</t>
  </si>
  <si>
    <t>PENDRELL STREET</t>
  </si>
  <si>
    <t>4610 MAIN STREET</t>
  </si>
  <si>
    <t>8889 LAUREL STREET</t>
  </si>
  <si>
    <t>PENNYFARTHING DRIVE</t>
  </si>
  <si>
    <t>4628 MAIN STREET</t>
  </si>
  <si>
    <t>89 NELSON STREET</t>
  </si>
  <si>
    <t>PENTICTON STREET</t>
  </si>
  <si>
    <t>4817 MAIN STREET</t>
  </si>
  <si>
    <t>89 W 2ND AVENUE</t>
  </si>
  <si>
    <t>PERROT MEWS</t>
  </si>
  <si>
    <t>4827 MAIN STREET</t>
  </si>
  <si>
    <t>89 W GEORGIA STREET</t>
  </si>
  <si>
    <t>PERRY STREET</t>
  </si>
  <si>
    <t>4829 MAIN STREET</t>
  </si>
  <si>
    <t>901 E BROADWAY</t>
  </si>
  <si>
    <t>PETERSHAM AVENUE</t>
  </si>
  <si>
    <t>4898 MAIN STREET</t>
  </si>
  <si>
    <t>9149 HUDSON STREET</t>
  </si>
  <si>
    <t>PEVERIL AVENUE</t>
  </si>
  <si>
    <t>5707 MAIN STREET</t>
  </si>
  <si>
    <t>PICTON STREET</t>
  </si>
  <si>
    <t>5711 MAIN STREET</t>
  </si>
  <si>
    <t>933 E HASTINGS STREET</t>
  </si>
  <si>
    <t>PIERVIEW CRESCENT</t>
  </si>
  <si>
    <t>5721 MAIN STREET</t>
  </si>
  <si>
    <t>948 W 28TH AVENUE</t>
  </si>
  <si>
    <t>PINE CRESCENT</t>
  </si>
  <si>
    <t>5733 MAIN STREET</t>
  </si>
  <si>
    <t>95 E 1ST AVENUE</t>
  </si>
  <si>
    <t>PINE STREET</t>
  </si>
  <si>
    <t>6462 MAIN STREET</t>
  </si>
  <si>
    <t>95 W 15TH AVENUE</t>
  </si>
  <si>
    <t>PINEHURST DRIVE</t>
  </si>
  <si>
    <t>6464 MAIN STREET</t>
  </si>
  <si>
    <t>PINNACLE COURT</t>
  </si>
  <si>
    <t>6468 MAIN STREET</t>
  </si>
  <si>
    <t>968 KINGSWAY</t>
  </si>
  <si>
    <t>PIPELINE ROAD</t>
  </si>
  <si>
    <t>6667 MAIN STREET</t>
  </si>
  <si>
    <t>97 E 2ND AVENUE</t>
  </si>
  <si>
    <t>POINT GREY ROAD</t>
  </si>
  <si>
    <t>6669 MAIN STREET</t>
  </si>
  <si>
    <t>970 UNION STREET</t>
  </si>
  <si>
    <t>POPLAR STREET</t>
  </si>
  <si>
    <t>980 GEORGE STREET</t>
  </si>
  <si>
    <t>PORT AUTHORITY</t>
  </si>
  <si>
    <t>977 MAINLAND STREET</t>
  </si>
  <si>
    <t>PORTER STREET</t>
  </si>
  <si>
    <t>1605 MANITOBA STREET</t>
  </si>
  <si>
    <t>PORTSIDE COURT</t>
  </si>
  <si>
    <t>1633 MANITOBA STREET</t>
  </si>
  <si>
    <t>988 W BROADWAY</t>
  </si>
  <si>
    <t>PORTSIDE DRIVE</t>
  </si>
  <si>
    <t>1637 MANITOBA STREET</t>
  </si>
  <si>
    <t>999 SEYMOUR STREET</t>
  </si>
  <si>
    <t>POWELL STREET</t>
  </si>
  <si>
    <t>1681 MANITOBA STREET</t>
  </si>
  <si>
    <t>999 W HASTINGS STREET</t>
  </si>
  <si>
    <t>PRESCOTT STREET</t>
  </si>
  <si>
    <t>1685 MANITOBA STREET</t>
  </si>
  <si>
    <t>PRESTON AVENUE</t>
  </si>
  <si>
    <t>1687 MANITOBA STREET</t>
  </si>
  <si>
    <t>PRESTWICK DRIVE</t>
  </si>
  <si>
    <t>1689 MANITOBA STREET</t>
  </si>
  <si>
    <t>PRICE STREET</t>
  </si>
  <si>
    <t>1693 MANITOBA STREET</t>
  </si>
  <si>
    <t>PRINCE ALBERT STREET</t>
  </si>
  <si>
    <t>1703 MANITOBA STREET</t>
  </si>
  <si>
    <t>PRINCE EDWARD STREET</t>
  </si>
  <si>
    <t>1711 MANITOBA STREET</t>
  </si>
  <si>
    <t>PRINCESS AVENUE</t>
  </si>
  <si>
    <t>1731 MANITOBA STREET</t>
  </si>
  <si>
    <t>PRIOR STREET</t>
  </si>
  <si>
    <t>1750 MANITOBA STREET</t>
  </si>
  <si>
    <t>PROMENADE MEWS</t>
  </si>
  <si>
    <t>1753 MANITOBA STREET</t>
  </si>
  <si>
    <t>PUGET DRIVE</t>
  </si>
  <si>
    <t>1764 MANITOBA STREET</t>
  </si>
  <si>
    <t>PULLMAN PORTER STREET</t>
  </si>
  <si>
    <t>1791 MANITOBA STREET</t>
  </si>
  <si>
    <t>QUADRA STREET</t>
  </si>
  <si>
    <t>2518 MANITOBA STREET</t>
  </si>
  <si>
    <t>QUALICUM DRIVE</t>
  </si>
  <si>
    <t>2502 MAPLE STREET</t>
  </si>
  <si>
    <t>QUATSINO DRIVE</t>
  </si>
  <si>
    <t>2538 MAPLE STREET</t>
  </si>
  <si>
    <t>QUAYSIDE COURT</t>
  </si>
  <si>
    <t>2550 MAPLE STREET</t>
  </si>
  <si>
    <t>QUEBEC PLACE</t>
  </si>
  <si>
    <t>424 MCLEAN DRIVE</t>
  </si>
  <si>
    <t>QUEBEC STREET</t>
  </si>
  <si>
    <t>1181 MELVILLE STREET</t>
  </si>
  <si>
    <t>QUEENS AVENUE</t>
  </si>
  <si>
    <t>1205 MELVILLE STREET</t>
  </si>
  <si>
    <t>QUESNEL DRIVE</t>
  </si>
  <si>
    <t>333 MENCHIONS MEWS</t>
  </si>
  <si>
    <t>QUILCHENA CRESCENT</t>
  </si>
  <si>
    <t>83 N RENFREW STREET</t>
  </si>
  <si>
    <t>QUILCHENA PLACE</t>
  </si>
  <si>
    <t>1263 NANAIMO STREET</t>
  </si>
  <si>
    <t>RADISSON STREET</t>
  </si>
  <si>
    <t>1273 NANAIMO STREET</t>
  </si>
  <si>
    <t>RAE AVENUE</t>
  </si>
  <si>
    <t>1283 NANAIMO STREET</t>
  </si>
  <si>
    <t>RAILSPUR ALLEY</t>
  </si>
  <si>
    <t>1293 NANAIMO STREET</t>
  </si>
  <si>
    <t>RAILWAY STREET</t>
  </si>
  <si>
    <t>1310 NANAIMO STREET</t>
  </si>
  <si>
    <t>RAINIER PLACE</t>
  </si>
  <si>
    <t>2502 NANAIMO STREET</t>
  </si>
  <si>
    <t>RAINTREE COURT</t>
  </si>
  <si>
    <t>2528 NANAIMO STREET</t>
  </si>
  <si>
    <t>RALEIGH STREET</t>
  </si>
  <si>
    <t>2540 NANAIMO STREET</t>
  </si>
  <si>
    <t>RAND AVENUE</t>
  </si>
  <si>
    <t>2960 NANAIMO STREET</t>
  </si>
  <si>
    <t>RAV GENERAL</t>
  </si>
  <si>
    <t>2970 NANAIMO STREET</t>
  </si>
  <si>
    <t>RAVINE STREET</t>
  </si>
  <si>
    <t>2982 NANAIMO STREET</t>
  </si>
  <si>
    <t>RAYMUR AVENUE</t>
  </si>
  <si>
    <t>2986 NANAIMO STREET</t>
  </si>
  <si>
    <t>REBEKAH DRIVE</t>
  </si>
  <si>
    <t>2990 NANAIMO STREET</t>
  </si>
  <si>
    <t>REDBUD LANE</t>
  </si>
  <si>
    <t>4830 NANAIMO STREET</t>
  </si>
  <si>
    <t>REGIMENT SQUARE</t>
  </si>
  <si>
    <t>550 NELSON STREET</t>
  </si>
  <si>
    <t>REID STREET</t>
  </si>
  <si>
    <t>605 NELSON STREET</t>
  </si>
  <si>
    <t>RENFREW STREET</t>
  </si>
  <si>
    <t>625 NELSON STREET</t>
  </si>
  <si>
    <t>RHODES STREET</t>
  </si>
  <si>
    <t>655 NELSON STREET</t>
  </si>
  <si>
    <t>RICHARDS STREET</t>
  </si>
  <si>
    <t>1026 NELSON STREET</t>
  </si>
  <si>
    <t>RICHELIEU AVENUE</t>
  </si>
  <si>
    <t>683 NICOLA STREET</t>
  </si>
  <si>
    <t>RIEL PLACE</t>
  </si>
  <si>
    <t>2730 OAK STREET</t>
  </si>
  <si>
    <t>RINGWOOD AVENUE</t>
  </si>
  <si>
    <t>RIVER DISTRICT CROSSING</t>
  </si>
  <si>
    <t>3087 OAK STREET</t>
  </si>
  <si>
    <t>RIVERGRASS DRIVE</t>
  </si>
  <si>
    <t>3093 OAK STREET</t>
  </si>
  <si>
    <t>RIVERWALK AVENUE</t>
  </si>
  <si>
    <t>3099 OAK STREET</t>
  </si>
  <si>
    <t>RIVERWOOD WAY</t>
  </si>
  <si>
    <t>1752 ONTARIO STREET</t>
  </si>
  <si>
    <t>ROBSON STREET</t>
  </si>
  <si>
    <t>1762 ONTARIO STREET</t>
  </si>
  <si>
    <t>ROCKPOOLE DRIVE</t>
  </si>
  <si>
    <t>1772 ONTARIO STREET</t>
  </si>
  <si>
    <t>ROGERS STREET</t>
  </si>
  <si>
    <t>1798 ONTARIO STREET</t>
  </si>
  <si>
    <t>ROLSTON STREET</t>
  </si>
  <si>
    <t>8125 ONTARIO STREET</t>
  </si>
  <si>
    <t>ROSE STREET</t>
  </si>
  <si>
    <t>8129 ONTARIO STREET</t>
  </si>
  <si>
    <t>ROSEBURY LANE</t>
  </si>
  <si>
    <t>8133 ONTARIO STREET</t>
  </si>
  <si>
    <t>ROSEBURY WALK</t>
  </si>
  <si>
    <t>8137 ONTARIO STREET</t>
  </si>
  <si>
    <t>ROSEDALE DRIVE</t>
  </si>
  <si>
    <t>ROSEMARY BROWN LANE</t>
  </si>
  <si>
    <t>8351 ONTARIO STREET</t>
  </si>
  <si>
    <t>ROSEMONT DRIVE</t>
  </si>
  <si>
    <t>8365 ONTARIO STREET</t>
  </si>
  <si>
    <t>ROSS STREET</t>
  </si>
  <si>
    <t>963 PACIFIC BOULEVARD</t>
  </si>
  <si>
    <t>ROSSLAND STREET</t>
  </si>
  <si>
    <t>ROUNDHOUSE MEWS</t>
  </si>
  <si>
    <t>ROXBURGH CRESCENT</t>
  </si>
  <si>
    <t>RUBY STREET</t>
  </si>
  <si>
    <t>1171 PARKER STREET</t>
  </si>
  <si>
    <t>RUMBLE AVENUE</t>
  </si>
  <si>
    <t>1177 PARKER STREET</t>
  </si>
  <si>
    <t>RUPERT STREET</t>
  </si>
  <si>
    <t>1181 PARKER STREET</t>
  </si>
  <si>
    <t>SADDLE LANE</t>
  </si>
  <si>
    <t>1187 PARKER STREET</t>
  </si>
  <si>
    <t>SAINT JOHN PAUL II WAY</t>
  </si>
  <si>
    <t>1191 PARKER STREET</t>
  </si>
  <si>
    <t>SAINT JULIEN MEWS</t>
  </si>
  <si>
    <t>158 POWELL STREET</t>
  </si>
  <si>
    <t>SALAL DRIVE</t>
  </si>
  <si>
    <t>162 POWELL STREET</t>
  </si>
  <si>
    <t>SALERNO STREET</t>
  </si>
  <si>
    <t>172 POWELL STREET</t>
  </si>
  <si>
    <t>SALISH DRIVE</t>
  </si>
  <si>
    <t>255 POWELL STREET</t>
  </si>
  <si>
    <t>SALSBURY DRIVE</t>
  </si>
  <si>
    <t>391 POWELL STREET</t>
  </si>
  <si>
    <t>SALT STREET</t>
  </si>
  <si>
    <t>616 POWELL STREET</t>
  </si>
  <si>
    <t>SASAMAT PLACE</t>
  </si>
  <si>
    <t>626 POWELL STREET</t>
  </si>
  <si>
    <t>SASAMAT STREET</t>
  </si>
  <si>
    <t>846 POWELL STREET</t>
  </si>
  <si>
    <t>SASKATCHEWAN LANE</t>
  </si>
  <si>
    <t>850 POWELL STREET</t>
  </si>
  <si>
    <t>SAWCUT</t>
  </si>
  <si>
    <t>1615 POWELL STREET</t>
  </si>
  <si>
    <t>SAWMILL CRESCENT</t>
  </si>
  <si>
    <t>1625 POWELL STREET</t>
  </si>
  <si>
    <t>SAWYER'S LANE</t>
  </si>
  <si>
    <t>1631 POWELL STREET</t>
  </si>
  <si>
    <t>SCALES PLACE</t>
  </si>
  <si>
    <t>1635 POWELL STREET</t>
  </si>
  <si>
    <t>SCANTLINGS</t>
  </si>
  <si>
    <t>1641 POWELL STREET</t>
  </si>
  <si>
    <t>SCARBORO AVENUE</t>
  </si>
  <si>
    <t>380 PRINCESS AVENUE</t>
  </si>
  <si>
    <t>SCHOOL AVENUE</t>
  </si>
  <si>
    <t>2521 QUEBEC STREET</t>
  </si>
  <si>
    <t>SCHOOL GREEN</t>
  </si>
  <si>
    <t>2523 QUEBEC STREET</t>
  </si>
  <si>
    <t>SCOTIA STREET</t>
  </si>
  <si>
    <t>1550 RAND AVENUE</t>
  </si>
  <si>
    <t>SE MARINE DRIVE</t>
  </si>
  <si>
    <t>1801 RENFREW STREET</t>
  </si>
  <si>
    <t>SEABREEZE WALK</t>
  </si>
  <si>
    <t>1811 RENFREW STREET</t>
  </si>
  <si>
    <t>SEAFORTH DRIVE</t>
  </si>
  <si>
    <t>1831 RENFREW STREET</t>
  </si>
  <si>
    <t>SEAGULL PLACE</t>
  </si>
  <si>
    <t>1861 RENFREW STREET</t>
  </si>
  <si>
    <t>SEE-EM-IA LANE</t>
  </si>
  <si>
    <t>2675 RENFREW STREET</t>
  </si>
  <si>
    <t>SELKIRK STREET</t>
  </si>
  <si>
    <t>2905 RENFREW STREET</t>
  </si>
  <si>
    <t>SEMANA CRESCENT</t>
  </si>
  <si>
    <t>711 RICHARDS STREET</t>
  </si>
  <si>
    <t>SEMLIN DRIVE</t>
  </si>
  <si>
    <t>780 RICHARDS STREET</t>
  </si>
  <si>
    <t>SENLAC STREET</t>
  </si>
  <si>
    <t>790 RICHARDS STREET</t>
  </si>
  <si>
    <t>SENNOK CRESCENT</t>
  </si>
  <si>
    <t>794 RICHARDS STREET</t>
  </si>
  <si>
    <t>SEYMOUR MEWS</t>
  </si>
  <si>
    <t>861 RICHARDS STREET</t>
  </si>
  <si>
    <t>SEYMOUR STREET</t>
  </si>
  <si>
    <t>863 RICHARDS STREET</t>
  </si>
  <si>
    <t>SHANGHAI ALLEY</t>
  </si>
  <si>
    <t>865 RICHARDS STREET</t>
  </si>
  <si>
    <t>SHAUGHNESSY STREET</t>
  </si>
  <si>
    <t>867 RICHARDS STREET</t>
  </si>
  <si>
    <t>SHAWNEE PLACE</t>
  </si>
  <si>
    <t>869 RICHARDS STREET</t>
  </si>
  <si>
    <t>SHERBROOKE STREET</t>
  </si>
  <si>
    <t>1330 RICHARDS STREET</t>
  </si>
  <si>
    <t>SHOREPINE WALK</t>
  </si>
  <si>
    <t>1378 RICHARDS STREET</t>
  </si>
  <si>
    <t>SIDNEY STREET</t>
  </si>
  <si>
    <t>1390 RICHARDS STREET</t>
  </si>
  <si>
    <t>SIENUM PLACE</t>
  </si>
  <si>
    <t>155 ROBSON STREET</t>
  </si>
  <si>
    <t>SI-LU DRIVE</t>
  </si>
  <si>
    <t>161 ROBSON STREET</t>
  </si>
  <si>
    <t>SIMPSON AVENUE</t>
  </si>
  <si>
    <t>171 ROBSON STREET</t>
  </si>
  <si>
    <t>SITKA SQUARE</t>
  </si>
  <si>
    <t>208 ROBSON STREET</t>
  </si>
  <si>
    <t>SKANA DRIVE</t>
  </si>
  <si>
    <t>211 ROBSON STREET</t>
  </si>
  <si>
    <t>SKEENA STREET</t>
  </si>
  <si>
    <t>212 ROBSON STREET</t>
  </si>
  <si>
    <t>SKIPPER PLACE</t>
  </si>
  <si>
    <t>235 ROBSON STREET</t>
  </si>
  <si>
    <t>SLOCAN STREET</t>
  </si>
  <si>
    <t>238 ROBSON STREET</t>
  </si>
  <si>
    <t>SMITHE MEWS</t>
  </si>
  <si>
    <t>255 ROBSON STREET</t>
  </si>
  <si>
    <t>SMITHE STREET</t>
  </si>
  <si>
    <t>265 ROBSON STREET</t>
  </si>
  <si>
    <t>SOMERSET CRESCENT</t>
  </si>
  <si>
    <t>275 ROBSON STREET</t>
  </si>
  <si>
    <t>SOMERVILLE STREET</t>
  </si>
  <si>
    <t>410 ROBSON STREET</t>
  </si>
  <si>
    <t>SONGBIRD MEWS</t>
  </si>
  <si>
    <t>420 ROBSON STREET</t>
  </si>
  <si>
    <t>SOPHIA STREET</t>
  </si>
  <si>
    <t>428 ROBSON STREET</t>
  </si>
  <si>
    <t>SOTAO AVENUE</t>
  </si>
  <si>
    <t>430 ROBSON STREET</t>
  </si>
  <si>
    <t>SOUTH SHORE CRESCENT</t>
  </si>
  <si>
    <t>438 ROBSON STREET</t>
  </si>
  <si>
    <t>SOUTHERN STREET</t>
  </si>
  <si>
    <t>450 ROBSON STREET</t>
  </si>
  <si>
    <t>SOUTHLANDS PLACE</t>
  </si>
  <si>
    <t>463 ROBSON STREET</t>
  </si>
  <si>
    <t>SOUTHSIDE DRIVE</t>
  </si>
  <si>
    <t>481 ROBSON STREET</t>
  </si>
  <si>
    <t>SPARBROOK CRESCENT</t>
  </si>
  <si>
    <t>488 ROBSON STREET</t>
  </si>
  <si>
    <t>SPARROW PLACE</t>
  </si>
  <si>
    <t>489 ROBSON STREET</t>
  </si>
  <si>
    <t>SPENCER STREET</t>
  </si>
  <si>
    <t>493 ROBSON STREET</t>
  </si>
  <si>
    <t>SPINNAKER PLACE</t>
  </si>
  <si>
    <t>498 ROBSON STREET</t>
  </si>
  <si>
    <t>SPRINGTREE DRIVE</t>
  </si>
  <si>
    <t>541 ROBSON STREET</t>
  </si>
  <si>
    <t>SPRUCE STREET</t>
  </si>
  <si>
    <t>545 ROBSON STREET</t>
  </si>
  <si>
    <t>SPYGLASS PLACE</t>
  </si>
  <si>
    <t>547 ROBSON STREET</t>
  </si>
  <si>
    <t>ST. CATHERINES STREET</t>
  </si>
  <si>
    <t>550 ROBSON STREET</t>
  </si>
  <si>
    <t>ST. CLAIR PLACE</t>
  </si>
  <si>
    <t>560 ROBSON STREET</t>
  </si>
  <si>
    <t>ST. GEORGE STREET</t>
  </si>
  <si>
    <t>568 ROBSON STREET</t>
  </si>
  <si>
    <t>ST. LAWRENCE STREET</t>
  </si>
  <si>
    <t>570 ROBSON STREET</t>
  </si>
  <si>
    <t>ST. MARGARETS STREET</t>
  </si>
  <si>
    <t>590 ROBSON STREET</t>
  </si>
  <si>
    <t>ST. REGIS LANE</t>
  </si>
  <si>
    <t>651 ROBSON STREET</t>
  </si>
  <si>
    <t>STAINSBURY AVENUE</t>
  </si>
  <si>
    <t>653 ROBSON STREET</t>
  </si>
  <si>
    <t>STAMFORD STREET</t>
  </si>
  <si>
    <t>665 ROBSON STREET</t>
  </si>
  <si>
    <t>STAMP'S LANDING</t>
  </si>
  <si>
    <t>681 ROBSON STREET</t>
  </si>
  <si>
    <t>STANLEY PARK DRIVE</t>
  </si>
  <si>
    <t>708 ROBSON STREET</t>
  </si>
  <si>
    <t>STARBOARD SQUARE</t>
  </si>
  <si>
    <t>STATION STREET</t>
  </si>
  <si>
    <t>1124 ROBSON STREET</t>
  </si>
  <si>
    <t>STAULO CRESCENT</t>
  </si>
  <si>
    <t>1505 ROBSON STREET</t>
  </si>
  <si>
    <t>STAUTLO AVENUE</t>
  </si>
  <si>
    <t>1509 ROBSON STREET</t>
  </si>
  <si>
    <t>STEPHENS STREET</t>
  </si>
  <si>
    <t>1578 ROBSON STREET</t>
  </si>
  <si>
    <t>STEWART STREET</t>
  </si>
  <si>
    <t>1582 ROBSON STREET</t>
  </si>
  <si>
    <t>STIKINE PLACE</t>
  </si>
  <si>
    <t>1588 ROBSON STREET</t>
  </si>
  <si>
    <t>STIRLING STREET</t>
  </si>
  <si>
    <t>1716 ROBSON STREET</t>
  </si>
  <si>
    <t>STOVOLD LANE</t>
  </si>
  <si>
    <t>1720 ROBSON STREET</t>
  </si>
  <si>
    <t>STRATHMORE MEWS</t>
  </si>
  <si>
    <t>1766 ROBSON STREET</t>
  </si>
  <si>
    <t>STRAUSS DRIVE</t>
  </si>
  <si>
    <t>1779 ROBSON STREET</t>
  </si>
  <si>
    <t>SUZHOU ALLEY</t>
  </si>
  <si>
    <t>1789 ROBSON STREET</t>
  </si>
  <si>
    <t>SW MARINE DRIVE</t>
  </si>
  <si>
    <t>1798 ROBSON STREET</t>
  </si>
  <si>
    <t>SWALLOW PLACE</t>
  </si>
  <si>
    <t>1335 ROLSTON STREET</t>
  </si>
  <si>
    <t>SWANSACRE</t>
  </si>
  <si>
    <t>3823 RUPERT STREET</t>
  </si>
  <si>
    <t>SWITCHMEN STREET</t>
  </si>
  <si>
    <t>3833 RUPERT STREET</t>
  </si>
  <si>
    <t>TALISMAN AVENUE</t>
  </si>
  <si>
    <t>4885 SAINT JOHN PAUL II WAY</t>
  </si>
  <si>
    <t>TALON SQUARE</t>
  </si>
  <si>
    <t>1610 SALT STREET</t>
  </si>
  <si>
    <t>TAMARIND DRIVE</t>
  </si>
  <si>
    <t>1622 SALT STREET</t>
  </si>
  <si>
    <t>TAMATH CRESCENT</t>
  </si>
  <si>
    <t>1688 SALT STREET</t>
  </si>
  <si>
    <t>TANNER STREET</t>
  </si>
  <si>
    <t>1696 SALT STREET</t>
  </si>
  <si>
    <t>TANTALUS LANE</t>
  </si>
  <si>
    <t>8481 SASKATCHEWAN LANE</t>
  </si>
  <si>
    <t>TAUNTON STREET</t>
  </si>
  <si>
    <t>8501 SASKATCHEWAN LANE</t>
  </si>
  <si>
    <t>TAYLOR STREET</t>
  </si>
  <si>
    <t>196 SE MARINE DRIVE</t>
  </si>
  <si>
    <t>TEAKWOOD PLACE</t>
  </si>
  <si>
    <t>400 SE MARINE DRIVE</t>
  </si>
  <si>
    <t>TECUMSEH AVENUE</t>
  </si>
  <si>
    <t>388 SEMLIN DRIVE</t>
  </si>
  <si>
    <t>TED NORTHE LANE</t>
  </si>
  <si>
    <t>TEMPLETON DRIVE</t>
  </si>
  <si>
    <t>520 SEYMOUR STREET</t>
  </si>
  <si>
    <t>TERMINAL AVENUE</t>
  </si>
  <si>
    <t>530 SEYMOUR STREET</t>
  </si>
  <si>
    <t>TERRA VITA PLACE</t>
  </si>
  <si>
    <t>551 SEYMOUR STREET</t>
  </si>
  <si>
    <t>THE CASTINGS</t>
  </si>
  <si>
    <t>THE CRESCENT</t>
  </si>
  <si>
    <t>567 SEYMOUR STREET</t>
  </si>
  <si>
    <t>THELLAIWHALTUN AVENUE</t>
  </si>
  <si>
    <t>827 SEYMOUR STREET</t>
  </si>
  <si>
    <t>THORNHILL DRIVE</t>
  </si>
  <si>
    <t>940 SEYMOUR STREET</t>
  </si>
  <si>
    <t>THORNTON STREET</t>
  </si>
  <si>
    <t>950 SEYMOUR STREET</t>
  </si>
  <si>
    <t>THREE CEDARS DRIVE</t>
  </si>
  <si>
    <t>960 SEYMOUR STREET</t>
  </si>
  <si>
    <t>THRUSH PLACE</t>
  </si>
  <si>
    <t>970 SEYMOUR STREET</t>
  </si>
  <si>
    <t>THURLOW STREET</t>
  </si>
  <si>
    <t>980 SEYMOUR STREET</t>
  </si>
  <si>
    <t>TIDEWATER PLACE</t>
  </si>
  <si>
    <t>990 SEYMOUR STREET</t>
  </si>
  <si>
    <t>TILNEY MEWS</t>
  </si>
  <si>
    <t>993 SEYMOUR STREET</t>
  </si>
  <si>
    <t>TISDALL STREET</t>
  </si>
  <si>
    <t>997 SEYMOUR STREET</t>
  </si>
  <si>
    <t>TOBA PLACE</t>
  </si>
  <si>
    <t>1002 SEYMOUR STREET</t>
  </si>
  <si>
    <t>TODD STREET</t>
  </si>
  <si>
    <t>1010 SEYMOUR STREET</t>
  </si>
  <si>
    <t>TODERICK STREET</t>
  </si>
  <si>
    <t>1018 SEYMOUR STREET</t>
  </si>
  <si>
    <t>TOLBOOTH</t>
  </si>
  <si>
    <t>1092 SEYMOUR STREET</t>
  </si>
  <si>
    <t>TOLMIE STREET</t>
  </si>
  <si>
    <t>9040 SHAUGHNESSY STREET</t>
  </si>
  <si>
    <t>TOWNLEY STREET</t>
  </si>
  <si>
    <t>9044 SHAUGHNESSY STREET</t>
  </si>
  <si>
    <t>TRAFALGAR STREET</t>
  </si>
  <si>
    <t>4330 SLOCAN STREET</t>
  </si>
  <si>
    <t>TRIMBLE STREET</t>
  </si>
  <si>
    <t>30 SMITHE STREET</t>
  </si>
  <si>
    <t>TRINITY STREET</t>
  </si>
  <si>
    <t>TRIUMPH STREET</t>
  </si>
  <si>
    <t>45 SMITHE STREET</t>
  </si>
  <si>
    <t>TROLLEY PLACE</t>
  </si>
  <si>
    <t>50 SMITHE STREET</t>
  </si>
  <si>
    <t>TROUNCE ALLEY</t>
  </si>
  <si>
    <t>55 SMITHE STREET</t>
  </si>
  <si>
    <t>TRUTCH STREET</t>
  </si>
  <si>
    <t>60 SMITHE STREET</t>
  </si>
  <si>
    <t>TUAM PLACE</t>
  </si>
  <si>
    <t>65 SMITHE STREET</t>
  </si>
  <si>
    <t>TUAQ DRIVE</t>
  </si>
  <si>
    <t>78 SMITHE STREET</t>
  </si>
  <si>
    <t>TUGBOAT PLACE</t>
  </si>
  <si>
    <t>80 SMITHE STREET</t>
  </si>
  <si>
    <t>TUPPER STREET</t>
  </si>
  <si>
    <t>82 SMITHE STREET</t>
  </si>
  <si>
    <t>TURNBERRY CRESCENT</t>
  </si>
  <si>
    <t>86 SMITHE STREET</t>
  </si>
  <si>
    <t>TURNER STREET</t>
  </si>
  <si>
    <t>88 SMITHE STREET</t>
  </si>
  <si>
    <t>TYNE STREET</t>
  </si>
  <si>
    <t>90 SMITHE STREET</t>
  </si>
  <si>
    <t>TYTAHUN CRESCENT</t>
  </si>
  <si>
    <t>92 SMITHE STREET</t>
  </si>
  <si>
    <t>UNION STREET</t>
  </si>
  <si>
    <t>505 SMITHE STREET</t>
  </si>
  <si>
    <t>UPLAND DRIVE</t>
  </si>
  <si>
    <t>525 SMITHE STREET</t>
  </si>
  <si>
    <t>VALDEZ ROAD</t>
  </si>
  <si>
    <t>533 SMITHE STREET</t>
  </si>
  <si>
    <t>VALIANT STREET</t>
  </si>
  <si>
    <t>589 SMITHE STREET</t>
  </si>
  <si>
    <t>VALLEY DRIVE</t>
  </si>
  <si>
    <t>970 SMITHE STREET</t>
  </si>
  <si>
    <t>VANNESS AVENUE</t>
  </si>
  <si>
    <t>990 SMITHE STREET</t>
  </si>
  <si>
    <t>VENABLES STREET</t>
  </si>
  <si>
    <t>2530 SPRUCE STREET</t>
  </si>
  <si>
    <t>VERNON DRIVE</t>
  </si>
  <si>
    <t>2540 SPRUCE STREET</t>
  </si>
  <si>
    <t>VICTORIA DIVERSION</t>
  </si>
  <si>
    <t>VICTORIA DRIVE</t>
  </si>
  <si>
    <t>160 SW MARINE DRIVE</t>
  </si>
  <si>
    <t>VIMY CRESCENT</t>
  </si>
  <si>
    <t>402 SW MARINE DRIVE</t>
  </si>
  <si>
    <t>VINE STREET</t>
  </si>
  <si>
    <t>408 SW MARINE DRIVE</t>
  </si>
  <si>
    <t>VIRTUAL WAY</t>
  </si>
  <si>
    <t>428 SW MARINE DRIVE</t>
  </si>
  <si>
    <t>VIVALDI PLACE</t>
  </si>
  <si>
    <t>432 SW MARINE DRIVE</t>
  </si>
  <si>
    <t>VIVIAN DRIVE</t>
  </si>
  <si>
    <t>434 SW MARINE DRIVE</t>
  </si>
  <si>
    <t>VIVIAN STREET</t>
  </si>
  <si>
    <t>446 SW MARINE DRIVE</t>
  </si>
  <si>
    <t>W 1ST AVENUE</t>
  </si>
  <si>
    <t>448 SW MARINE DRIVE</t>
  </si>
  <si>
    <t>W 2ND AVENUE</t>
  </si>
  <si>
    <t>W 3RD AVENUE</t>
  </si>
  <si>
    <t>452 SW MARINE DRIVE</t>
  </si>
  <si>
    <t>W 4TH AVENUE</t>
  </si>
  <si>
    <t>456 SW MARINE DRIVE</t>
  </si>
  <si>
    <t>W 5TH AVENUE</t>
  </si>
  <si>
    <t>458 SW MARINE DRIVE</t>
  </si>
  <si>
    <t>W 6TH AVENUE</t>
  </si>
  <si>
    <t>460 SW MARINE DRIVE</t>
  </si>
  <si>
    <t>W 7TH AVENUE</t>
  </si>
  <si>
    <t>466 SW MARINE DRIVE</t>
  </si>
  <si>
    <t>W 8TH AVENUE</t>
  </si>
  <si>
    <t>468 SW MARINE DRIVE</t>
  </si>
  <si>
    <t>W 9TH AVENUE</t>
  </si>
  <si>
    <t>470 SW MARINE DRIVE</t>
  </si>
  <si>
    <t>W 10TH AVENUE</t>
  </si>
  <si>
    <t>472 SW MARINE DRIVE</t>
  </si>
  <si>
    <t>W 11TH AVENUE</t>
  </si>
  <si>
    <t>474 SW MARINE DRIVE</t>
  </si>
  <si>
    <t>W 12TH AVENUE</t>
  </si>
  <si>
    <t>480 SW MARINE DRIVE</t>
  </si>
  <si>
    <t>W 13TH AVENUE</t>
  </si>
  <si>
    <t>482 SW MARINE DRIVE</t>
  </si>
  <si>
    <t>W 14TH AVENUE</t>
  </si>
  <si>
    <t>486 SW MARINE DRIVE</t>
  </si>
  <si>
    <t>W 15TH AVENUE</t>
  </si>
  <si>
    <t>489 SW MARINE DRIVE</t>
  </si>
  <si>
    <t>W 16TH AVENUE</t>
  </si>
  <si>
    <t>490 SW MARINE DRIVE</t>
  </si>
  <si>
    <t>W 17TH AVENUE</t>
  </si>
  <si>
    <t>491 SW MARINE DRIVE</t>
  </si>
  <si>
    <t>W 18TH AVENUE</t>
  </si>
  <si>
    <t>492 SW MARINE DRIVE</t>
  </si>
  <si>
    <t>W 19TH AVENUE</t>
  </si>
  <si>
    <t>493 SW MARINE DRIVE</t>
  </si>
  <si>
    <t>W 20TH AVENUE</t>
  </si>
  <si>
    <t>495 SW MARINE DRIVE</t>
  </si>
  <si>
    <t>W 21ST AVENUE</t>
  </si>
  <si>
    <t>496 SW MARINE DRIVE</t>
  </si>
  <si>
    <t>W 22ND AVENUE</t>
  </si>
  <si>
    <t>497 SW MARINE DRIVE</t>
  </si>
  <si>
    <t>W 23RD AVENUE</t>
  </si>
  <si>
    <t>498 SW MARINE DRIVE</t>
  </si>
  <si>
    <t>W 24TH AVENUE</t>
  </si>
  <si>
    <t>511 SW MARINE DRIVE</t>
  </si>
  <si>
    <t>W 26TH AVENUE</t>
  </si>
  <si>
    <t>525 SW MARINE DRIVE</t>
  </si>
  <si>
    <t>W 27TH AVENUE</t>
  </si>
  <si>
    <t>W 28TH AVENUE</t>
  </si>
  <si>
    <t>W 29TH AVENUE</t>
  </si>
  <si>
    <t>W 30TH AVENUE</t>
  </si>
  <si>
    <t>368 TERMINAL AVENUE</t>
  </si>
  <si>
    <t>W 31ST AVENUE</t>
  </si>
  <si>
    <t>W 32ND AVENUE</t>
  </si>
  <si>
    <t>W 33RD AVENUE</t>
  </si>
  <si>
    <t>W 34TH AVENUE</t>
  </si>
  <si>
    <t>W 35TH AVENUE</t>
  </si>
  <si>
    <t>747 THURLOW STREET</t>
  </si>
  <si>
    <t>W 36TH AVENUE</t>
  </si>
  <si>
    <t>765 THURLOW STREET</t>
  </si>
  <si>
    <t>W 37TH AVENUE</t>
  </si>
  <si>
    <t>W 38TH AVENUE</t>
  </si>
  <si>
    <t>27 TROUNCE ALLEY</t>
  </si>
  <si>
    <t>W 39TH AVENUE</t>
  </si>
  <si>
    <t>219 UNION STREET</t>
  </si>
  <si>
    <t>W 40TH AVENUE</t>
  </si>
  <si>
    <t>223 UNION STREET</t>
  </si>
  <si>
    <t>W 41ST AVENUE</t>
  </si>
  <si>
    <t>227 UNION STREET</t>
  </si>
  <si>
    <t>W 42ND AVENUE</t>
  </si>
  <si>
    <t>231 UNION STREET</t>
  </si>
  <si>
    <t>W 43RD AVENUE</t>
  </si>
  <si>
    <t>233 UNION STREET</t>
  </si>
  <si>
    <t>W 44TH AVENUE</t>
  </si>
  <si>
    <t>237 UNION STREET</t>
  </si>
  <si>
    <t>W 45TH AVENUE</t>
  </si>
  <si>
    <t>241 UNION STREET</t>
  </si>
  <si>
    <t>W 46TH AVENUE</t>
  </si>
  <si>
    <t>3012 VANNESS AVENUE</t>
  </si>
  <si>
    <t>W 47TH AVENUE</t>
  </si>
  <si>
    <t>3018 VANNESS AVENUE</t>
  </si>
  <si>
    <t>W 48TH AVENUE</t>
  </si>
  <si>
    <t>3670 VANNESS AVENUE</t>
  </si>
  <si>
    <t>W 49TH AVENUE</t>
  </si>
  <si>
    <t>3690 VANNESS AVENUE</t>
  </si>
  <si>
    <t>W 50TH AVENUE</t>
  </si>
  <si>
    <t>1327 VENABLES STREET</t>
  </si>
  <si>
    <t>W 51ST AVENUE</t>
  </si>
  <si>
    <t>W 52ND AVENUE</t>
  </si>
  <si>
    <t>1795 VENABLES STREET</t>
  </si>
  <si>
    <t>W 53RD AVENUE</t>
  </si>
  <si>
    <t>975 VERNON DRIVE</t>
  </si>
  <si>
    <t>W 54TH AVENUE</t>
  </si>
  <si>
    <t>979 VERNON DRIVE</t>
  </si>
  <si>
    <t>W 55TH AVENUE</t>
  </si>
  <si>
    <t>985 VERNON DRIVE</t>
  </si>
  <si>
    <t>W 56TH AVENUE</t>
  </si>
  <si>
    <t>995 VERNON DRIVE</t>
  </si>
  <si>
    <t>W 57TH AVENUE</t>
  </si>
  <si>
    <t>W 58TH AVENUE</t>
  </si>
  <si>
    <t>1827 VICTORIA DIVERSION</t>
  </si>
  <si>
    <t>W 59TH AVENUE</t>
  </si>
  <si>
    <t>5308 VICTORIA DRIVE</t>
  </si>
  <si>
    <t>W 60TH AVENUE</t>
  </si>
  <si>
    <t>5312 VICTORIA DRIVE</t>
  </si>
  <si>
    <t>W 61ST AVENUE</t>
  </si>
  <si>
    <t>5316 VICTORIA DRIVE</t>
  </si>
  <si>
    <t>W 62ND AVENUE</t>
  </si>
  <si>
    <t>5318 VICTORIA DRIVE</t>
  </si>
  <si>
    <t>W 63RD AVENUE</t>
  </si>
  <si>
    <t>5320 VICTORIA DRIVE</t>
  </si>
  <si>
    <t>W 64TH AVENUE</t>
  </si>
  <si>
    <t>6501 VICTORIA DRIVE</t>
  </si>
  <si>
    <t>W 65TH AVENUE</t>
  </si>
  <si>
    <t>6509 VICTORIA DRIVE</t>
  </si>
  <si>
    <t>W 66TH AVENUE</t>
  </si>
  <si>
    <t>6519 VICTORIA DRIVE</t>
  </si>
  <si>
    <t>W 67TH AVENUE</t>
  </si>
  <si>
    <t>6529 VICTORIA DRIVE</t>
  </si>
  <si>
    <t>W 68TH AVENUE</t>
  </si>
  <si>
    <t>6559 VICTORIA DRIVE</t>
  </si>
  <si>
    <t>W 69TH AVENUE</t>
  </si>
  <si>
    <t>6565 VICTORIA DRIVE</t>
  </si>
  <si>
    <t>W 70TH AVENUE</t>
  </si>
  <si>
    <t>7008 VICTORIA DRIVE</t>
  </si>
  <si>
    <t>W 71ST AVENUE</t>
  </si>
  <si>
    <t>7012 VICTORIA DRIVE</t>
  </si>
  <si>
    <t>W 72ND AVENUE</t>
  </si>
  <si>
    <t>7018 VICTORIA DRIVE</t>
  </si>
  <si>
    <t>W 73RD AVENUE</t>
  </si>
  <si>
    <t>7022 VICTORIA DRIVE</t>
  </si>
  <si>
    <t>W 74TH AVENUE</t>
  </si>
  <si>
    <t>7028 VICTORIA DRIVE</t>
  </si>
  <si>
    <t>W 75TH AVENUE</t>
  </si>
  <si>
    <t>5707 VINE STREET</t>
  </si>
  <si>
    <t>W 76TH AVENUE</t>
  </si>
  <si>
    <t>2955 VIRTUAL WAY</t>
  </si>
  <si>
    <t>W 77TH AVENUE</t>
  </si>
  <si>
    <t>2985 VIRTUAL WAY</t>
  </si>
  <si>
    <t>W BROADWAY</t>
  </si>
  <si>
    <t>525 W 10TH AVENUE</t>
  </si>
  <si>
    <t>W CORDOVA STREET</t>
  </si>
  <si>
    <t>4351 W 10TH AVENUE</t>
  </si>
  <si>
    <t>W GEORGIA STREET</t>
  </si>
  <si>
    <t>4357 W 10TH AVENUE</t>
  </si>
  <si>
    <t>W HASTINGS STREET</t>
  </si>
  <si>
    <t>4381 W 10TH AVENUE</t>
  </si>
  <si>
    <t>W KENT AVENUE NORTH</t>
  </si>
  <si>
    <t>4383 W 10TH AVENUE</t>
  </si>
  <si>
    <t>W KENT AVENUE SOUTH</t>
  </si>
  <si>
    <t>4385 W 10TH AVENUE</t>
  </si>
  <si>
    <t>W KING EDWARD AVENUE</t>
  </si>
  <si>
    <t>4469 W 10TH AVENUE</t>
  </si>
  <si>
    <t>W PENDER STREET</t>
  </si>
  <si>
    <t>4481 W 10TH AVENUE</t>
  </si>
  <si>
    <t>W WATERFRONT ROAD</t>
  </si>
  <si>
    <t>4483 W 10TH AVENUE</t>
  </si>
  <si>
    <t>W WOODSTOCK AVENUE</t>
  </si>
  <si>
    <t>4485 W 10TH AVENUE</t>
  </si>
  <si>
    <t>WALDEN STREET</t>
  </si>
  <si>
    <t>4544 W 10TH AVENUE</t>
  </si>
  <si>
    <t>WALES STREET</t>
  </si>
  <si>
    <t>4546 W 10TH AVENUE</t>
  </si>
  <si>
    <t>WALKER STREET</t>
  </si>
  <si>
    <t>4548 W 10TH AVENUE</t>
  </si>
  <si>
    <t>WALL STREET</t>
  </si>
  <si>
    <t>4550 W 10TH AVENUE</t>
  </si>
  <si>
    <t>WALLACE CRESCENT</t>
  </si>
  <si>
    <t>2775 W 16TH AVENUE</t>
  </si>
  <si>
    <t>WALLACE PLACE</t>
  </si>
  <si>
    <t>2785 W 16TH AVENUE</t>
  </si>
  <si>
    <t>WALLACE STREET</t>
  </si>
  <si>
    <t>3363 W 18TH AVENUE</t>
  </si>
  <si>
    <t>WALNUT STREET</t>
  </si>
  <si>
    <t>3383 W 18TH AVENUE</t>
  </si>
  <si>
    <t>WALTER HARDWICK AVENUE</t>
  </si>
  <si>
    <t>3393 W 18TH AVENUE</t>
  </si>
  <si>
    <t>WANETA PLACE</t>
  </si>
  <si>
    <t>3619 W 18TH AVENUE</t>
  </si>
  <si>
    <t>WARD STREET</t>
  </si>
  <si>
    <t>188 W 1ST AVENUE</t>
  </si>
  <si>
    <t>WATER STREET</t>
  </si>
  <si>
    <t>1812 W 1ST AVENUE</t>
  </si>
  <si>
    <t>WATERFORD DRIVE</t>
  </si>
  <si>
    <t>1822 W 1ST AVENUE</t>
  </si>
  <si>
    <t>WATERLEIGH DRIVE</t>
  </si>
  <si>
    <t>1828 W 1ST AVENUE</t>
  </si>
  <si>
    <t>WATERLOO STREET</t>
  </si>
  <si>
    <t>27 W 2ND AVENUE</t>
  </si>
  <si>
    <t>WATERSIDE AVENUE</t>
  </si>
  <si>
    <t>31 W 2ND AVENUE</t>
  </si>
  <si>
    <t>WATSON STREET</t>
  </si>
  <si>
    <t>35 W 2ND AVENUE</t>
  </si>
  <si>
    <t>WAVERLEY AVENUE</t>
  </si>
  <si>
    <t>65 W 2ND AVENUE</t>
  </si>
  <si>
    <t>WEAVER COURT</t>
  </si>
  <si>
    <t>67 W 2ND AVENUE</t>
  </si>
  <si>
    <t>WEBBER AVENUE</t>
  </si>
  <si>
    <t>71 W 2ND AVENUE</t>
  </si>
  <si>
    <t>WELLINGTON AVENUE</t>
  </si>
  <si>
    <t>103 W 2ND AVENUE</t>
  </si>
  <si>
    <t>WELWYN STREET</t>
  </si>
  <si>
    <t>109 W 2ND AVENUE</t>
  </si>
  <si>
    <t>WENONAH STREET</t>
  </si>
  <si>
    <t>115 W 2ND AVENUE</t>
  </si>
  <si>
    <t>WERKS DRIVE</t>
  </si>
  <si>
    <t>121 W 2ND AVENUE</t>
  </si>
  <si>
    <t>WESSEX STREET</t>
  </si>
  <si>
    <t>127 W 2ND AVENUE</t>
  </si>
  <si>
    <t>WEST BOULEVARD</t>
  </si>
  <si>
    <t>151 W 2ND AVENUE</t>
  </si>
  <si>
    <t>WEST POINT PLACE</t>
  </si>
  <si>
    <t>155 W 2ND AVENUE</t>
  </si>
  <si>
    <t>WESTBANK PLACE</t>
  </si>
  <si>
    <t>159 W 2ND AVENUE</t>
  </si>
  <si>
    <t>WESTBURY LANE</t>
  </si>
  <si>
    <t>165 W 2ND AVENUE</t>
  </si>
  <si>
    <t>WESTBURY WALK</t>
  </si>
  <si>
    <t>177 W 2ND AVENUE</t>
  </si>
  <si>
    <t>WESTERN STREET</t>
  </si>
  <si>
    <t>179 W 2ND AVENUE</t>
  </si>
  <si>
    <t>WETHERSFIELD DRIVE</t>
  </si>
  <si>
    <t>183 W 2ND AVENUE</t>
  </si>
  <si>
    <t>WEYMOOR PLACE</t>
  </si>
  <si>
    <t>189 W 2ND AVENUE</t>
  </si>
  <si>
    <t>WHEELHOUSE SQUARE</t>
  </si>
  <si>
    <t>191 W 2ND AVENUE</t>
  </si>
  <si>
    <t>WHITESPRAY DRIVE</t>
  </si>
  <si>
    <t>195 W 2ND AVENUE</t>
  </si>
  <si>
    <t>WHITHORN COURT</t>
  </si>
  <si>
    <t>459 W 2ND AVENUE</t>
  </si>
  <si>
    <t>WHITNEY PLACE</t>
  </si>
  <si>
    <t>489 W 2ND AVENUE</t>
  </si>
  <si>
    <t>WHYTE AVENUE</t>
  </si>
  <si>
    <t>WILLIAM STREET</t>
  </si>
  <si>
    <t>2104 W 38TH AVENUE</t>
  </si>
  <si>
    <t>WILLOW STREET</t>
  </si>
  <si>
    <t>2106 W 38TH AVENUE</t>
  </si>
  <si>
    <t>WILTSHIRE STREET</t>
  </si>
  <si>
    <t>WINDERMERE STREET</t>
  </si>
  <si>
    <t>1631 W 3RD AVENUE</t>
  </si>
  <si>
    <t>WINDSOR STREET</t>
  </si>
  <si>
    <t>1633 W 3RD AVENUE</t>
  </si>
  <si>
    <t>WINLAW PLACE</t>
  </si>
  <si>
    <t>1637 W 3RD AVENUE</t>
  </si>
  <si>
    <t>WOLFE AVENUE</t>
  </si>
  <si>
    <t>1639 W 3RD AVENUE</t>
  </si>
  <si>
    <t>WOODLAND DRIVE</t>
  </si>
  <si>
    <t>1641 W 3RD AVENUE</t>
  </si>
  <si>
    <t>WORTHINGTON DRIVE</t>
  </si>
  <si>
    <t>WORTHINGTON PLACE</t>
  </si>
  <si>
    <t>1754 W 3RD AVENUE</t>
  </si>
  <si>
    <t>WYLIE STREET</t>
  </si>
  <si>
    <t>1760 W 3RD AVENUE</t>
  </si>
  <si>
    <t>YALE STREET</t>
  </si>
  <si>
    <t>2138 W 40TH AVENUE</t>
  </si>
  <si>
    <t>YARDLEY AVENUE</t>
  </si>
  <si>
    <t>2048 W 41ST AVENUE</t>
  </si>
  <si>
    <t>YEW STREET</t>
  </si>
  <si>
    <t>2095 W 41ST AVENUE</t>
  </si>
  <si>
    <t>YEWBROOK PLACE</t>
  </si>
  <si>
    <t>2171 W 41ST AVENUE</t>
  </si>
  <si>
    <t>YORK AVENUE</t>
  </si>
  <si>
    <t>2263 W 41ST AVENUE</t>
  </si>
  <si>
    <t>YUCULTA CRESCENT</t>
  </si>
  <si>
    <t>2265 W 41ST AVENUE</t>
  </si>
  <si>
    <t>YUKON STREET</t>
  </si>
  <si>
    <t>2273 W 41ST AVENUE</t>
  </si>
  <si>
    <t>2331 W 41ST AVENUE</t>
  </si>
  <si>
    <t>3568 W 41ST AVENUE</t>
  </si>
  <si>
    <t>2091 W 44TH AVENUE</t>
  </si>
  <si>
    <t>1636 W 4TH AVENUE</t>
  </si>
  <si>
    <t>1688 W 4TH AVENUE</t>
  </si>
  <si>
    <t>1867 W 4TH AVENUE</t>
  </si>
  <si>
    <t>2033 W 4TH AVENUE</t>
  </si>
  <si>
    <t>2039 W 4TH AVENUE</t>
  </si>
  <si>
    <t>2090 W 4TH AVENUE</t>
  </si>
  <si>
    <t>2092 W 4TH AVENUE</t>
  </si>
  <si>
    <t>2119 W 4TH AVENUE</t>
  </si>
  <si>
    <t>2123 W 4TH AVENUE</t>
  </si>
  <si>
    <t>2127 W 4TH AVENUE</t>
  </si>
  <si>
    <t>2131 W 4TH AVENUE</t>
  </si>
  <si>
    <t>2142 W 4TH AVENUE</t>
  </si>
  <si>
    <t>2144 W 4TH AVENUE</t>
  </si>
  <si>
    <t>2146 W 4TH AVENUE</t>
  </si>
  <si>
    <t>2152 W 4TH AVENUE</t>
  </si>
  <si>
    <t>2154 W 4TH AVENUE</t>
  </si>
  <si>
    <t>2156 W 4TH AVENUE</t>
  </si>
  <si>
    <t>2610 W 4TH AVENUE</t>
  </si>
  <si>
    <t>2616 W 4TH AVENUE</t>
  </si>
  <si>
    <t>2856 W 4TH AVENUE</t>
  </si>
  <si>
    <t>2860 W 4TH AVENUE</t>
  </si>
  <si>
    <t>2862 W 4TH AVENUE</t>
  </si>
  <si>
    <t>2866 W 4TH AVENUE</t>
  </si>
  <si>
    <t>2868 W 4TH AVENUE</t>
  </si>
  <si>
    <t>2916 W 4TH AVENUE</t>
  </si>
  <si>
    <t>2918 W 4TH AVENUE</t>
  </si>
  <si>
    <t>2928 W 4TH AVENUE</t>
  </si>
  <si>
    <t>2938 W 4TH AVENUE</t>
  </si>
  <si>
    <t>2948 W 4TH AVENUE</t>
  </si>
  <si>
    <t>3353 W 4TH AVENUE</t>
  </si>
  <si>
    <t>3515 W 4TH AVENUE</t>
  </si>
  <si>
    <t>3525 W 4TH AVENUE</t>
  </si>
  <si>
    <t>3533 W 4TH AVENUE</t>
  </si>
  <si>
    <t>3650 W 4TH AVENUE</t>
  </si>
  <si>
    <t>3654 W 4TH AVENUE</t>
  </si>
  <si>
    <t>3680 W 4TH AVENUE</t>
  </si>
  <si>
    <t>3686 W 4TH AVENUE</t>
  </si>
  <si>
    <t>3692 W 4TH AVENUE</t>
  </si>
  <si>
    <t>3698 W 4TH AVENUE</t>
  </si>
  <si>
    <t>975 W 57TH AVENUE</t>
  </si>
  <si>
    <t>1517 W 57TH AVENUE</t>
  </si>
  <si>
    <t>1519 W 57TH AVENUE</t>
  </si>
  <si>
    <t>1875 W 57TH AVENUE</t>
  </si>
  <si>
    <t>35 W 5TH AVENUE</t>
  </si>
  <si>
    <t>53 W 5TH AVENUE</t>
  </si>
  <si>
    <t>228 W 5TH AVENUE</t>
  </si>
  <si>
    <t>351 W 5TH AVENUE</t>
  </si>
  <si>
    <t>375 W 5TH AVENUE</t>
  </si>
  <si>
    <t>497 W 6TH AVENUE</t>
  </si>
  <si>
    <t>1563 W 6TH AVENUE</t>
  </si>
  <si>
    <t>1569 W 6TH AVENUE</t>
  </si>
  <si>
    <t>1571 W 6TH AVENUE</t>
  </si>
  <si>
    <t>1573 W 6TH AVENUE</t>
  </si>
  <si>
    <t>1525 W 70TH AVENUE</t>
  </si>
  <si>
    <t>1510 W 71ST AVENUE</t>
  </si>
  <si>
    <t>1550 W 7TH AVENUE</t>
  </si>
  <si>
    <t>1570 W 7TH AVENUE</t>
  </si>
  <si>
    <t>120 W 8TH AVENUE</t>
  </si>
  <si>
    <t>411 W 8TH AVENUE</t>
  </si>
  <si>
    <t>433 W 8TH AVENUE</t>
  </si>
  <si>
    <t>457 W 8TH AVENUE</t>
  </si>
  <si>
    <t>463 W 8TH AVENUE</t>
  </si>
  <si>
    <t>467 W 8TH AVENUE</t>
  </si>
  <si>
    <t>473 W 8TH AVENUE</t>
  </si>
  <si>
    <t>477 W 8TH AVENUE</t>
  </si>
  <si>
    <t>491 W 8TH AVENUE</t>
  </si>
  <si>
    <t>510 W 8TH AVENUE</t>
  </si>
  <si>
    <t>848 W 8TH AVENUE</t>
  </si>
  <si>
    <t>18 W BROADWAY</t>
  </si>
  <si>
    <t>68 W BROADWAY</t>
  </si>
  <si>
    <t>88 W BROADWAY</t>
  </si>
  <si>
    <t>222 W BROADWAY</t>
  </si>
  <si>
    <t>228 W BROADWAY</t>
  </si>
  <si>
    <t>236 W BROADWAY</t>
  </si>
  <si>
    <t>505 W BROADWAY</t>
  </si>
  <si>
    <t>507 W BROADWAY</t>
  </si>
  <si>
    <t>511 W BROADWAY</t>
  </si>
  <si>
    <t>519 W BROADWAY</t>
  </si>
  <si>
    <t>521 W BROADWAY</t>
  </si>
  <si>
    <t>525 W BROADWAY</t>
  </si>
  <si>
    <t>531 W BROADWAY</t>
  </si>
  <si>
    <t>537 W BROADWAY</t>
  </si>
  <si>
    <t>538 W BROADWAY</t>
  </si>
  <si>
    <t>541 W BROADWAY</t>
  </si>
  <si>
    <t>545 W BROADWAY</t>
  </si>
  <si>
    <t>546 W BROADWAY</t>
  </si>
  <si>
    <t>548 W BROADWAY</t>
  </si>
  <si>
    <t>558 W BROADWAY</t>
  </si>
  <si>
    <t>562 W BROADWAY</t>
  </si>
  <si>
    <t>1020 W BROADWAY</t>
  </si>
  <si>
    <t>1038 W BROADWAY</t>
  </si>
  <si>
    <t>1050 W BROADWAY</t>
  </si>
  <si>
    <t>1060 W BROADWAY</t>
  </si>
  <si>
    <t>1066 W BROADWAY</t>
  </si>
  <si>
    <t>1070 W BROADWAY</t>
  </si>
  <si>
    <t>1082 W BROADWAY</t>
  </si>
  <si>
    <t>1086 W BROADWAY</t>
  </si>
  <si>
    <t>1092 W BROADWAY</t>
  </si>
  <si>
    <t>1111 W BROADWAY</t>
  </si>
  <si>
    <t>1236 W BROADWAY</t>
  </si>
  <si>
    <t>1256 W BROADWAY</t>
  </si>
  <si>
    <t>1424 W BROADWAY</t>
  </si>
  <si>
    <t>1641 W BROADWAY</t>
  </si>
  <si>
    <t>1643 W BROADWAY</t>
  </si>
  <si>
    <t>2002 W BROADWAY</t>
  </si>
  <si>
    <t>2030 W BROADWAY</t>
  </si>
  <si>
    <t>2060 W BROADWAY</t>
  </si>
  <si>
    <t>2070 W BROADWAY</t>
  </si>
  <si>
    <t>2078 W BROADWAY</t>
  </si>
  <si>
    <t>2088 W BROADWAY</t>
  </si>
  <si>
    <t>2230 W BROADWAY</t>
  </si>
  <si>
    <t>2280 W BROADWAY</t>
  </si>
  <si>
    <t>2286 W BROADWAY</t>
  </si>
  <si>
    <t>2298 W BROADWAY</t>
  </si>
  <si>
    <t>2631 W BROADWAY</t>
  </si>
  <si>
    <t>2635 W BROADWAY</t>
  </si>
  <si>
    <t>2649 W BROADWAY</t>
  </si>
  <si>
    <t>2667 W BROADWAY</t>
  </si>
  <si>
    <t>2677 W BROADWAY</t>
  </si>
  <si>
    <t>2681 W BROADWAY</t>
  </si>
  <si>
    <t>2685 W BROADWAY</t>
  </si>
  <si>
    <t>2813 W BROADWAY</t>
  </si>
  <si>
    <t>2815 W BROADWAY</t>
  </si>
  <si>
    <t>2817 W BROADWAY</t>
  </si>
  <si>
    <t>2933 W BROADWAY</t>
  </si>
  <si>
    <t>2941 W BROADWAY</t>
  </si>
  <si>
    <t>3020 W BROADWAY</t>
  </si>
  <si>
    <t>3040 W BROADWAY</t>
  </si>
  <si>
    <t>3338 W BROADWAY</t>
  </si>
  <si>
    <t>3403 W BROADWAY</t>
  </si>
  <si>
    <t>3407 W BROADWAY</t>
  </si>
  <si>
    <t>3488 W BROADWAY</t>
  </si>
  <si>
    <t>3498 W BROADWAY</t>
  </si>
  <si>
    <t>3668 W BROADWAY</t>
  </si>
  <si>
    <t>60 W CORDOVA STREET</t>
  </si>
  <si>
    <t>61 W CORDOVA STREET</t>
  </si>
  <si>
    <t>62 W CORDOVA STREET</t>
  </si>
  <si>
    <t>68 W CORDOVA STREET</t>
  </si>
  <si>
    <t>70 W CORDOVA STREET</t>
  </si>
  <si>
    <t>126 W CORDOVA STREET</t>
  </si>
  <si>
    <t>130 W CORDOVA STREET</t>
  </si>
  <si>
    <t>132 W CORDOVA STREET</t>
  </si>
  <si>
    <t>136 W CORDOVA STREET</t>
  </si>
  <si>
    <t>138 W CORDOVA STREET</t>
  </si>
  <si>
    <t>142 W CORDOVA STREET</t>
  </si>
  <si>
    <t>146 W CORDOVA STREET</t>
  </si>
  <si>
    <t>767 W CORDOVA STREET</t>
  </si>
  <si>
    <t>777 W CORDOVA STREET</t>
  </si>
  <si>
    <t>1001 W CORDOVA STREET</t>
  </si>
  <si>
    <t>1020 W CORDOVA STREET</t>
  </si>
  <si>
    <t>1067 W CORDOVA STREET</t>
  </si>
  <si>
    <t>99 W GEORGIA STREET</t>
  </si>
  <si>
    <t>590 W GEORGIA STREET</t>
  </si>
  <si>
    <t>598 W GEORGIA STREET</t>
  </si>
  <si>
    <t>109 W HASTINGS STREET</t>
  </si>
  <si>
    <t>139 W HASTINGS STREET</t>
  </si>
  <si>
    <t>155 W HASTINGS STREET</t>
  </si>
  <si>
    <t>302 W HASTINGS STREET</t>
  </si>
  <si>
    <t>830 W HASTINGS STREET</t>
  </si>
  <si>
    <t>840 W HASTINGS STREET</t>
  </si>
  <si>
    <t>848 W HASTINGS STREET</t>
  </si>
  <si>
    <t>1017 W HASTINGS STREET</t>
  </si>
  <si>
    <t>870 W KENT AVENUE SOUTH</t>
  </si>
  <si>
    <t>888 W KENT AVENUE SOUTH</t>
  </si>
  <si>
    <t>29 W PENDER STREET</t>
  </si>
  <si>
    <t>108 W PENDER STREET</t>
  </si>
  <si>
    <t>580 W PENDER STREET</t>
  </si>
  <si>
    <t>1171 W PENDER STREET</t>
  </si>
  <si>
    <t>1174 W PENDER STREET</t>
  </si>
  <si>
    <t>1176 W PENDER STREET</t>
  </si>
  <si>
    <t>1178 W PENDER STREET</t>
  </si>
  <si>
    <t>1198 W PENDER STREET</t>
  </si>
  <si>
    <t>1202 W PENDER STREET</t>
  </si>
  <si>
    <t>1208 W PENDER STREET</t>
  </si>
  <si>
    <t>1218 W PENDER STREET</t>
  </si>
  <si>
    <t>1260 W PENDER STREET</t>
  </si>
  <si>
    <t>1270 W PENDER STREET</t>
  </si>
  <si>
    <t>1280 W PENDER STREET</t>
  </si>
  <si>
    <t>1362 W PENDER STREET</t>
  </si>
  <si>
    <t>1366 W PENDER STREET</t>
  </si>
  <si>
    <t>1368 W PENDER STREET</t>
  </si>
  <si>
    <t>1378 W PENDER STREET</t>
  </si>
  <si>
    <t>1409 W PENDER STREET</t>
  </si>
  <si>
    <t>1425 W PENDER STREET</t>
  </si>
  <si>
    <t>1427 W PENDER STREET</t>
  </si>
  <si>
    <t>1433 W PENDER STREET</t>
  </si>
  <si>
    <t>1437 W PENDER STREET</t>
  </si>
  <si>
    <t>1455 W PENDER STREET</t>
  </si>
  <si>
    <t>1463 W PENDER STREET</t>
  </si>
  <si>
    <t>1467 W PENDER STREET</t>
  </si>
  <si>
    <t>1483 W PENDER STREET</t>
  </si>
  <si>
    <t>1487 W PENDER STREET</t>
  </si>
  <si>
    <t>1549 W PENDER STREET</t>
  </si>
  <si>
    <t>28 WATER STREET</t>
  </si>
  <si>
    <t>32 WATER STREET</t>
  </si>
  <si>
    <t>38 WATER STREET</t>
  </si>
  <si>
    <t>45 WATER STREET</t>
  </si>
  <si>
    <t>47 WATER STREET</t>
  </si>
  <si>
    <t>50 WATER STREET</t>
  </si>
  <si>
    <t>5301 WEST BOULEVARD</t>
  </si>
  <si>
    <t>5337 WEST BOULEVARD</t>
  </si>
  <si>
    <t>5401 WEST BOULEVARD</t>
  </si>
  <si>
    <t>5403 WEST BOULEVARD</t>
  </si>
  <si>
    <t>5405 WEST BOULEVARD</t>
  </si>
  <si>
    <t>5407 WEST BOULEVARD</t>
  </si>
  <si>
    <t>5409 WEST BOULEVARD</t>
  </si>
  <si>
    <t>5411 WEST BOULEVARD</t>
  </si>
  <si>
    <t>5413 WEST BOULEVARD</t>
  </si>
  <si>
    <t>5601 WEST BOULEVARD</t>
  </si>
  <si>
    <t>5607 WEST BOULEVARD</t>
  </si>
  <si>
    <t>5615 WEST BOULEVARD</t>
  </si>
  <si>
    <t>5623 WEST BOULEVARD</t>
  </si>
  <si>
    <t>5631 WEST BOULEVARD</t>
  </si>
  <si>
    <t>6075 WEST BOULEVARD</t>
  </si>
  <si>
    <t>6081 WEST BOULEVARD</t>
  </si>
  <si>
    <t>6093 WEST BOULEVARD</t>
  </si>
  <si>
    <t>6099 WEST BOULEVARD</t>
  </si>
  <si>
    <t>411 WOODLAND DRIVE</t>
  </si>
  <si>
    <t>413 WOODLAND DRIVE</t>
  </si>
  <si>
    <t>415 WOODLAND DRIVE</t>
  </si>
  <si>
    <t>417 WOODLAND DRIVE</t>
  </si>
  <si>
    <t>419 WOODLAND DRIVE</t>
  </si>
  <si>
    <t>421 WOODLAND DRIVE</t>
  </si>
  <si>
    <t>423 WOODLAND DRIVE</t>
  </si>
  <si>
    <t>425 WOODLAND DRIVE</t>
  </si>
  <si>
    <t>From NC lighting file (F16-SeptF18). Not reviewed by TIPs clerk</t>
  </si>
  <si>
    <t>1534 Henshaw Lane</t>
  </si>
  <si>
    <t>2233 Columbia Street</t>
  </si>
  <si>
    <t>2687 Maple STREET</t>
  </si>
  <si>
    <t>1040 W Georgia STREET</t>
  </si>
  <si>
    <t>1069 Alberni STREET</t>
  </si>
  <si>
    <t>1105 Seymour STREET</t>
  </si>
  <si>
    <t>1108 Pendrell STREET</t>
  </si>
  <si>
    <t>1121 Seymour STREET</t>
  </si>
  <si>
    <t>1168 Pendrell STREET</t>
  </si>
  <si>
    <t>1171 Jervis STREET</t>
  </si>
  <si>
    <t>1310 Richards STREET</t>
  </si>
  <si>
    <t>1408 E 15th AVENUE</t>
  </si>
  <si>
    <t>142 E Pender STREET</t>
  </si>
  <si>
    <t>1460 bute STREET</t>
  </si>
  <si>
    <t>1480 Howe STREET</t>
  </si>
  <si>
    <t>1510 Venables STREET</t>
  </si>
  <si>
    <t>1510 W 6th AVENUE</t>
  </si>
  <si>
    <t>1555 W 8th AVENUE</t>
  </si>
  <si>
    <t>1561 W 57th AVENUE</t>
  </si>
  <si>
    <t>1618 W 6th AVENUE</t>
  </si>
  <si>
    <t>1647 E Pender STREET</t>
  </si>
  <si>
    <t>1650 W 2nd AVENUE</t>
  </si>
  <si>
    <t>1661 Quebec STREET</t>
  </si>
  <si>
    <t>1668 Davie STREET</t>
  </si>
  <si>
    <t>1720 Kingsway</t>
  </si>
  <si>
    <t>1785 W 4th AVENUE</t>
  </si>
  <si>
    <t>1788 Columbia STREET</t>
  </si>
  <si>
    <t>179 Main STREET</t>
  </si>
  <si>
    <t>1819 W 5th AVENUE</t>
  </si>
  <si>
    <t>1838 Renfrew STREET</t>
  </si>
  <si>
    <t>191 E 57th Avenue</t>
  </si>
  <si>
    <t>1910 Ferndale STREET</t>
  </si>
  <si>
    <t>1918 Powell STREET</t>
  </si>
  <si>
    <t>2101 W 4th AVENUE</t>
  </si>
  <si>
    <t>2102 W 48th AVENUE</t>
  </si>
  <si>
    <t>215 Main STREET</t>
  </si>
  <si>
    <t>2255 W 10th AVENUE</t>
  </si>
  <si>
    <t>2301 Cambie STREET</t>
  </si>
  <si>
    <t>233 Kingsway</t>
  </si>
  <si>
    <t>2384 E 34th AVENUE</t>
  </si>
  <si>
    <t>2468 Balaclava STREET</t>
  </si>
  <si>
    <t>2601 E 37th AVENUE</t>
  </si>
  <si>
    <t>265 E 4th AVENUE</t>
  </si>
  <si>
    <t>2706 Trafalgar STREET</t>
  </si>
  <si>
    <t>2750 SE Marine DRIVE</t>
  </si>
  <si>
    <t>285 E 10th AVENUE</t>
  </si>
  <si>
    <t>2888 Cambie STREET</t>
  </si>
  <si>
    <t>2968 Birch STREET</t>
  </si>
  <si>
    <t>303 E Pender STREET</t>
  </si>
  <si>
    <t>3090 E 54th AVENUE</t>
  </si>
  <si>
    <t>3250 Marine Way STREET</t>
  </si>
  <si>
    <t>329 E 7th AVENUE</t>
  </si>
  <si>
    <t>333 E 11th AVENUE</t>
  </si>
  <si>
    <t>349 E 16th AVENUE</t>
  </si>
  <si>
    <t>353 Railway STREET</t>
  </si>
  <si>
    <t>3593 W 30th AVENUE</t>
  </si>
  <si>
    <t>3603 W 27th AVENUE</t>
  </si>
  <si>
    <t>3624 Main STREET</t>
  </si>
  <si>
    <t>3699 Marine  STREET</t>
  </si>
  <si>
    <t>380 W 5th AVENUE</t>
  </si>
  <si>
    <t>4080 Yukon STREET</t>
  </si>
  <si>
    <t>41 E Hastings STREET</t>
  </si>
  <si>
    <t>4400 Cambie STREET</t>
  </si>
  <si>
    <t>4573 Slocan STREET</t>
  </si>
  <si>
    <t>4575 Slocan STREET</t>
  </si>
  <si>
    <t>4577 Slocan STREET</t>
  </si>
  <si>
    <t>489 W 26th AVENUE</t>
  </si>
  <si>
    <t>4951 Cambie STREET</t>
  </si>
  <si>
    <t>5011 Slocan STREET</t>
  </si>
  <si>
    <t>5080 Quebec STREET</t>
  </si>
  <si>
    <t>5085 Main STREET</t>
  </si>
  <si>
    <t>5115 Cambie STREET</t>
  </si>
  <si>
    <t>5115 Joyce STREET</t>
  </si>
  <si>
    <t>5120 Oak STREET</t>
  </si>
  <si>
    <t>523 W King Edward STREET</t>
  </si>
  <si>
    <t>5251 Oak STREET</t>
  </si>
  <si>
    <t>5444 Oak  STREET</t>
  </si>
  <si>
    <t>55 Expo Boulevard</t>
  </si>
  <si>
    <t>5500 Oak STREET</t>
  </si>
  <si>
    <t>565 Great Northern Way STREET</t>
  </si>
  <si>
    <t>5688 Willow STREET</t>
  </si>
  <si>
    <t>630 E Broadway</t>
  </si>
  <si>
    <t>6333 W Boulevard</t>
  </si>
  <si>
    <t>645 Malkin STREET</t>
  </si>
  <si>
    <t>6508 Knight STREET</t>
  </si>
  <si>
    <t>688 E 19th AVENUE</t>
  </si>
  <si>
    <t>7 W 6th AVENUE</t>
  </si>
  <si>
    <t>7128 Adera STREET</t>
  </si>
  <si>
    <t>7228 Adera STREET</t>
  </si>
  <si>
    <t>7281 Cypress STREET</t>
  </si>
  <si>
    <t>7295 Main STREET</t>
  </si>
  <si>
    <t>7298 Adera STREET</t>
  </si>
  <si>
    <t>7601 Cambie STREET</t>
  </si>
  <si>
    <t>777 Richards STREET</t>
  </si>
  <si>
    <t>8 Nanaimo STREET</t>
  </si>
  <si>
    <t>803 W 12th AVENUE</t>
  </si>
  <si>
    <t>8199 Cambie STREET</t>
  </si>
  <si>
    <t>8385 Fraser STREET</t>
  </si>
  <si>
    <t>8538 River District Crossing</t>
  </si>
  <si>
    <t>8550 Fraser STREET</t>
  </si>
  <si>
    <t>8728 Aisne STREET</t>
  </si>
  <si>
    <t>879 Powell STREET</t>
  </si>
  <si>
    <t>8811 Laurel STREET</t>
  </si>
  <si>
    <t>8855 Laurel STREET</t>
  </si>
  <si>
    <t>8889 Laurel STREET</t>
  </si>
  <si>
    <t>901 E Broadway</t>
  </si>
  <si>
    <t>933 E Hastings STREET</t>
  </si>
  <si>
    <t>95 E 1st AVENUE</t>
  </si>
  <si>
    <t>980 Georgia STREET</t>
  </si>
  <si>
    <t>988 W Broadway</t>
  </si>
  <si>
    <t>Building Envelope Compliance Table (tab below)</t>
  </si>
  <si>
    <t>HVAC Alteration Compliance Table (tab below)</t>
  </si>
  <si>
    <t>Service Water Htg Compliance Table (tab below)</t>
  </si>
  <si>
    <t>Type of Alteration</t>
  </si>
  <si>
    <t>Design</t>
  </si>
  <si>
    <t>Type of Alt</t>
  </si>
  <si>
    <t>Slab</t>
  </si>
  <si>
    <t>Door</t>
  </si>
  <si>
    <t>Glazing</t>
  </si>
  <si>
    <t>Existing</t>
  </si>
  <si>
    <t>Yes/No</t>
  </si>
  <si>
    <t xml:space="preserve"> Building's horizontal fenestration;</t>
  </si>
  <si>
    <t>Added and Altered Fenestration Assemblies</t>
  </si>
  <si>
    <t>VLOOKUP Table</t>
  </si>
  <si>
    <t>Tenant Address:</t>
  </si>
  <si>
    <t>Building Address:</t>
  </si>
  <si>
    <t>Roof (w grnd)</t>
  </si>
  <si>
    <t>Wall (w grnd)</t>
  </si>
  <si>
    <t>Reconstructed and Altered Opaque Assemblies</t>
  </si>
  <si>
    <t>Building Permit Application #:</t>
  </si>
  <si>
    <t>Email:</t>
  </si>
  <si>
    <t>Telephone:</t>
  </si>
  <si>
    <t>Contact Person:</t>
  </si>
  <si>
    <t>Designer of Rec:</t>
  </si>
  <si>
    <r>
      <t>Assembly USI</t>
    </r>
    <r>
      <rPr>
        <b/>
        <vertAlign val="subscript"/>
        <sz val="10"/>
        <color theme="1"/>
        <rFont val="Arial"/>
        <family val="2"/>
      </rPr>
      <t>max</t>
    </r>
    <r>
      <rPr>
        <b/>
        <sz val="10"/>
        <color theme="1"/>
        <rFont val="Arial"/>
        <family val="2"/>
      </rPr>
      <t xml:space="preserve"> Value  </t>
    </r>
    <r>
      <rPr>
        <b/>
        <sz val="9"/>
        <color theme="1"/>
        <rFont val="Arial"/>
        <family val="2"/>
      </rPr>
      <t>(W/(m</t>
    </r>
    <r>
      <rPr>
        <b/>
        <vertAlign val="superscript"/>
        <sz val="9"/>
        <color theme="1"/>
        <rFont val="Arial"/>
        <family val="2"/>
      </rPr>
      <t>2</t>
    </r>
    <r>
      <rPr>
        <b/>
        <sz val="9"/>
        <color theme="1"/>
        <rFont val="Arial"/>
        <family val="2"/>
      </rPr>
      <t>∙K))</t>
    </r>
  </si>
  <si>
    <t>NECB Part 4)  Lighting</t>
  </si>
  <si>
    <t>NECB Part 3)  Building Envelope</t>
  </si>
  <si>
    <t>NECB Part 5)  HVAC</t>
  </si>
  <si>
    <t>NECB Part 6) Service Water Htg</t>
  </si>
  <si>
    <t>NECB Part 7)  Power</t>
  </si>
  <si>
    <t>VBBL (11.7.1.1.(3)(b)) - Alterations per NECB/ZEBP Deliverables</t>
  </si>
  <si>
    <t>New (replace)</t>
  </si>
  <si>
    <t>New (add)</t>
  </si>
  <si>
    <r>
      <t xml:space="preserve">Code or Max Allowable       </t>
    </r>
    <r>
      <rPr>
        <b/>
        <sz val="9"/>
        <color theme="1"/>
        <rFont val="Arial"/>
        <family val="2"/>
      </rPr>
      <t>(USI / U)</t>
    </r>
  </si>
  <si>
    <t xml:space="preserve">   i) Skylight is being repaired/replaced/added?</t>
  </si>
  <si>
    <t xml:space="preserve"> Building's vertical fenestration (Door or Glazing);</t>
  </si>
  <si>
    <t xml:space="preserve">   i) Door or Glazing is being repaired/replaced/added?</t>
  </si>
  <si>
    <t xml:space="preserve">Envelope Alterations for NECB/ZEBP Buildings </t>
  </si>
  <si>
    <t>(See NECB/ZEBP alteration requirements)</t>
  </si>
  <si>
    <t>Lighting Alterations for NECB/ZEBP Buildings</t>
  </si>
  <si>
    <t xml:space="preserve">HVAC Alterations for NECB/ZEBP Buildings </t>
  </si>
  <si>
    <t>Electric, storage-type; Input ≤ 12 kW; Capacity 50-270 L</t>
  </si>
  <si>
    <t>SL =</t>
  </si>
  <si>
    <t>Et =</t>
  </si>
  <si>
    <t>EF =</t>
  </si>
  <si>
    <t>Code</t>
  </si>
  <si>
    <t xml:space="preserve">Service Water Heating Alterations for NECB/ZEBP Buildings </t>
  </si>
  <si>
    <r>
      <t>Capacity</t>
    </r>
    <r>
      <rPr>
        <b/>
        <sz val="8"/>
        <color theme="1"/>
        <rFont val="Arial"/>
        <family val="2"/>
      </rPr>
      <t xml:space="preserve"> (L)</t>
    </r>
  </si>
  <si>
    <r>
      <t xml:space="preserve">Input   </t>
    </r>
    <r>
      <rPr>
        <b/>
        <sz val="8"/>
        <color theme="1"/>
        <rFont val="Arial"/>
        <family val="2"/>
      </rPr>
      <t>(kW, A, V)</t>
    </r>
  </si>
  <si>
    <r>
      <t xml:space="preserve">Cooling or Heating Capacity       </t>
    </r>
    <r>
      <rPr>
        <b/>
        <sz val="8"/>
        <color theme="1"/>
        <rFont val="Arial"/>
        <family val="2"/>
      </rPr>
      <t>kW (Btuh)</t>
    </r>
  </si>
  <si>
    <t>kW</t>
  </si>
  <si>
    <t>Condition</t>
  </si>
  <si>
    <t>Assembly Name / Description</t>
  </si>
  <si>
    <t>Assembly # / Tag</t>
  </si>
  <si>
    <t>Skylight</t>
  </si>
  <si>
    <t>2.4  /  0.423</t>
  </si>
  <si>
    <t>0.757  /  0.133</t>
  </si>
  <si>
    <t>0.568  /  0.100</t>
  </si>
  <si>
    <t>0.227  /  0.040</t>
  </si>
  <si>
    <t>0.315  /  0.055</t>
  </si>
  <si>
    <t>Lighting Power Density by Building Type for Use with the Building Area Method (Forming Part of Sentences 4.2.1.5.(1), (4) and (5))</t>
  </si>
  <si>
    <t>Lighting Power Density by Space Type for Use with Space by Space Method</t>
  </si>
  <si>
    <t>ID #</t>
  </si>
  <si>
    <r>
      <t xml:space="preserve">Area      </t>
    </r>
    <r>
      <rPr>
        <b/>
        <sz val="8"/>
        <color theme="1"/>
        <rFont val="Arial"/>
        <family val="2"/>
      </rPr>
      <t>(ft</t>
    </r>
    <r>
      <rPr>
        <b/>
        <vertAlign val="superscript"/>
        <sz val="8"/>
        <color theme="1"/>
        <rFont val="Arial"/>
        <family val="2"/>
      </rPr>
      <t>2</t>
    </r>
    <r>
      <rPr>
        <b/>
        <sz val="8"/>
        <color theme="1"/>
        <rFont val="Arial"/>
        <family val="2"/>
      </rPr>
      <t>)</t>
    </r>
  </si>
  <si>
    <r>
      <t xml:space="preserve">LPD </t>
    </r>
    <r>
      <rPr>
        <b/>
        <sz val="8"/>
        <color theme="1"/>
        <rFont val="Arial"/>
        <family val="2"/>
      </rPr>
      <t>(W/ft</t>
    </r>
    <r>
      <rPr>
        <b/>
        <vertAlign val="superscript"/>
        <sz val="8"/>
        <color theme="1"/>
        <rFont val="Arial"/>
        <family val="2"/>
      </rPr>
      <t>2</t>
    </r>
    <r>
      <rPr>
        <b/>
        <sz val="8"/>
        <color theme="1"/>
        <rFont val="Arial"/>
        <family val="2"/>
      </rPr>
      <t>)</t>
    </r>
  </si>
  <si>
    <t>Interior Space</t>
  </si>
  <si>
    <r>
      <t xml:space="preserve">Space Use                                       </t>
    </r>
    <r>
      <rPr>
        <b/>
        <sz val="8"/>
        <color theme="1"/>
        <rFont val="Arial"/>
        <family val="2"/>
      </rPr>
      <t xml:space="preserve"> (see Table 4.2.1.6.)</t>
    </r>
  </si>
  <si>
    <r>
      <t xml:space="preserve">Component or Equipment Type          </t>
    </r>
    <r>
      <rPr>
        <b/>
        <sz val="8"/>
        <color rgb="FFFF0000"/>
        <rFont val="Arial"/>
        <family val="2"/>
      </rPr>
      <t>(see Table 6.2.2.1.)</t>
    </r>
  </si>
  <si>
    <t>Alteration Rules</t>
  </si>
  <si>
    <t>Added</t>
  </si>
  <si>
    <t>Removed</t>
  </si>
  <si>
    <t>50% Rule</t>
  </si>
  <si>
    <r>
      <t xml:space="preserve">Lighting Power Alterations </t>
    </r>
    <r>
      <rPr>
        <b/>
        <sz val="8"/>
        <color theme="1"/>
        <rFont val="Arial"/>
        <family val="2"/>
      </rPr>
      <t>(W)</t>
    </r>
  </si>
  <si>
    <r>
      <t xml:space="preserve">Design </t>
    </r>
    <r>
      <rPr>
        <b/>
        <sz val="8"/>
        <color theme="1"/>
        <rFont val="Arial"/>
        <family val="2"/>
      </rPr>
      <t>(Final)</t>
    </r>
  </si>
  <si>
    <t>Code Allowable LP</t>
  </si>
  <si>
    <t>"Replaced" LP</t>
  </si>
  <si>
    <r>
      <t xml:space="preserve">Component or Equipment Type       </t>
    </r>
    <r>
      <rPr>
        <b/>
        <sz val="8"/>
        <color rgb="FFFF0000"/>
        <rFont val="Arial"/>
        <family val="2"/>
      </rPr>
      <t xml:space="preserve"> (Table 5.2.12.1.)</t>
    </r>
  </si>
  <si>
    <r>
      <t xml:space="preserve">Code                   </t>
    </r>
    <r>
      <rPr>
        <b/>
        <sz val="8"/>
        <color rgb="FFFF0000"/>
        <rFont val="Arial"/>
        <family val="2"/>
      </rPr>
      <t>(Table 5.2.12.1.)</t>
    </r>
  </si>
  <si>
    <r>
      <t xml:space="preserve">Equipment Performance                               </t>
    </r>
    <r>
      <rPr>
        <b/>
        <sz val="8"/>
        <color theme="1"/>
        <rFont val="Arial"/>
        <family val="2"/>
      </rPr>
      <t xml:space="preserve"> (AFUE, CoP, EER, E</t>
    </r>
    <r>
      <rPr>
        <b/>
        <vertAlign val="subscript"/>
        <sz val="8"/>
        <color theme="1"/>
        <rFont val="Arial"/>
        <family val="2"/>
      </rPr>
      <t>t</t>
    </r>
    <r>
      <rPr>
        <b/>
        <sz val="8"/>
        <color theme="1"/>
        <rFont val="Arial"/>
        <family val="2"/>
      </rPr>
      <t>, SEER)</t>
    </r>
  </si>
  <si>
    <t>Energy Checklist for Alterations to Existing NECB/ZEBP Buildings</t>
  </si>
  <si>
    <r>
      <t>Non-residential Cond'd Space Area (m</t>
    </r>
    <r>
      <rPr>
        <vertAlign val="superscript"/>
        <sz val="10"/>
        <rFont val="Arial"/>
        <family val="2"/>
      </rPr>
      <t>2</t>
    </r>
    <r>
      <rPr>
        <sz val="10"/>
        <rFont val="Arial"/>
        <family val="2"/>
      </rPr>
      <t>):</t>
    </r>
  </si>
  <si>
    <r>
      <t>Resid Cond'd Common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</si>
  <si>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</si>
  <si>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t>Lighting Alteration Compliance Table (tab below)</t>
  </si>
  <si>
    <t>BP 2023-07536</t>
  </si>
  <si>
    <t>FHB Electrical Ltd</t>
  </si>
  <si>
    <t>RTQ Builders &amp; GC</t>
  </si>
  <si>
    <t>RTQ Bulders &amp; GC</t>
  </si>
  <si>
    <t>SWH Mechanical Ltd</t>
  </si>
  <si>
    <t>E-02</t>
  </si>
  <si>
    <t>W1</t>
  </si>
  <si>
    <r>
      <t xml:space="preserve">Code or Allowable       </t>
    </r>
    <r>
      <rPr>
        <b/>
        <sz val="9"/>
        <color theme="1"/>
        <rFont val="Arial"/>
        <family val="2"/>
      </rPr>
      <t>(USI</t>
    </r>
    <r>
      <rPr>
        <b/>
        <vertAlign val="subscript"/>
        <sz val="9"/>
        <color theme="1"/>
        <rFont val="Arial"/>
        <family val="2"/>
      </rPr>
      <t>max</t>
    </r>
    <r>
      <rPr>
        <b/>
        <sz val="9"/>
        <color theme="1"/>
        <rFont val="Arial"/>
        <family val="2"/>
      </rPr>
      <t xml:space="preserve"> / U</t>
    </r>
    <r>
      <rPr>
        <b/>
        <vertAlign val="subscript"/>
        <sz val="9"/>
        <color theme="1"/>
        <rFont val="Arial"/>
        <family val="2"/>
      </rPr>
      <t>max</t>
    </r>
    <r>
      <rPr>
        <b/>
        <sz val="9"/>
        <color theme="1"/>
        <rFont val="Arial"/>
        <family val="2"/>
      </rPr>
      <t>)</t>
    </r>
  </si>
  <si>
    <r>
      <t>Assembly USI</t>
    </r>
    <r>
      <rPr>
        <b/>
        <sz val="10"/>
        <color theme="1"/>
        <rFont val="Arial"/>
        <family val="2"/>
      </rPr>
      <t xml:space="preserve"> Value  </t>
    </r>
    <r>
      <rPr>
        <b/>
        <sz val="8"/>
        <color theme="1"/>
        <rFont val="Arial"/>
        <family val="2"/>
      </rPr>
      <t>(W/(m</t>
    </r>
    <r>
      <rPr>
        <b/>
        <vertAlign val="superscript"/>
        <sz val="8"/>
        <color theme="1"/>
        <rFont val="Arial"/>
        <family val="2"/>
      </rPr>
      <t>2</t>
    </r>
    <r>
      <rPr>
        <b/>
        <sz val="8"/>
        <color theme="1"/>
        <rFont val="Arial"/>
        <family val="2"/>
      </rPr>
      <t>∙K))</t>
    </r>
  </si>
  <si>
    <t>West wall (north)</t>
  </si>
  <si>
    <t>West wall (south)</t>
  </si>
  <si>
    <t>W2</t>
  </si>
  <si>
    <t>R1</t>
  </si>
  <si>
    <t>Main Roof</t>
  </si>
  <si>
    <t>G1</t>
  </si>
  <si>
    <t>G3</t>
  </si>
  <si>
    <t>D1</t>
  </si>
  <si>
    <t>If glazing &lt; 40%</t>
  </si>
  <si>
    <t>Match existing, or better</t>
  </si>
  <si>
    <t>If replacement &lt; 25%</t>
  </si>
  <si>
    <t>If replacement &gt; 25%</t>
  </si>
  <si>
    <t>If glazing &gt; 40%</t>
  </si>
  <si>
    <t>Trade-off</t>
  </si>
  <si>
    <t>If skylight &lt; 2%</t>
  </si>
  <si>
    <t>If 2% &gt; skylight &lt; 5%</t>
  </si>
  <si>
    <t>If skylight &gt; 5%</t>
  </si>
  <si>
    <t>Fenestration (Glazing, Door, Skylight)</t>
  </si>
  <si>
    <t>Opaque Assemblies (Walls, Roof, Door, Slab, Floor)</t>
  </si>
  <si>
    <t>G2</t>
  </si>
  <si>
    <t>D2</t>
  </si>
  <si>
    <t>D3</t>
  </si>
  <si>
    <t>SK1</t>
  </si>
  <si>
    <t>SK3</t>
  </si>
  <si>
    <t>SK4</t>
  </si>
  <si>
    <t>glazing</t>
  </si>
  <si>
    <t>n/a</t>
  </si>
  <si>
    <t>Version:    221222-1</t>
  </si>
  <si>
    <t>Added SK on new roof</t>
  </si>
  <si>
    <t>replace seal (north SK)</t>
  </si>
  <si>
    <t>replace w SK w new</t>
  </si>
  <si>
    <t>Added door on new wall</t>
  </si>
  <si>
    <t>Replaced to match</t>
  </si>
  <si>
    <t>Replaced glazing/seal</t>
  </si>
  <si>
    <t>D4</t>
  </si>
  <si>
    <t>All opaque doors</t>
  </si>
  <si>
    <t>Office enclosed, ≤ 25 sqm</t>
  </si>
  <si>
    <t>Office enclosed, &gt; 25 sqm</t>
  </si>
  <si>
    <t>Storage room &lt; 5 sqm</t>
  </si>
  <si>
    <t>Storage room ≥ 5 sqm and ≤ 100 sqm</t>
  </si>
  <si>
    <t>Storage room &gt; 100 sqm</t>
  </si>
  <si>
    <t>Electric, storage-type; Capacity &gt; 270 and ≤ 454 L</t>
  </si>
  <si>
    <t>Electric, storage-type; Input &gt; 12 kW; Capacity &gt; 454 L</t>
  </si>
  <si>
    <r>
      <t>V</t>
    </r>
    <r>
      <rPr>
        <b/>
        <sz val="6"/>
        <color theme="1"/>
        <rFont val="Arial"/>
        <family val="2"/>
      </rPr>
      <t>r</t>
    </r>
    <r>
      <rPr>
        <b/>
        <sz val="10"/>
        <color theme="1"/>
        <rFont val="Arial"/>
        <family val="2"/>
      </rPr>
      <t xml:space="preserve">         </t>
    </r>
    <r>
      <rPr>
        <b/>
        <sz val="8"/>
        <color theme="1"/>
        <rFont val="Arial"/>
        <family val="2"/>
      </rPr>
      <t xml:space="preserve"> (L)</t>
    </r>
  </si>
  <si>
    <r>
      <t>Input/V</t>
    </r>
    <r>
      <rPr>
        <b/>
        <vertAlign val="subscript"/>
        <sz val="10"/>
        <color theme="1"/>
        <rFont val="Arial"/>
        <family val="2"/>
      </rPr>
      <t>r</t>
    </r>
    <r>
      <rPr>
        <b/>
        <sz val="10"/>
        <color theme="1"/>
        <rFont val="Arial"/>
        <family val="2"/>
      </rPr>
      <t xml:space="preserve"> </t>
    </r>
    <r>
      <rPr>
        <b/>
        <sz val="8"/>
        <color theme="1"/>
        <rFont val="Arial"/>
        <family val="2"/>
      </rPr>
      <t>(W/L)</t>
    </r>
  </si>
  <si>
    <t>10 kW</t>
  </si>
  <si>
    <t>top = 51 btm = 56</t>
  </si>
  <si>
    <t>top = 122 btm = 119</t>
  </si>
  <si>
    <t>20 kW</t>
  </si>
  <si>
    <t>30 kW</t>
  </si>
  <si>
    <t>120 kW</t>
  </si>
  <si>
    <t>75 kW</t>
  </si>
  <si>
    <t>Gas-fired, storage type; Input &gt; 117 kW, Vr &lt; 37.8 L</t>
  </si>
  <si>
    <t>Oil-fired, instantaneous; Input Others; Input/Vr &lt; 310</t>
  </si>
  <si>
    <t xml:space="preserve">Gas-fired, storage type; Input &gt; 117 kW, Input/Vr &lt; 310 </t>
  </si>
  <si>
    <t>Oil-fired, instantaneous; Input Others; Vr &lt; 37.8 L</t>
  </si>
  <si>
    <t>Oil-fired, instantaneous; Input Others; Vr ≥ 37.8 L</t>
  </si>
  <si>
    <t>Oil-fired, storage type; Input &gt; 30.5 kW; Input/Vr &lt; 310</t>
  </si>
  <si>
    <t>Oil-fired, storage type; Input &gt; 30.5 kW; Vr &lt; 37.8</t>
  </si>
  <si>
    <t>Oil-fired, storage type; Input &gt; 30.5 kW; Vr ≥ 37.8</t>
  </si>
  <si>
    <t>WH-E1</t>
  </si>
  <si>
    <t>WH-E2</t>
  </si>
  <si>
    <t>WH-E3</t>
  </si>
  <si>
    <t>HWT1</t>
  </si>
  <si>
    <t>WH-G1</t>
  </si>
  <si>
    <t>WH-G2</t>
  </si>
  <si>
    <t>WH-G3</t>
  </si>
  <si>
    <t>Gas-fired, storage type; Input &gt; 117 kW, Vr ≥ 37.8 L</t>
  </si>
  <si>
    <t>WH-G4</t>
  </si>
  <si>
    <r>
      <t xml:space="preserve">EF </t>
    </r>
    <r>
      <rPr>
        <sz val="10"/>
        <color theme="1"/>
        <rFont val="Calibri"/>
        <family val="2"/>
      </rPr>
      <t>≥ 0.8</t>
    </r>
  </si>
  <si>
    <r>
      <t xml:space="preserve">Effective June 3, 2019, this Alterations checklist is to be completed and submitted at the Building Permit </t>
    </r>
    <r>
      <rPr>
        <u/>
        <sz val="10"/>
        <rFont val="Arial"/>
        <family val="2"/>
      </rPr>
      <t>application</t>
    </r>
    <r>
      <rPr>
        <sz val="10"/>
        <rFont val="Arial"/>
        <family val="2"/>
      </rPr>
      <t xml:space="preserve"> stage.  Submit online with your Building Permit application.  Include all relevent documents pertaining to scope of work.</t>
    </r>
  </si>
  <si>
    <t>230707-1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</si>
</sst>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 #,##0.00_-;_-* &quot;-&quot;??_-;_-@_-"/>
    <numFmt numFmtId="165" formatCode="_(* #,##0_);_(* \(#,##0\);_(* &quot;-&quot;??_);_(@_)"/>
    <numFmt numFmtId="166" formatCode="#,##0.0"/>
    <numFmt numFmtId="167" formatCode="0.0%"/>
    <numFmt numFmtId="168" formatCode="0.000"/>
    <numFmt numFmtId="169" formatCode="_-* #,##0_-;\-* #,##0_-;_-* &quot;-&quot;??_-;_-@_-"/>
    <numFmt numFmtId="170" formatCode="0.0"/>
  </numFmts>
  <fonts count="84">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font>
    <font>
      <b/>
      <sz val="10"/>
      <color theme="1"/>
      <name val="Arial"/>
      <family val="2"/>
    </font>
    <font>
      <sz val="10"/>
      <color theme="1"/>
      <name val="Helvetica LT Std"/>
      <family val="2"/>
    </font>
    <font>
      <vertAlign val="superscript"/>
      <sz val="10"/>
      <color theme="1"/>
      <name val="Helvetica LT Std"/>
      <family val="2"/>
    </font>
    <font>
      <sz val="10"/>
      <color theme="1"/>
      <name val="Calibri"/>
      <family val="2"/>
    </font>
    <font>
      <sz val="10"/>
      <color theme="1"/>
      <name val="Arial Narrow"/>
      <family val="2"/>
    </font>
    <font>
      <b/>
      <sz val="9"/>
      <color theme="1"/>
      <name val="Arial Narrow"/>
      <family val="2"/>
    </font>
    <font>
      <b/>
      <vertAlign val="superscript"/>
      <sz val="9"/>
      <color theme="1"/>
      <name val="Arial Narrow"/>
      <family val="2"/>
    </font>
    <font>
      <sz val="9"/>
      <color theme="1"/>
      <name val="Arial Narrow"/>
      <family val="2"/>
    </font>
    <font>
      <sz val="9"/>
      <name val="Arial Narrow"/>
      <family val="2"/>
    </font>
    <font>
      <vertAlign val="superscript"/>
      <sz val="9"/>
      <color theme="1"/>
      <name val="Arial Narrow"/>
      <family val="2"/>
    </font>
    <font>
      <i/>
      <sz val="9"/>
      <name val="Arial Narrow"/>
      <family val="2"/>
    </font>
    <font>
      <sz val="10"/>
      <name val="Arial"/>
      <family val="2"/>
    </font>
    <font>
      <sz val="10"/>
      <name val="Arial"/>
      <family val="2"/>
    </font>
    <font>
      <b/>
      <u/>
      <sz val="10"/>
      <name val="Arial"/>
      <family val="2"/>
    </font>
    <font>
      <u/>
      <sz val="10"/>
      <name val="Arial"/>
      <family val="2"/>
    </font>
    <font>
      <sz val="10"/>
      <color theme="1"/>
      <name val="Arial"/>
      <family val="2"/>
    </font>
    <font>
      <sz val="11"/>
      <color theme="1"/>
      <name val="Calibri"/>
      <family val="2"/>
      <scheme val="minor"/>
    </font>
    <font>
      <b/>
      <sz val="12"/>
      <name val="Arial"/>
      <family val="2"/>
    </font>
    <font>
      <sz val="8"/>
      <color indexed="10"/>
      <name val="Arial"/>
      <family val="2"/>
    </font>
    <font>
      <sz val="8"/>
      <name val="Arial"/>
      <family val="2"/>
    </font>
    <font>
      <b/>
      <sz val="11"/>
      <color rgb="FFFF0000"/>
      <name val="Arial"/>
      <family val="2"/>
    </font>
    <font>
      <b/>
      <u/>
      <sz val="11"/>
      <color indexed="10"/>
      <name val="Arial"/>
      <family val="2"/>
    </font>
    <font>
      <b/>
      <sz val="11"/>
      <color indexed="10"/>
      <name val="Arial"/>
      <family val="2"/>
    </font>
    <font>
      <b/>
      <u/>
      <sz val="9"/>
      <name val="Arial"/>
      <family val="2"/>
    </font>
    <font>
      <sz val="9"/>
      <name val="Arial"/>
      <family val="2"/>
    </font>
    <font>
      <vertAlign val="superscript"/>
      <sz val="10"/>
      <name val="Arial"/>
      <family val="2"/>
    </font>
    <font>
      <sz val="8"/>
      <color rgb="FF0066CC"/>
      <name val="Arial"/>
      <family val="2"/>
    </font>
    <font>
      <u/>
      <sz val="10"/>
      <color theme="10"/>
      <name val="Arial"/>
      <family val="2"/>
    </font>
    <font>
      <sz val="8"/>
      <color rgb="FF0000FF"/>
      <name val="Arial"/>
      <family val="2"/>
    </font>
    <font>
      <u/>
      <sz val="10"/>
      <color indexed="10"/>
      <name val="Arial"/>
      <family val="2"/>
    </font>
    <font>
      <sz val="10"/>
      <color theme="0"/>
      <name val="Arial"/>
      <family val="2"/>
    </font>
    <font>
      <sz val="10"/>
      <color indexed="10"/>
      <name val="Arial"/>
      <family val="2"/>
    </font>
    <font>
      <sz val="10"/>
      <color indexed="40"/>
      <name val="Arial"/>
      <family val="2"/>
    </font>
    <font>
      <b/>
      <u/>
      <sz val="10"/>
      <color indexed="57"/>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u/>
      <sz val="16"/>
      <name val="Arial"/>
      <family val="2"/>
    </font>
    <font>
      <u/>
      <sz val="8"/>
      <name val="Trebuchet MS"/>
      <family val="2"/>
    </font>
    <font>
      <sz val="9"/>
      <color theme="1"/>
      <name val="Arial"/>
      <family val="2"/>
    </font>
    <font>
      <sz val="8"/>
      <color rgb="FFFF0000"/>
      <name val="Arial"/>
      <family val="2"/>
    </font>
    <font>
      <b/>
      <sz val="10"/>
      <color rgb="FFFF0000"/>
      <name val="Arial"/>
      <family val="2"/>
    </font>
    <font>
      <b/>
      <sz val="10"/>
      <name val="Arial"/>
      <family val="2"/>
    </font>
    <font>
      <b/>
      <sz val="10"/>
      <color indexed="10"/>
      <name val="Arial"/>
      <family val="2"/>
    </font>
    <font>
      <sz val="10"/>
      <color rgb="FF00B050"/>
      <name val="Arial"/>
      <family val="2"/>
    </font>
    <font>
      <sz val="10"/>
      <color rgb="FFFF0000"/>
      <name val="Arial"/>
      <family val="2"/>
    </font>
    <font>
      <sz val="10"/>
      <name val="Calibri"/>
      <family val="2"/>
      <scheme val="minor"/>
    </font>
    <font>
      <sz val="10"/>
      <color rgb="FFFF0000"/>
      <name val="Calibri"/>
      <family val="2"/>
      <scheme val="minor"/>
    </font>
    <font>
      <sz val="10"/>
      <color rgb="FF00B050"/>
      <name val="Calibri"/>
      <family val="2"/>
      <scheme val="minor"/>
    </font>
    <font>
      <sz val="8"/>
      <color theme="1"/>
      <name val="Arial"/>
      <family val="2"/>
    </font>
    <font>
      <sz val="8"/>
      <color indexed="81"/>
      <name val="Tahoma"/>
      <family val="2"/>
    </font>
    <font>
      <u/>
      <sz val="8"/>
      <color indexed="81"/>
      <name val="Tahoma"/>
      <family val="2"/>
    </font>
    <font>
      <b/>
      <sz val="8"/>
      <color indexed="81"/>
      <name val="Tahoma"/>
      <family val="2"/>
    </font>
    <font>
      <b/>
      <sz val="20"/>
      <color theme="1"/>
      <name val="Calibri"/>
      <family val="2"/>
      <scheme val="minor"/>
    </font>
    <font>
      <sz val="11"/>
      <color theme="1"/>
      <name val="Arial"/>
      <family val="2"/>
    </font>
    <font>
      <b/>
      <sz val="9"/>
      <color theme="1"/>
      <name val="Arial"/>
      <family val="2"/>
    </font>
    <font>
      <b/>
      <vertAlign val="superscript"/>
      <sz val="9"/>
      <color theme="1"/>
      <name val="Arial"/>
      <family val="2"/>
    </font>
    <font>
      <b/>
      <u/>
      <sz val="10"/>
      <color theme="1"/>
      <name val="Arial"/>
      <family val="2"/>
    </font>
    <font>
      <b/>
      <vertAlign val="subscript"/>
      <sz val="10"/>
      <color theme="1"/>
      <name val="Arial"/>
      <family val="2"/>
    </font>
    <font>
      <sz val="8"/>
      <name val="Wingdings"/>
      <charset val="2"/>
    </font>
    <font>
      <b/>
      <sz val="8"/>
      <color theme="1"/>
      <name val="Arial"/>
      <family val="2"/>
    </font>
    <font>
      <u/>
      <sz val="8"/>
      <color theme="10"/>
      <name val="Arial"/>
      <family val="2"/>
    </font>
    <font>
      <b/>
      <sz val="6"/>
      <color theme="1"/>
      <name val="Arial"/>
      <family val="2"/>
    </font>
    <font>
      <b/>
      <sz val="13"/>
      <color theme="1"/>
      <name val="Arial"/>
      <family val="2"/>
    </font>
    <font>
      <b/>
      <sz val="15"/>
      <color theme="1"/>
      <name val="Arial"/>
      <family val="2"/>
    </font>
    <font>
      <b/>
      <vertAlign val="subscript"/>
      <sz val="8"/>
      <color theme="1"/>
      <name val="Arial"/>
      <family val="2"/>
    </font>
    <font>
      <sz val="8"/>
      <color indexed="81"/>
      <name val="Arial"/>
      <family val="2"/>
    </font>
    <font>
      <b/>
      <vertAlign val="superscript"/>
      <sz val="8"/>
      <color theme="1"/>
      <name val="Arial"/>
      <family val="2"/>
    </font>
    <font>
      <b/>
      <sz val="10"/>
      <color theme="1"/>
      <name val="Helvetica LT Std"/>
    </font>
    <font>
      <sz val="6"/>
      <color theme="1"/>
      <name val="Arial"/>
      <family val="2"/>
    </font>
    <font>
      <sz val="7"/>
      <color theme="1"/>
      <name val="Arial"/>
      <family val="2"/>
    </font>
    <font>
      <b/>
      <sz val="8"/>
      <color rgb="FFFF0000"/>
      <name val="Arial"/>
      <family val="2"/>
    </font>
    <font>
      <u/>
      <sz val="8"/>
      <color indexed="81"/>
      <name val="Arial"/>
      <family val="2"/>
    </font>
    <font>
      <sz val="10"/>
      <name val="Arial"/>
      <family val="2"/>
    </font>
    <font>
      <b/>
      <vertAlign val="subscript"/>
      <sz val="9"/>
      <color theme="1"/>
      <name val="Arial"/>
      <family val="2"/>
    </font>
    <font>
      <sz val="11"/>
      <color theme="0" tint="-0.249977111117893"/>
      <name val="Calibri"/>
      <family val="2"/>
      <scheme val="minor"/>
    </font>
    <font>
      <sz val="9"/>
      <color theme="0" tint="-0.249977111117893"/>
      <name val="Arial"/>
      <family val="2"/>
    </font>
    <font>
      <sz val="9"/>
      <color indexed="81"/>
      <name val="Tahoma"/>
      <family val="2"/>
    </font>
    <font>
      <u/>
      <sz val="9"/>
      <color indexed="81"/>
      <name val="Tahoma"/>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8F8F8"/>
        <bgColor indexed="64"/>
      </patternFill>
    </fill>
  </fills>
  <borders count="7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diagonal/>
    </border>
    <border>
      <left/>
      <right/>
      <top style="thin">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15"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164" fontId="20"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1" fillId="0" borderId="0" applyNumberFormat="0" applyFill="0" applyBorder="0" applyAlignment="0" applyProtection="0"/>
    <xf numFmtId="0" fontId="78" fillId="0" borderId="0"/>
  </cellStyleXfs>
  <cellXfs count="618">
    <xf numFmtId="0" fontId="0" fillId="0" borderId="0" xfId="0"/>
    <xf numFmtId="0" fontId="0" fillId="0" borderId="0" xfId="0"/>
    <xf numFmtId="0" fontId="0" fillId="0" borderId="0" xfId="0"/>
    <xf numFmtId="0" fontId="2" fillId="0" borderId="0" xfId="0" applyFont="1"/>
    <xf numFmtId="0" fontId="1" fillId="0" borderId="0" xfId="0" applyFont="1" applyAlignment="1">
      <alignment wrapText="1"/>
    </xf>
    <xf numFmtId="0" fontId="0" fillId="0" borderId="8" xfId="0" applyBorder="1" applyAlignment="1">
      <alignment wrapText="1"/>
    </xf>
    <xf numFmtId="0" fontId="0" fillId="0" borderId="9" xfId="0" applyBorder="1"/>
    <xf numFmtId="0" fontId="0" fillId="0" borderId="10" xfId="0" applyBorder="1"/>
    <xf numFmtId="0" fontId="0" fillId="0" borderId="11" xfId="0" applyBorder="1" applyAlignment="1">
      <alignment wrapText="1"/>
    </xf>
    <xf numFmtId="0" fontId="0" fillId="0" borderId="0" xfId="0" applyBorder="1" applyAlignment="1">
      <alignment wrapText="1"/>
    </xf>
    <xf numFmtId="0" fontId="0" fillId="0" borderId="0" xfId="0" applyAlignment="1">
      <alignment wrapText="1"/>
    </xf>
    <xf numFmtId="0" fontId="0" fillId="0" borderId="0" xfId="0" applyBorder="1"/>
    <xf numFmtId="0" fontId="0" fillId="0" borderId="12" xfId="0" applyBorder="1"/>
    <xf numFmtId="0" fontId="2" fillId="0" borderId="0" xfId="0" applyFont="1" applyAlignment="1">
      <alignment horizontal="center"/>
    </xf>
    <xf numFmtId="0" fontId="2" fillId="0" borderId="0" xfId="0" applyFont="1" applyBorder="1"/>
    <xf numFmtId="0" fontId="0" fillId="0" borderId="0" xfId="0" applyFill="1" applyBorder="1"/>
    <xf numFmtId="0" fontId="2" fillId="0" borderId="1" xfId="0" applyFont="1" applyBorder="1"/>
    <xf numFmtId="0" fontId="2" fillId="0" borderId="1" xfId="0" applyFont="1" applyFill="1" applyBorder="1"/>
    <xf numFmtId="0" fontId="8" fillId="0" borderId="1" xfId="0" applyFont="1" applyFill="1" applyBorder="1" applyAlignment="1">
      <alignment horizontal="left" vertical="top" wrapText="1"/>
    </xf>
    <xf numFmtId="0" fontId="0" fillId="0" borderId="14" xfId="0" applyBorder="1" applyAlignment="1">
      <alignment wrapText="1"/>
    </xf>
    <xf numFmtId="0" fontId="0" fillId="0" borderId="15" xfId="0" applyBorder="1"/>
    <xf numFmtId="0" fontId="0" fillId="0" borderId="16" xfId="0" applyBorder="1"/>
    <xf numFmtId="0" fontId="8" fillId="0" borderId="1" xfId="0" applyFont="1" applyFill="1" applyBorder="1"/>
    <xf numFmtId="0" fontId="9" fillId="0" borderId="13"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9" xfId="0" applyFont="1" applyFill="1" applyBorder="1" applyAlignment="1">
      <alignment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0" applyFont="1" applyFill="1" applyBorder="1" applyAlignment="1">
      <alignment vertical="center" wrapText="1"/>
    </xf>
    <xf numFmtId="0" fontId="8" fillId="0" borderId="21" xfId="0" applyFont="1" applyFill="1" applyBorder="1" applyAlignment="1">
      <alignment horizontal="left" vertical="top" wrapText="1"/>
    </xf>
    <xf numFmtId="0" fontId="8" fillId="0" borderId="22" xfId="0" applyFont="1" applyFill="1" applyBorder="1" applyAlignment="1">
      <alignment vertical="top" wrapText="1"/>
    </xf>
    <xf numFmtId="0" fontId="8" fillId="0" borderId="22" xfId="0" applyFont="1" applyFill="1" applyBorder="1" applyAlignment="1">
      <alignment horizontal="center" vertical="top" wrapText="1"/>
    </xf>
    <xf numFmtId="0" fontId="8" fillId="0" borderId="13" xfId="0" applyFont="1" applyFill="1" applyBorder="1" applyAlignment="1">
      <alignment vertical="top" wrapText="1"/>
    </xf>
    <xf numFmtId="0" fontId="8" fillId="0" borderId="13" xfId="0" applyFont="1" applyFill="1" applyBorder="1" applyAlignment="1">
      <alignment horizontal="center" vertical="top" wrapText="1"/>
    </xf>
    <xf numFmtId="0" fontId="11" fillId="0" borderId="23" xfId="0" applyFont="1" applyFill="1" applyBorder="1" applyAlignment="1">
      <alignment vertical="center" wrapText="1"/>
    </xf>
    <xf numFmtId="0" fontId="8" fillId="0" borderId="13" xfId="0" applyFont="1" applyFill="1" applyBorder="1" applyAlignment="1">
      <alignment wrapText="1"/>
    </xf>
    <xf numFmtId="0" fontId="8" fillId="0" borderId="13" xfId="0" applyFont="1" applyFill="1" applyBorder="1" applyAlignment="1">
      <alignment horizontal="center" wrapText="1"/>
    </xf>
    <xf numFmtId="0" fontId="11" fillId="0" borderId="0" xfId="0" applyFont="1" applyAlignment="1">
      <alignment vertical="center" wrapText="1"/>
    </xf>
    <xf numFmtId="0" fontId="11" fillId="0" borderId="25"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8" fillId="0" borderId="13" xfId="0" applyFont="1" applyFill="1" applyBorder="1" applyAlignment="1">
      <alignment horizontal="center"/>
    </xf>
    <xf numFmtId="0" fontId="8" fillId="0" borderId="13" xfId="0" quotePrefix="1" applyFont="1" applyFill="1" applyBorder="1" applyAlignment="1">
      <alignment vertical="top" wrapText="1"/>
    </xf>
    <xf numFmtId="0" fontId="2" fillId="0" borderId="13" xfId="0" quotePrefix="1" applyFont="1" applyBorder="1"/>
    <xf numFmtId="0" fontId="13" fillId="0" borderId="19" xfId="0" applyFont="1" applyFill="1" applyBorder="1" applyAlignment="1">
      <alignment horizontal="center" vertical="center" wrapText="1"/>
    </xf>
    <xf numFmtId="0" fontId="15" fillId="0" borderId="0" xfId="1" applyProtection="1"/>
    <xf numFmtId="0" fontId="15" fillId="0" borderId="0" xfId="1"/>
    <xf numFmtId="0" fontId="15" fillId="0" borderId="0" xfId="1" applyBorder="1" applyProtection="1"/>
    <xf numFmtId="0" fontId="21" fillId="0" borderId="0" xfId="1" applyFont="1" applyBorder="1" applyAlignment="1" applyProtection="1">
      <alignment vertical="center"/>
    </xf>
    <xf numFmtId="0" fontId="15" fillId="0" borderId="8" xfId="1" applyBorder="1" applyProtection="1"/>
    <xf numFmtId="0" fontId="15" fillId="0" borderId="9" xfId="1" applyBorder="1" applyProtection="1"/>
    <xf numFmtId="0" fontId="15" fillId="0" borderId="10" xfId="1" applyBorder="1" applyProtection="1"/>
    <xf numFmtId="0" fontId="15" fillId="0" borderId="11" xfId="1" applyBorder="1" applyProtection="1"/>
    <xf numFmtId="0" fontId="15" fillId="0" borderId="12" xfId="1" applyBorder="1" applyProtection="1"/>
    <xf numFmtId="0" fontId="15" fillId="0" borderId="0" xfId="1" applyAlignment="1" applyProtection="1">
      <alignment horizontal="left"/>
    </xf>
    <xf numFmtId="0" fontId="27" fillId="0" borderId="0" xfId="1" quotePrefix="1" applyFont="1" applyFill="1" applyBorder="1" applyAlignment="1" applyProtection="1">
      <alignment horizontal="left" vertical="center"/>
    </xf>
    <xf numFmtId="0" fontId="28" fillId="0" borderId="0" xfId="1" quotePrefix="1" applyFont="1" applyFill="1" applyBorder="1" applyAlignment="1" applyProtection="1">
      <alignment horizontal="left" vertical="center" wrapText="1"/>
    </xf>
    <xf numFmtId="0" fontId="15" fillId="0" borderId="12" xfId="1" applyBorder="1" applyAlignment="1" applyProtection="1">
      <alignment horizontal="left"/>
    </xf>
    <xf numFmtId="0" fontId="15" fillId="0" borderId="0" xfId="1" applyBorder="1" applyAlignment="1" applyProtection="1">
      <alignment horizontal="left"/>
    </xf>
    <xf numFmtId="0" fontId="15" fillId="0" borderId="0" xfId="1" quotePrefix="1" applyAlignment="1" applyProtection="1">
      <alignment horizontal="left"/>
    </xf>
    <xf numFmtId="0" fontId="15" fillId="0" borderId="11" xfId="1" quotePrefix="1" applyBorder="1" applyAlignment="1" applyProtection="1">
      <alignment horizontal="left"/>
    </xf>
    <xf numFmtId="0" fontId="15" fillId="0" borderId="0" xfId="1" applyFont="1" applyBorder="1" applyAlignment="1" applyProtection="1"/>
    <xf numFmtId="0" fontId="15" fillId="0" borderId="0" xfId="1" applyBorder="1" applyAlignment="1" applyProtection="1">
      <alignment horizontal="right"/>
    </xf>
    <xf numFmtId="0" fontId="15" fillId="0" borderId="0" xfId="1" applyFont="1" applyFill="1" applyBorder="1" applyAlignment="1" applyProtection="1"/>
    <xf numFmtId="0" fontId="15" fillId="0" borderId="0" xfId="1" applyBorder="1" applyAlignment="1" applyProtection="1"/>
    <xf numFmtId="0" fontId="15" fillId="0" borderId="11" xfId="1" applyBorder="1" applyAlignment="1" applyProtection="1">
      <alignment horizontal="left"/>
    </xf>
    <xf numFmtId="0" fontId="23" fillId="0" borderId="0" xfId="1" applyFont="1" applyAlignment="1" applyProtection="1">
      <alignment horizontal="left"/>
    </xf>
    <xf numFmtId="0" fontId="23" fillId="0" borderId="0" xfId="1" applyFont="1" applyProtection="1"/>
    <xf numFmtId="166" fontId="15" fillId="0" borderId="0" xfId="1" applyNumberFormat="1" applyBorder="1" applyAlignment="1" applyProtection="1">
      <alignment horizontal="right"/>
    </xf>
    <xf numFmtId="0" fontId="17" fillId="0" borderId="0" xfId="1" applyFont="1" applyBorder="1" applyAlignment="1" applyProtection="1">
      <alignment horizontal="left"/>
    </xf>
    <xf numFmtId="0" fontId="15" fillId="0" borderId="0" xfId="1" quotePrefix="1" applyFont="1" applyBorder="1" applyAlignment="1" applyProtection="1">
      <alignment horizontal="left"/>
    </xf>
    <xf numFmtId="0" fontId="15" fillId="0" borderId="0" xfId="1" applyBorder="1" applyAlignment="1" applyProtection="1">
      <alignment horizontal="center"/>
    </xf>
    <xf numFmtId="0" fontId="18" fillId="0" borderId="0" xfId="1" applyFont="1" applyBorder="1" applyAlignment="1" applyProtection="1"/>
    <xf numFmtId="0" fontId="23" fillId="0" borderId="0" xfId="1" applyFont="1" applyBorder="1" applyProtection="1"/>
    <xf numFmtId="0" fontId="18" fillId="0" borderId="0" xfId="1" applyFont="1" applyBorder="1" applyAlignment="1" applyProtection="1">
      <alignment wrapText="1"/>
    </xf>
    <xf numFmtId="0" fontId="31" fillId="0" borderId="0" xfId="9" applyBorder="1" applyAlignment="1" applyProtection="1"/>
    <xf numFmtId="0" fontId="31" fillId="0" borderId="32" xfId="9" applyBorder="1" applyAlignment="1" applyProtection="1"/>
    <xf numFmtId="0" fontId="15" fillId="0" borderId="14" xfId="1" applyBorder="1" applyProtection="1"/>
    <xf numFmtId="0" fontId="15" fillId="0" borderId="15" xfId="1" applyBorder="1" applyProtection="1"/>
    <xf numFmtId="0" fontId="15" fillId="0" borderId="16" xfId="1" applyBorder="1" applyProtection="1"/>
    <xf numFmtId="0" fontId="15" fillId="0" borderId="10" xfId="1" applyBorder="1" applyAlignment="1" applyProtection="1">
      <alignment horizontal="left"/>
    </xf>
    <xf numFmtId="0" fontId="15" fillId="0" borderId="0" xfId="1" applyFont="1" applyBorder="1" applyAlignment="1" applyProtection="1">
      <alignment horizontal="center" vertical="center" wrapText="1"/>
    </xf>
    <xf numFmtId="0" fontId="23" fillId="0" borderId="0" xfId="1" applyFont="1" applyBorder="1" applyAlignment="1" applyProtection="1">
      <alignment horizontal="center" vertical="center"/>
    </xf>
    <xf numFmtId="1" fontId="15" fillId="0" borderId="0" xfId="1" applyNumberFormat="1" applyBorder="1" applyAlignment="1" applyProtection="1">
      <alignment horizontal="center"/>
    </xf>
    <xf numFmtId="0" fontId="31" fillId="0" borderId="31" xfId="9" applyBorder="1" applyAlignment="1" applyProtection="1"/>
    <xf numFmtId="0" fontId="17" fillId="0" borderId="0" xfId="1" applyFont="1" applyBorder="1" applyAlignment="1" applyProtection="1">
      <alignment horizontal="right"/>
    </xf>
    <xf numFmtId="0" fontId="23" fillId="0" borderId="1" xfId="1" applyFont="1" applyBorder="1" applyAlignment="1" applyProtection="1">
      <alignment horizontal="center"/>
    </xf>
    <xf numFmtId="0" fontId="15" fillId="0" borderId="0" xfId="1" applyFont="1" applyBorder="1" applyAlignment="1" applyProtection="1">
      <alignment vertical="center"/>
    </xf>
    <xf numFmtId="0" fontId="31" fillId="0" borderId="0" xfId="9" applyBorder="1" applyAlignment="1" applyProtection="1">
      <alignment vertical="center"/>
    </xf>
    <xf numFmtId="0" fontId="15" fillId="0" borderId="0" xfId="1" applyFont="1" applyBorder="1" applyAlignment="1" applyProtection="1">
      <alignment vertical="center" wrapText="1"/>
    </xf>
    <xf numFmtId="0" fontId="33" fillId="0" borderId="0" xfId="1" applyFont="1" applyBorder="1" applyProtection="1"/>
    <xf numFmtId="0" fontId="18" fillId="0" borderId="0" xfId="9" applyFont="1" applyBorder="1" applyProtection="1"/>
    <xf numFmtId="0" fontId="15" fillId="0" borderId="0" xfId="1" applyFont="1" applyBorder="1" applyProtection="1"/>
    <xf numFmtId="0" fontId="18" fillId="0" borderId="0" xfId="9" applyFont="1" applyBorder="1" applyAlignment="1" applyProtection="1">
      <alignment horizontal="left"/>
    </xf>
    <xf numFmtId="0" fontId="18" fillId="0" borderId="0" xfId="1" applyFont="1" applyBorder="1" applyProtection="1"/>
    <xf numFmtId="0" fontId="15" fillId="0" borderId="0" xfId="9" applyFont="1" applyBorder="1" applyAlignment="1" applyProtection="1">
      <alignment horizontal="left"/>
    </xf>
    <xf numFmtId="0" fontId="15" fillId="0" borderId="14" xfId="1" quotePrefix="1" applyBorder="1" applyAlignment="1" applyProtection="1">
      <alignment horizontal="left"/>
    </xf>
    <xf numFmtId="0" fontId="15" fillId="0" borderId="15" xfId="1" applyBorder="1" applyAlignment="1" applyProtection="1">
      <alignment horizontal="left"/>
    </xf>
    <xf numFmtId="1" fontId="15" fillId="0" borderId="15" xfId="1" applyNumberFormat="1" applyBorder="1" applyAlignment="1" applyProtection="1">
      <alignment horizontal="center"/>
    </xf>
    <xf numFmtId="0" fontId="15" fillId="0" borderId="16" xfId="1" applyBorder="1" applyAlignment="1" applyProtection="1">
      <alignment horizontal="left"/>
    </xf>
    <xf numFmtId="0" fontId="15" fillId="0" borderId="15" xfId="1" applyBorder="1" applyAlignment="1" applyProtection="1">
      <alignment horizontal="center" vertical="center"/>
    </xf>
    <xf numFmtId="0" fontId="15" fillId="0" borderId="15" xfId="1" applyBorder="1" applyAlignment="1" applyProtection="1">
      <alignment horizontal="center" vertical="center" wrapText="1"/>
    </xf>
    <xf numFmtId="0" fontId="23" fillId="0" borderId="0" xfId="1" applyFont="1" applyBorder="1" applyAlignment="1" applyProtection="1">
      <alignment horizontal="left"/>
    </xf>
    <xf numFmtId="0" fontId="15" fillId="0" borderId="0" xfId="1" applyAlignment="1" applyProtection="1"/>
    <xf numFmtId="0" fontId="15" fillId="0" borderId="0" xfId="1" applyBorder="1" applyAlignment="1" applyProtection="1">
      <alignment horizontal="center" vertical="center"/>
    </xf>
    <xf numFmtId="0" fontId="23" fillId="0" borderId="0" xfId="1" applyFont="1" applyBorder="1" applyAlignment="1" applyProtection="1">
      <alignment horizontal="left" vertical="center"/>
    </xf>
    <xf numFmtId="0" fontId="23" fillId="0" borderId="0" xfId="1" applyFont="1" applyFill="1" applyBorder="1" applyAlignment="1" applyProtection="1"/>
    <xf numFmtId="0" fontId="34" fillId="0" borderId="0" xfId="1" applyFont="1" applyFill="1" applyBorder="1" applyAlignment="1" applyProtection="1">
      <alignment horizontal="center" vertical="center"/>
    </xf>
    <xf numFmtId="0" fontId="15" fillId="0" borderId="0" xfId="1" applyAlignment="1"/>
    <xf numFmtId="1" fontId="17" fillId="0" borderId="0" xfId="1" applyNumberFormat="1" applyFont="1" applyBorder="1" applyAlignment="1" applyProtection="1">
      <alignment horizontal="center"/>
    </xf>
    <xf numFmtId="0" fontId="35" fillId="0" borderId="0" xfId="1" quotePrefix="1" applyFont="1" applyBorder="1" applyAlignment="1" applyProtection="1">
      <alignment horizontal="left"/>
    </xf>
    <xf numFmtId="0" fontId="15" fillId="0" borderId="0" xfId="1" quotePrefix="1" applyFont="1" applyBorder="1" applyAlignment="1" applyProtection="1">
      <alignment horizontal="right"/>
    </xf>
    <xf numFmtId="0" fontId="15" fillId="0" borderId="0" xfId="1" applyFont="1" applyProtection="1"/>
    <xf numFmtId="0" fontId="35" fillId="0" borderId="0" xfId="1" applyFont="1" applyBorder="1" applyProtection="1"/>
    <xf numFmtId="0" fontId="15" fillId="0" borderId="0" xfId="1" quotePrefix="1" applyBorder="1" applyAlignment="1" applyProtection="1">
      <alignment horizontal="right"/>
    </xf>
    <xf numFmtId="0" fontId="36" fillId="0" borderId="0" xfId="1" quotePrefix="1" applyFont="1" applyBorder="1" applyAlignment="1" applyProtection="1">
      <alignment horizontal="right"/>
    </xf>
    <xf numFmtId="0" fontId="36" fillId="0" borderId="0" xfId="1" applyFont="1" applyBorder="1" applyAlignment="1" applyProtection="1"/>
    <xf numFmtId="0" fontId="35" fillId="0" borderId="0" xfId="1" quotePrefix="1" applyFont="1" applyBorder="1" applyAlignment="1" applyProtection="1">
      <alignment horizontal="right"/>
    </xf>
    <xf numFmtId="0" fontId="36" fillId="0" borderId="0" xfId="1" applyFont="1" applyBorder="1" applyProtection="1"/>
    <xf numFmtId="0" fontId="37" fillId="0" borderId="0" xfId="1" applyFont="1" applyBorder="1" applyProtection="1"/>
    <xf numFmtId="0" fontId="38" fillId="0" borderId="0" xfId="1" quotePrefix="1" applyFont="1" applyBorder="1" applyAlignment="1" applyProtection="1">
      <alignment horizontal="right"/>
    </xf>
    <xf numFmtId="0" fontId="38" fillId="0" borderId="0" xfId="1" applyFont="1" applyBorder="1" applyProtection="1"/>
    <xf numFmtId="0" fontId="38" fillId="0" borderId="0" xfId="1" applyFont="1" applyBorder="1" applyAlignment="1" applyProtection="1"/>
    <xf numFmtId="0" fontId="15" fillId="0" borderId="0" xfId="1" applyFill="1" applyBorder="1" applyProtection="1"/>
    <xf numFmtId="0" fontId="23" fillId="0" borderId="0" xfId="1" applyFont="1" applyFill="1" applyBorder="1" applyProtection="1"/>
    <xf numFmtId="0" fontId="39" fillId="0" borderId="0" xfId="1" applyFont="1" applyBorder="1" applyProtection="1"/>
    <xf numFmtId="0" fontId="40" fillId="0" borderId="0" xfId="1" quotePrefix="1" applyFont="1" applyBorder="1" applyAlignment="1" applyProtection="1">
      <alignment horizontal="right"/>
    </xf>
    <xf numFmtId="0" fontId="40" fillId="0" borderId="0" xfId="1" applyFont="1" applyBorder="1" applyProtection="1"/>
    <xf numFmtId="0" fontId="15" fillId="0" borderId="0" xfId="1" applyFont="1" applyFill="1" applyBorder="1" applyProtection="1"/>
    <xf numFmtId="0" fontId="17" fillId="0" borderId="0" xfId="1" applyFont="1" applyBorder="1" applyProtection="1"/>
    <xf numFmtId="0" fontId="23" fillId="0" borderId="0" xfId="1" quotePrefix="1" applyFont="1" applyFill="1" applyBorder="1" applyProtection="1"/>
    <xf numFmtId="0" fontId="23" fillId="0" borderId="0" xfId="1" applyFont="1" applyFill="1" applyBorder="1" applyAlignment="1" applyProtection="1">
      <alignment vertical="center"/>
    </xf>
    <xf numFmtId="0" fontId="43" fillId="0" borderId="0" xfId="1" applyFont="1" applyProtection="1"/>
    <xf numFmtId="0" fontId="44" fillId="0" borderId="0" xfId="1" applyFont="1" applyFill="1" applyBorder="1" applyAlignment="1" applyProtection="1">
      <alignment vertical="center"/>
    </xf>
    <xf numFmtId="0" fontId="44" fillId="0" borderId="0" xfId="1" applyFont="1" applyBorder="1" applyAlignment="1" applyProtection="1">
      <alignment vertical="center"/>
    </xf>
    <xf numFmtId="0" fontId="45" fillId="0" borderId="0" xfId="1" applyFont="1" applyProtection="1"/>
    <xf numFmtId="0" fontId="22" fillId="0" borderId="0" xfId="1" applyFont="1" applyProtection="1"/>
    <xf numFmtId="0" fontId="21" fillId="0" borderId="0" xfId="1" applyFont="1" applyBorder="1" applyProtection="1"/>
    <xf numFmtId="0" fontId="28" fillId="0" borderId="0" xfId="1" applyFont="1" applyBorder="1" applyAlignment="1" applyProtection="1">
      <alignment horizontal="center"/>
    </xf>
    <xf numFmtId="0" fontId="49" fillId="0" borderId="0" xfId="1" applyFont="1" applyBorder="1" applyProtection="1"/>
    <xf numFmtId="0" fontId="23" fillId="0" borderId="31" xfId="1" applyFont="1" applyBorder="1" applyAlignment="1" applyProtection="1"/>
    <xf numFmtId="0" fontId="23" fillId="0" borderId="0" xfId="1" applyFont="1" applyBorder="1" applyAlignment="1" applyProtection="1"/>
    <xf numFmtId="0" fontId="45" fillId="0" borderId="0" xfId="1" applyFont="1"/>
    <xf numFmtId="0" fontId="23" fillId="5" borderId="0" xfId="1" applyFont="1" applyFill="1"/>
    <xf numFmtId="0" fontId="23" fillId="0" borderId="0" xfId="1" applyFont="1"/>
    <xf numFmtId="0" fontId="23" fillId="0" borderId="0" xfId="1" applyFont="1" applyAlignment="1"/>
    <xf numFmtId="0" fontId="23" fillId="0" borderId="0" xfId="1" applyNumberFormat="1" applyFont="1" applyAlignment="1" applyProtection="1">
      <alignment horizontal="left"/>
    </xf>
    <xf numFmtId="0" fontId="23" fillId="0" borderId="0" xfId="1" applyFont="1" applyBorder="1" applyAlignment="1"/>
    <xf numFmtId="0" fontId="50" fillId="0" borderId="0" xfId="1" applyFont="1"/>
    <xf numFmtId="0" fontId="23" fillId="6" borderId="0" xfId="1" applyFont="1" applyFill="1"/>
    <xf numFmtId="0" fontId="23" fillId="0" borderId="0" xfId="1" applyFont="1" applyBorder="1" applyAlignment="1">
      <alignment horizontal="left"/>
    </xf>
    <xf numFmtId="0" fontId="23" fillId="0" borderId="0" xfId="1" applyFont="1" applyFill="1"/>
    <xf numFmtId="0" fontId="23" fillId="0" borderId="0" xfId="1" quotePrefix="1" applyFont="1" applyBorder="1" applyAlignment="1" applyProtection="1"/>
    <xf numFmtId="0" fontId="51" fillId="0" borderId="0" xfId="1" applyFont="1" applyAlignment="1"/>
    <xf numFmtId="0" fontId="51" fillId="0" borderId="0" xfId="1" quotePrefix="1" applyFont="1" applyAlignment="1" applyProtection="1"/>
    <xf numFmtId="0" fontId="51" fillId="0" borderId="0" xfId="1" applyFont="1" applyProtection="1"/>
    <xf numFmtId="0" fontId="2" fillId="0" borderId="0" xfId="1" applyFont="1"/>
    <xf numFmtId="0" fontId="2" fillId="0" borderId="0" xfId="1" applyFont="1" applyAlignment="1">
      <alignment horizontal="left"/>
    </xf>
    <xf numFmtId="0" fontId="51" fillId="0" borderId="0" xfId="1" applyFont="1" applyAlignment="1">
      <alignment horizontal="left"/>
    </xf>
    <xf numFmtId="0" fontId="51" fillId="0" borderId="0" xfId="1" applyFont="1" applyBorder="1" applyAlignment="1" applyProtection="1">
      <alignment horizontal="left"/>
    </xf>
    <xf numFmtId="0" fontId="51" fillId="0" borderId="0" xfId="1" applyFont="1" applyAlignment="1" applyProtection="1"/>
    <xf numFmtId="0" fontId="2" fillId="0" borderId="0" xfId="1" applyFont="1" applyBorder="1" applyAlignment="1" applyProtection="1">
      <alignment vertical="center"/>
    </xf>
    <xf numFmtId="0" fontId="52" fillId="0" borderId="0" xfId="1" applyFont="1"/>
    <xf numFmtId="0" fontId="53" fillId="0" borderId="0" xfId="1" applyFont="1"/>
    <xf numFmtId="0" fontId="51" fillId="0" borderId="0" xfId="1" applyFont="1" applyBorder="1" applyProtection="1"/>
    <xf numFmtId="0" fontId="50" fillId="0" borderId="0" xfId="1" applyFont="1" applyProtection="1"/>
    <xf numFmtId="0" fontId="45" fillId="0" borderId="0" xfId="1" applyFont="1" applyBorder="1" applyAlignment="1" applyProtection="1"/>
    <xf numFmtId="0" fontId="54" fillId="0" borderId="0" xfId="1" applyFont="1"/>
    <xf numFmtId="0" fontId="23" fillId="0" borderId="0" xfId="1" applyFont="1" applyAlignment="1" applyProtection="1">
      <alignment horizontal="right"/>
    </xf>
    <xf numFmtId="0" fontId="0" fillId="0" borderId="0" xfId="0" applyNumberFormat="1"/>
    <xf numFmtId="0" fontId="44" fillId="0" borderId="0" xfId="0" applyFont="1"/>
    <xf numFmtId="0" fontId="15" fillId="0" borderId="0" xfId="1" applyBorder="1" applyProtection="1"/>
    <xf numFmtId="0" fontId="23" fillId="0" borderId="0" xfId="1" applyFont="1" applyBorder="1" applyAlignment="1" applyProtection="1">
      <alignment horizontal="center"/>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64" fillId="0" borderId="0" xfId="1" applyFont="1" applyProtection="1"/>
    <xf numFmtId="0" fontId="23" fillId="0" borderId="0" xfId="1" quotePrefix="1" applyFont="1" applyBorder="1" applyAlignment="1" applyProtection="1">
      <alignment horizontal="right"/>
    </xf>
    <xf numFmtId="0" fontId="22" fillId="0" borderId="0" xfId="1" applyFont="1" applyBorder="1" applyProtection="1"/>
    <xf numFmtId="0" fontId="22" fillId="0" borderId="0" xfId="1" quotePrefix="1" applyFont="1" applyBorder="1" applyAlignment="1" applyProtection="1">
      <alignment horizontal="right"/>
    </xf>
    <xf numFmtId="0" fontId="54" fillId="0" borderId="19" xfId="0" applyFont="1" applyFill="1" applyBorder="1" applyAlignment="1">
      <alignment vertical="center" wrapText="1"/>
    </xf>
    <xf numFmtId="0" fontId="0" fillId="0" borderId="0" xfId="0" applyAlignment="1"/>
    <xf numFmtId="0" fontId="11" fillId="0" borderId="1" xfId="0" applyFont="1" applyBorder="1" applyAlignment="1">
      <alignment horizontal="center" vertical="center" wrapText="1"/>
    </xf>
    <xf numFmtId="0" fontId="0" fillId="0" borderId="11" xfId="0" applyBorder="1" applyProtection="1"/>
    <xf numFmtId="0" fontId="0" fillId="0" borderId="0" xfId="0" applyBorder="1" applyProtection="1"/>
    <xf numFmtId="0" fontId="4" fillId="3" borderId="1" xfId="0" applyFont="1" applyFill="1" applyBorder="1" applyAlignment="1" applyProtection="1">
      <alignment horizontal="center" vertical="center" wrapText="1"/>
    </xf>
    <xf numFmtId="0" fontId="0" fillId="2" borderId="11" xfId="0" applyFill="1" applyBorder="1" applyProtection="1"/>
    <xf numFmtId="0" fontId="65" fillId="0" borderId="31" xfId="0" applyFont="1" applyBorder="1" applyProtection="1"/>
    <xf numFmtId="0" fontId="44" fillId="0" borderId="0" xfId="0" applyFont="1" applyBorder="1" applyProtection="1"/>
    <xf numFmtId="0" fontId="44" fillId="0" borderId="32" xfId="0" applyFont="1" applyBorder="1" applyProtection="1"/>
    <xf numFmtId="0" fontId="58" fillId="2" borderId="12" xfId="0" applyFont="1" applyFill="1" applyBorder="1" applyAlignment="1" applyProtection="1">
      <alignment horizontal="center" vertical="center"/>
    </xf>
    <xf numFmtId="0" fontId="54" fillId="0" borderId="0" xfId="0" applyFont="1" applyBorder="1" applyProtection="1"/>
    <xf numFmtId="0" fontId="54" fillId="0" borderId="32" xfId="0" applyFont="1" applyBorder="1" applyProtection="1"/>
    <xf numFmtId="170" fontId="54" fillId="0" borderId="0" xfId="0" applyNumberFormat="1" applyFont="1" applyBorder="1" applyAlignment="1" applyProtection="1">
      <alignment horizontal="center"/>
    </xf>
    <xf numFmtId="0" fontId="54" fillId="0" borderId="0" xfId="0" applyFont="1" applyBorder="1" applyAlignment="1" applyProtection="1">
      <alignment horizontal="left"/>
    </xf>
    <xf numFmtId="0" fontId="54" fillId="0" borderId="0" xfId="0" applyFont="1" applyBorder="1" applyAlignment="1" applyProtection="1">
      <alignment horizontal="center"/>
    </xf>
    <xf numFmtId="0" fontId="58" fillId="2" borderId="11" xfId="0"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0" borderId="0" xfId="0" applyFont="1" applyFill="1" applyBorder="1" applyProtection="1"/>
    <xf numFmtId="0" fontId="54" fillId="0" borderId="0" xfId="0" applyFont="1" applyFill="1" applyBorder="1" applyAlignment="1" applyProtection="1">
      <alignment horizontal="right"/>
    </xf>
    <xf numFmtId="0" fontId="59" fillId="0" borderId="0" xfId="0" applyFont="1" applyProtection="1"/>
    <xf numFmtId="0" fontId="4" fillId="0" borderId="1" xfId="0" quotePrefix="1" applyFont="1" applyBorder="1" applyAlignment="1" applyProtection="1">
      <alignment horizontal="center"/>
    </xf>
    <xf numFmtId="0" fontId="44" fillId="0" borderId="0" xfId="0" applyFont="1" applyProtection="1"/>
    <xf numFmtId="0" fontId="44" fillId="0" borderId="0" xfId="0" quotePrefix="1" applyFont="1" applyAlignment="1" applyProtection="1">
      <alignment horizontal="right"/>
    </xf>
    <xf numFmtId="0" fontId="0" fillId="0" borderId="0" xfId="0" applyProtection="1"/>
    <xf numFmtId="0" fontId="44" fillId="0" borderId="0" xfId="0" applyFont="1" applyAlignment="1" applyProtection="1">
      <alignment horizontal="right"/>
    </xf>
    <xf numFmtId="0" fontId="59" fillId="0" borderId="0" xfId="0" applyFont="1" applyAlignment="1" applyProtection="1">
      <alignment horizontal="right"/>
    </xf>
    <xf numFmtId="0" fontId="0" fillId="0" borderId="0" xfId="0" applyAlignment="1" applyProtection="1">
      <alignment horizontal="right"/>
    </xf>
    <xf numFmtId="0" fontId="0" fillId="0" borderId="0" xfId="0" applyProtection="1">
      <protection locked="0"/>
    </xf>
    <xf numFmtId="0" fontId="4" fillId="2" borderId="1" xfId="0" applyFont="1" applyFill="1" applyBorder="1" applyAlignment="1" applyProtection="1">
      <alignment horizontal="center" vertical="center" wrapText="1"/>
    </xf>
    <xf numFmtId="0" fontId="2" fillId="0" borderId="0" xfId="0" applyFont="1" applyProtection="1"/>
    <xf numFmtId="0" fontId="0" fillId="0" borderId="8" xfId="0" applyBorder="1" applyProtection="1"/>
    <xf numFmtId="0" fontId="54" fillId="0" borderId="11" xfId="0" applyFont="1" applyBorder="1" applyProtection="1"/>
    <xf numFmtId="0" fontId="54" fillId="0" borderId="12" xfId="0" applyFont="1" applyBorder="1" applyProtection="1"/>
    <xf numFmtId="0" fontId="65" fillId="3" borderId="47" xfId="0" applyFont="1" applyFill="1" applyBorder="1" applyAlignment="1" applyProtection="1"/>
    <xf numFmtId="0" fontId="65" fillId="3" borderId="1" xfId="0" applyFont="1" applyFill="1" applyBorder="1" applyProtection="1"/>
    <xf numFmtId="0" fontId="0" fillId="0" borderId="14" xfId="0" applyBorder="1" applyProtection="1"/>
    <xf numFmtId="0" fontId="0" fillId="0" borderId="15" xfId="0" applyBorder="1" applyProtection="1"/>
    <xf numFmtId="0" fontId="0" fillId="0" borderId="16" xfId="0" applyBorder="1" applyProtection="1"/>
    <xf numFmtId="0" fontId="54" fillId="0" borderId="0" xfId="0" applyFont="1" applyProtection="1"/>
    <xf numFmtId="0" fontId="8" fillId="0" borderId="23" xfId="0" applyFont="1" applyFill="1" applyBorder="1" applyAlignment="1">
      <alignment vertical="top" wrapText="1"/>
    </xf>
    <xf numFmtId="0" fontId="8" fillId="0" borderId="63" xfId="0" quotePrefix="1" applyFont="1" applyFill="1" applyBorder="1" applyAlignment="1">
      <alignment vertical="top" wrapText="1"/>
    </xf>
    <xf numFmtId="0" fontId="4" fillId="3" borderId="64" xfId="0" applyFont="1" applyFill="1" applyBorder="1" applyAlignment="1">
      <alignment horizontal="center" vertical="center" wrapText="1"/>
    </xf>
    <xf numFmtId="0" fontId="5" fillId="0" borderId="66" xfId="0" applyFont="1" applyBorder="1" applyAlignment="1">
      <alignment vertical="center" wrapText="1"/>
    </xf>
    <xf numFmtId="0" fontId="8" fillId="0" borderId="30" xfId="0" applyFont="1" applyFill="1" applyBorder="1" applyAlignment="1">
      <alignment horizontal="left" vertical="top" wrapText="1"/>
    </xf>
    <xf numFmtId="0" fontId="4" fillId="3" borderId="67" xfId="0" applyFont="1" applyFill="1" applyBorder="1" applyAlignment="1">
      <alignment horizontal="center" vertical="center" wrapText="1"/>
    </xf>
    <xf numFmtId="0" fontId="5" fillId="0" borderId="68" xfId="0" applyFont="1" applyBorder="1" applyAlignment="1">
      <alignment horizontal="center" vertical="center"/>
    </xf>
    <xf numFmtId="0" fontId="11" fillId="0" borderId="13"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xf>
    <xf numFmtId="0" fontId="11" fillId="0" borderId="20" xfId="0" applyFont="1" applyFill="1" applyBorder="1" applyAlignment="1">
      <alignment horizontal="left" vertical="center" wrapText="1"/>
    </xf>
    <xf numFmtId="0" fontId="8" fillId="0" borderId="13" xfId="0" applyFont="1" applyFill="1" applyBorder="1" applyAlignment="1">
      <alignment horizontal="left" vertical="top" wrapText="1"/>
    </xf>
    <xf numFmtId="0" fontId="73" fillId="3" borderId="65" xfId="0" applyFont="1" applyFill="1" applyBorder="1" applyAlignment="1">
      <alignment horizontal="center" vertical="center"/>
    </xf>
    <xf numFmtId="0" fontId="4" fillId="2" borderId="45" xfId="0" applyFont="1" applyFill="1" applyBorder="1" applyAlignment="1" applyProtection="1">
      <alignment horizontal="center" vertical="center" wrapText="1"/>
    </xf>
    <xf numFmtId="0" fontId="54" fillId="0" borderId="0" xfId="0" applyFont="1" applyFill="1" applyBorder="1" applyAlignment="1" applyProtection="1">
      <alignment wrapText="1"/>
    </xf>
    <xf numFmtId="0" fontId="54" fillId="7" borderId="47" xfId="0" applyFont="1" applyFill="1" applyBorder="1" applyAlignment="1" applyProtection="1">
      <alignment horizontal="center" vertical="center" wrapText="1"/>
      <protection locked="0"/>
    </xf>
    <xf numFmtId="169" fontId="54" fillId="7" borderId="1" xfId="5" applyNumberFormat="1" applyFont="1" applyFill="1" applyBorder="1" applyAlignment="1" applyProtection="1">
      <alignment horizontal="right" vertical="center" wrapText="1"/>
      <protection locked="0"/>
    </xf>
    <xf numFmtId="169" fontId="54" fillId="7" borderId="1" xfId="5" applyNumberFormat="1" applyFont="1" applyFill="1" applyBorder="1" applyAlignment="1" applyProtection="1">
      <alignment horizontal="center" vertical="center" wrapText="1"/>
      <protection locked="0"/>
    </xf>
    <xf numFmtId="0" fontId="54" fillId="7" borderId="60" xfId="0" applyFont="1" applyFill="1" applyBorder="1" applyAlignment="1" applyProtection="1">
      <alignment horizontal="center" vertical="center" wrapText="1"/>
      <protection locked="0"/>
    </xf>
    <xf numFmtId="169" fontId="54" fillId="7" borderId="52" xfId="5" applyNumberFormat="1" applyFont="1" applyFill="1" applyBorder="1" applyAlignment="1" applyProtection="1">
      <alignment horizontal="right" vertical="center" wrapText="1"/>
      <protection locked="0"/>
    </xf>
    <xf numFmtId="169" fontId="54" fillId="7" borderId="52" xfId="5" applyNumberFormat="1" applyFont="1" applyFill="1" applyBorder="1" applyAlignment="1" applyProtection="1">
      <alignment horizontal="center" vertical="center" wrapText="1"/>
      <protection locked="0"/>
    </xf>
    <xf numFmtId="0" fontId="54" fillId="7" borderId="45" xfId="0" applyFont="1" applyFill="1" applyBorder="1" applyAlignment="1" applyProtection="1">
      <alignment horizontal="center" vertical="center" wrapText="1"/>
      <protection locked="0"/>
    </xf>
    <xf numFmtId="0" fontId="54" fillId="7" borderId="54" xfId="0" applyFont="1" applyFill="1" applyBorder="1" applyAlignment="1" applyProtection="1">
      <alignment horizontal="center" vertical="center" wrapText="1"/>
      <protection locked="0"/>
    </xf>
    <xf numFmtId="0" fontId="54" fillId="7" borderId="45" xfId="0" applyFont="1" applyFill="1" applyBorder="1" applyProtection="1">
      <protection locked="0"/>
    </xf>
    <xf numFmtId="0" fontId="31" fillId="0" borderId="9" xfId="9" applyFill="1" applyBorder="1" applyAlignment="1" applyProtection="1">
      <alignment vertical="center"/>
    </xf>
    <xf numFmtId="164" fontId="54" fillId="0" borderId="0" xfId="5" applyFont="1" applyProtection="1"/>
    <xf numFmtId="164" fontId="74" fillId="0" borderId="0" xfId="5" applyFont="1" applyProtection="1"/>
    <xf numFmtId="43" fontId="74" fillId="0" borderId="0" xfId="0" applyNumberFormat="1" applyFont="1" applyProtection="1"/>
    <xf numFmtId="43" fontId="54" fillId="0" borderId="1" xfId="0" applyNumberFormat="1" applyFont="1" applyBorder="1" applyProtection="1"/>
    <xf numFmtId="43" fontId="0" fillId="0" borderId="0" xfId="0" applyNumberFormat="1" applyProtection="1"/>
    <xf numFmtId="0" fontId="54" fillId="7" borderId="1" xfId="0" applyFont="1" applyFill="1" applyBorder="1" applyAlignment="1" applyProtection="1">
      <alignment horizontal="center" vertical="center" wrapText="1"/>
      <protection locked="0"/>
    </xf>
    <xf numFmtId="170" fontId="54" fillId="7" borderId="1" xfId="0" applyNumberFormat="1" applyFont="1" applyFill="1" applyBorder="1" applyAlignment="1" applyProtection="1">
      <alignment horizontal="center" vertical="center" wrapText="1"/>
      <protection locked="0"/>
    </xf>
    <xf numFmtId="0" fontId="54" fillId="7" borderId="52" xfId="0" applyFont="1" applyFill="1" applyBorder="1" applyAlignment="1" applyProtection="1">
      <alignment horizontal="center" vertical="center" wrapText="1"/>
      <protection locked="0"/>
    </xf>
    <xf numFmtId="170" fontId="54" fillId="7" borderId="52" xfId="0" applyNumberFormat="1" applyFont="1" applyFill="1" applyBorder="1" applyAlignment="1" applyProtection="1">
      <alignment horizontal="center" vertical="center" wrapText="1"/>
      <protection locked="0"/>
    </xf>
    <xf numFmtId="0" fontId="54" fillId="7" borderId="50" xfId="0" applyFont="1" applyFill="1" applyBorder="1" applyAlignment="1" applyProtection="1">
      <alignment horizontal="center" vertical="center" wrapText="1"/>
      <protection locked="0"/>
    </xf>
    <xf numFmtId="0" fontId="54" fillId="7" borderId="56" xfId="0" applyFont="1" applyFill="1" applyBorder="1" applyAlignment="1" applyProtection="1">
      <alignment horizontal="center" vertical="center" wrapText="1"/>
      <protection locked="0"/>
    </xf>
    <xf numFmtId="170" fontId="54" fillId="7" borderId="53" xfId="0" applyNumberFormat="1" applyFont="1" applyFill="1" applyBorder="1" applyAlignment="1" applyProtection="1">
      <alignment horizontal="center" vertical="center" wrapText="1"/>
      <protection locked="0"/>
    </xf>
    <xf numFmtId="0" fontId="54" fillId="7" borderId="53" xfId="0" applyFont="1" applyFill="1" applyBorder="1" applyAlignment="1" applyProtection="1">
      <alignment horizontal="center" vertical="center" wrapText="1"/>
      <protection locked="0"/>
    </xf>
    <xf numFmtId="0" fontId="54" fillId="7" borderId="45" xfId="0" applyFont="1" applyFill="1" applyBorder="1" applyAlignment="1" applyProtection="1">
      <alignment vertical="center"/>
      <protection locked="0"/>
    </xf>
    <xf numFmtId="0" fontId="31" fillId="0" borderId="0" xfId="9" applyBorder="1" applyAlignment="1" applyProtection="1">
      <alignment horizontal="left"/>
    </xf>
    <xf numFmtId="0" fontId="23" fillId="0" borderId="0" xfId="1" applyFont="1" applyBorder="1" applyAlignment="1" applyProtection="1">
      <alignment horizontal="center"/>
    </xf>
    <xf numFmtId="0" fontId="23" fillId="0" borderId="0" xfId="1" applyFont="1" applyAlignment="1" applyProtection="1">
      <alignment horizontal="left"/>
    </xf>
    <xf numFmtId="0" fontId="18" fillId="0" borderId="0" xfId="1" applyFont="1" applyBorder="1" applyAlignment="1" applyProtection="1">
      <alignment horizontal="left"/>
    </xf>
    <xf numFmtId="0" fontId="15" fillId="0" borderId="0" xfId="1" applyBorder="1" applyProtection="1"/>
    <xf numFmtId="0" fontId="15" fillId="0" borderId="0" xfId="1" applyFont="1" applyBorder="1" applyAlignment="1" applyProtection="1">
      <alignment horizontal="right"/>
    </xf>
    <xf numFmtId="0" fontId="15" fillId="0" borderId="0" xfId="1" quotePrefix="1" applyBorder="1" applyAlignment="1" applyProtection="1">
      <alignment horizontal="left"/>
    </xf>
    <xf numFmtId="0" fontId="15" fillId="0" borderId="0" xfId="1" applyFont="1" applyBorder="1" applyAlignment="1" applyProtection="1">
      <alignment horizontal="left"/>
    </xf>
    <xf numFmtId="0" fontId="15" fillId="0" borderId="15" xfId="1" applyBorder="1" applyAlignment="1" applyProtection="1">
      <alignment horizontal="center"/>
    </xf>
    <xf numFmtId="0" fontId="54" fillId="0" borderId="1" xfId="0" applyFont="1" applyBorder="1" applyAlignment="1" applyProtection="1">
      <alignment horizontal="center"/>
    </xf>
    <xf numFmtId="0" fontId="15" fillId="0" borderId="0" xfId="0" applyFont="1" applyBorder="1" applyAlignment="1" applyProtection="1"/>
    <xf numFmtId="0" fontId="15" fillId="0" borderId="7" xfId="0" applyFont="1" applyBorder="1" applyAlignment="1" applyProtection="1"/>
    <xf numFmtId="0" fontId="0" fillId="0" borderId="7" xfId="0" applyBorder="1" applyAlignment="1" applyProtection="1"/>
    <xf numFmtId="0" fontId="0" fillId="0" borderId="0" xfId="0" applyBorder="1" applyAlignment="1" applyProtection="1"/>
    <xf numFmtId="0" fontId="19" fillId="0" borderId="0" xfId="0" applyFont="1" applyProtection="1"/>
    <xf numFmtId="0" fontId="19" fillId="0" borderId="0" xfId="0" applyFont="1" applyAlignment="1" applyProtection="1"/>
    <xf numFmtId="0" fontId="0" fillId="0" borderId="0" xfId="0" applyAlignment="1" applyProtection="1"/>
    <xf numFmtId="0" fontId="81" fillId="0" borderId="0" xfId="0" applyFont="1" applyAlignment="1" applyProtection="1">
      <alignment horizontal="right"/>
    </xf>
    <xf numFmtId="0" fontId="0" fillId="0" borderId="0" xfId="0" applyFill="1" applyProtection="1"/>
    <xf numFmtId="0" fontId="23" fillId="7" borderId="1" xfId="0" applyFont="1" applyFill="1" applyBorder="1" applyAlignment="1" applyProtection="1">
      <alignment horizontal="center" vertical="center" wrapText="1"/>
    </xf>
    <xf numFmtId="168" fontId="23" fillId="7" borderId="1" xfId="0" applyNumberFormat="1" applyFont="1" applyFill="1" applyBorder="1" applyAlignment="1" applyProtection="1">
      <alignment horizontal="center" vertical="center" wrapText="1"/>
    </xf>
    <xf numFmtId="0" fontId="54" fillId="7" borderId="46" xfId="0" applyFont="1" applyFill="1" applyBorder="1" applyAlignment="1" applyProtection="1">
      <alignment horizontal="center" vertical="center"/>
    </xf>
    <xf numFmtId="0" fontId="54" fillId="7" borderId="29" xfId="0" applyFont="1" applyFill="1" applyBorder="1" applyAlignment="1" applyProtection="1">
      <alignment horizontal="center" vertical="center"/>
    </xf>
    <xf numFmtId="0" fontId="23" fillId="7" borderId="52" xfId="0" applyFont="1" applyFill="1" applyBorder="1" applyAlignment="1" applyProtection="1">
      <alignment horizontal="center" vertical="center" wrapText="1"/>
    </xf>
    <xf numFmtId="168" fontId="23" fillId="7" borderId="52" xfId="0" applyNumberFormat="1" applyFont="1" applyFill="1" applyBorder="1" applyAlignment="1" applyProtection="1">
      <alignment horizontal="center" vertical="center" wrapText="1"/>
    </xf>
    <xf numFmtId="170" fontId="54" fillId="0" borderId="1" xfId="0" applyNumberFormat="1" applyFont="1" applyBorder="1" applyAlignment="1" applyProtection="1">
      <alignment horizontal="center"/>
    </xf>
    <xf numFmtId="170" fontId="54" fillId="0" borderId="32" xfId="0" applyNumberFormat="1" applyFont="1" applyBorder="1" applyAlignment="1" applyProtection="1">
      <alignment horizontal="left"/>
    </xf>
    <xf numFmtId="170" fontId="23" fillId="7" borderId="1" xfId="0" applyNumberFormat="1" applyFont="1" applyFill="1" applyBorder="1" applyAlignment="1" applyProtection="1">
      <alignment horizontal="center" vertical="center" wrapText="1"/>
    </xf>
    <xf numFmtId="170" fontId="23" fillId="7" borderId="52" xfId="0" applyNumberFormat="1" applyFont="1" applyFill="1" applyBorder="1" applyAlignment="1" applyProtection="1">
      <alignment horizontal="center" vertical="center" wrapText="1"/>
    </xf>
    <xf numFmtId="0" fontId="80" fillId="0" borderId="0" xfId="0" applyFont="1" applyProtection="1"/>
    <xf numFmtId="0" fontId="54" fillId="0" borderId="27" xfId="0" applyFont="1" applyFill="1" applyBorder="1" applyAlignment="1" applyProtection="1">
      <alignment horizontal="center" vertical="center" wrapText="1"/>
      <protection hidden="1"/>
    </xf>
    <xf numFmtId="0" fontId="54" fillId="0" borderId="53" xfId="0" applyFont="1" applyFill="1" applyBorder="1" applyAlignment="1" applyProtection="1">
      <alignment horizontal="center" vertical="center" wrapText="1"/>
      <protection hidden="1"/>
    </xf>
    <xf numFmtId="0" fontId="54" fillId="0" borderId="1" xfId="0" applyFont="1" applyBorder="1" applyAlignment="1" applyProtection="1">
      <alignment horizontal="center"/>
      <protection hidden="1"/>
    </xf>
    <xf numFmtId="0" fontId="4" fillId="2" borderId="57" xfId="0" applyFont="1" applyFill="1" applyBorder="1" applyAlignment="1" applyProtection="1">
      <alignment horizontal="center" vertical="center" wrapText="1"/>
      <protection hidden="1"/>
    </xf>
    <xf numFmtId="3" fontId="4" fillId="2" borderId="58" xfId="5" applyNumberFormat="1" applyFont="1" applyFill="1" applyBorder="1" applyAlignment="1" applyProtection="1">
      <alignment horizontal="center" vertical="center" wrapText="1"/>
      <protection hidden="1"/>
    </xf>
    <xf numFmtId="169" fontId="54" fillId="0" borderId="1" xfId="5" applyNumberFormat="1" applyFont="1" applyFill="1" applyBorder="1" applyAlignment="1" applyProtection="1">
      <alignment horizontal="right" vertical="center" wrapText="1"/>
      <protection hidden="1"/>
    </xf>
    <xf numFmtId="2" fontId="54" fillId="0" borderId="27" xfId="0" applyNumberFormat="1" applyFont="1" applyFill="1" applyBorder="1" applyAlignment="1" applyProtection="1">
      <alignment horizontal="center" vertical="center" wrapText="1"/>
      <protection hidden="1"/>
    </xf>
    <xf numFmtId="2" fontId="54" fillId="0" borderId="1" xfId="0" applyNumberFormat="1" applyFont="1" applyFill="1" applyBorder="1" applyAlignment="1" applyProtection="1">
      <alignment horizontal="center" vertical="center" wrapText="1"/>
      <protection hidden="1"/>
    </xf>
    <xf numFmtId="0" fontId="54" fillId="0" borderId="28" xfId="0" applyFont="1" applyFill="1" applyBorder="1" applyAlignment="1" applyProtection="1">
      <alignment horizontal="center" vertical="center" wrapText="1"/>
      <protection hidden="1"/>
    </xf>
    <xf numFmtId="0" fontId="54" fillId="0" borderId="58" xfId="0" applyFont="1" applyFill="1" applyBorder="1" applyAlignment="1" applyProtection="1">
      <alignment horizontal="center" vertical="center" wrapText="1"/>
      <protection hidden="1"/>
    </xf>
    <xf numFmtId="0" fontId="54" fillId="0" borderId="45" xfId="0" applyFont="1" applyFill="1" applyBorder="1" applyAlignment="1" applyProtection="1">
      <alignment horizontal="center" vertical="center" wrapText="1"/>
      <protection hidden="1"/>
    </xf>
    <xf numFmtId="169" fontId="54" fillId="0" borderId="52" xfId="5" applyNumberFormat="1" applyFont="1" applyFill="1" applyBorder="1" applyAlignment="1" applyProtection="1">
      <alignment horizontal="right" vertical="center" wrapText="1"/>
      <protection hidden="1"/>
    </xf>
    <xf numFmtId="2" fontId="54" fillId="0" borderId="53" xfId="0" applyNumberFormat="1" applyFont="1" applyFill="1" applyBorder="1" applyAlignment="1" applyProtection="1">
      <alignment horizontal="center" vertical="center" wrapText="1"/>
      <protection hidden="1"/>
    </xf>
    <xf numFmtId="2" fontId="54" fillId="0" borderId="52" xfId="0" applyNumberFormat="1" applyFont="1" applyFill="1" applyBorder="1" applyAlignment="1" applyProtection="1">
      <alignment horizontal="center" vertical="center" wrapText="1"/>
      <protection hidden="1"/>
    </xf>
    <xf numFmtId="0" fontId="54" fillId="0" borderId="41" xfId="0" applyFont="1" applyFill="1" applyBorder="1" applyAlignment="1" applyProtection="1">
      <alignment horizontal="center" vertical="center" wrapText="1"/>
      <protection hidden="1"/>
    </xf>
    <xf numFmtId="0" fontId="54" fillId="0" borderId="54" xfId="0" applyFont="1" applyFill="1" applyBorder="1" applyAlignment="1" applyProtection="1">
      <alignment horizontal="center" vertical="center" wrapText="1"/>
      <protection hidden="1"/>
    </xf>
    <xf numFmtId="169" fontId="75" fillId="0" borderId="30" xfId="5" applyNumberFormat="1" applyFont="1" applyBorder="1" applyAlignment="1" applyProtection="1">
      <alignment vertical="center"/>
      <protection hidden="1"/>
    </xf>
    <xf numFmtId="168" fontId="75" fillId="0" borderId="30" xfId="5" applyNumberFormat="1" applyFont="1" applyBorder="1" applyAlignment="1" applyProtection="1">
      <alignment horizontal="center" vertical="center"/>
      <protection hidden="1"/>
    </xf>
    <xf numFmtId="0" fontId="65" fillId="0" borderId="0" xfId="0" applyFont="1" applyBorder="1" applyAlignment="1" applyProtection="1">
      <alignment horizontal="center"/>
      <protection hidden="1"/>
    </xf>
    <xf numFmtId="0" fontId="54" fillId="0" borderId="0" xfId="0" applyFont="1" applyBorder="1" applyProtection="1">
      <protection hidden="1"/>
    </xf>
    <xf numFmtId="0" fontId="65" fillId="0" borderId="31" xfId="0" applyFont="1" applyBorder="1" applyProtection="1">
      <protection hidden="1"/>
    </xf>
    <xf numFmtId="9" fontId="54" fillId="7" borderId="50" xfId="0" applyNumberFormat="1" applyFont="1" applyFill="1" applyBorder="1" applyAlignment="1" applyProtection="1">
      <alignment horizontal="center" vertical="center" wrapText="1"/>
      <protection locked="0"/>
    </xf>
    <xf numFmtId="170" fontId="54" fillId="7" borderId="1" xfId="0" quotePrefix="1" applyNumberFormat="1" applyFont="1" applyFill="1" applyBorder="1" applyAlignment="1" applyProtection="1">
      <alignment horizontal="center" vertical="center" wrapText="1"/>
      <protection locked="0"/>
    </xf>
    <xf numFmtId="0" fontId="11" fillId="0" borderId="1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0" xfId="0" applyFont="1" applyAlignment="1">
      <alignment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 xfId="0" applyFont="1" applyBorder="1" applyAlignment="1">
      <alignment vertical="center" wrapText="1"/>
    </xf>
    <xf numFmtId="0" fontId="21" fillId="0" borderId="33" xfId="1" applyFont="1" applyBorder="1" applyAlignment="1" applyProtection="1">
      <alignment horizontal="center" vertical="center"/>
    </xf>
    <xf numFmtId="0" fontId="21" fillId="0" borderId="9" xfId="1" applyFont="1" applyBorder="1" applyAlignment="1" applyProtection="1">
      <alignment horizontal="center" vertical="center"/>
    </xf>
    <xf numFmtId="0" fontId="21" fillId="0" borderId="10" xfId="1" applyFont="1" applyBorder="1" applyAlignment="1" applyProtection="1">
      <alignment horizontal="center" vertical="center"/>
    </xf>
    <xf numFmtId="0" fontId="66" fillId="0" borderId="34" xfId="9" applyFont="1" applyBorder="1" applyAlignment="1" applyProtection="1">
      <alignment horizontal="center" vertical="center"/>
    </xf>
    <xf numFmtId="0" fontId="66" fillId="0" borderId="15" xfId="9" applyFont="1" applyBorder="1" applyAlignment="1" applyProtection="1">
      <alignment horizontal="center" vertical="center"/>
    </xf>
    <xf numFmtId="0" fontId="66" fillId="0" borderId="16" xfId="9" applyFont="1" applyBorder="1" applyAlignment="1" applyProtection="1">
      <alignment horizontal="center" vertical="center"/>
    </xf>
    <xf numFmtId="0" fontId="23" fillId="0" borderId="6" xfId="1" applyFont="1" applyBorder="1" applyAlignment="1" applyProtection="1">
      <alignment horizontal="center"/>
    </xf>
    <xf numFmtId="0" fontId="23" fillId="0" borderId="7" xfId="1" applyFont="1" applyBorder="1" applyAlignment="1" applyProtection="1">
      <alignment horizontal="center"/>
    </xf>
    <xf numFmtId="0" fontId="23" fillId="0" borderId="2" xfId="1" applyFont="1" applyBorder="1" applyAlignment="1" applyProtection="1">
      <alignment horizontal="center"/>
    </xf>
    <xf numFmtId="0" fontId="24" fillId="0" borderId="9"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15" fillId="0" borderId="0" xfId="6" applyFont="1" applyBorder="1" applyAlignment="1" applyProtection="1">
      <alignment horizontal="left" vertical="top" wrapText="1"/>
    </xf>
    <xf numFmtId="0" fontId="15" fillId="4" borderId="27" xfId="1" applyFont="1" applyFill="1" applyBorder="1" applyAlignment="1" applyProtection="1">
      <alignment horizontal="left"/>
    </xf>
    <xf numFmtId="0" fontId="15" fillId="4" borderId="28" xfId="1" applyFont="1" applyFill="1" applyBorder="1" applyAlignment="1" applyProtection="1">
      <alignment horizontal="left"/>
    </xf>
    <xf numFmtId="0" fontId="15" fillId="4" borderId="29" xfId="1" applyFont="1" applyFill="1" applyBorder="1" applyAlignment="1" applyProtection="1">
      <alignment horizontal="left"/>
    </xf>
    <xf numFmtId="0" fontId="15" fillId="0" borderId="8" xfId="1" applyBorder="1" applyAlignment="1" applyProtection="1">
      <alignment horizontal="center"/>
    </xf>
    <xf numFmtId="0" fontId="15" fillId="0" borderId="9" xfId="1" applyBorder="1" applyAlignment="1" applyProtection="1">
      <alignment horizontal="center"/>
    </xf>
    <xf numFmtId="0" fontId="15" fillId="0" borderId="14" xfId="1" applyBorder="1" applyAlignment="1" applyProtection="1">
      <alignment horizontal="center"/>
    </xf>
    <xf numFmtId="0" fontId="15" fillId="0" borderId="15" xfId="1" applyBorder="1" applyAlignment="1" applyProtection="1">
      <alignment horizontal="center"/>
    </xf>
    <xf numFmtId="0" fontId="15" fillId="0" borderId="5" xfId="1" applyBorder="1" applyAlignment="1" applyProtection="1">
      <alignment horizontal="center" vertical="center" wrapText="1"/>
    </xf>
    <xf numFmtId="0" fontId="15" fillId="0" borderId="3" xfId="1" applyBorder="1" applyAlignment="1" applyProtection="1">
      <alignment horizontal="center" vertical="center" wrapText="1"/>
    </xf>
    <xf numFmtId="0" fontId="15" fillId="0" borderId="4" xfId="1" applyBorder="1" applyAlignment="1" applyProtection="1">
      <alignment horizontal="center" vertical="center" wrapText="1"/>
    </xf>
    <xf numFmtId="0" fontId="15" fillId="0" borderId="31" xfId="1" applyBorder="1" applyAlignment="1" applyProtection="1">
      <alignment horizontal="center" vertical="center" wrapText="1"/>
    </xf>
    <xf numFmtId="0" fontId="15" fillId="0" borderId="0" xfId="1" applyBorder="1" applyAlignment="1" applyProtection="1">
      <alignment horizontal="center" vertical="center" wrapText="1"/>
    </xf>
    <xf numFmtId="0" fontId="15" fillId="0" borderId="32" xfId="1" applyBorder="1" applyAlignment="1" applyProtection="1">
      <alignment horizontal="center" vertical="center" wrapText="1"/>
    </xf>
    <xf numFmtId="0" fontId="15" fillId="0" borderId="6" xfId="1" applyBorder="1" applyAlignment="1" applyProtection="1">
      <alignment horizontal="center" vertical="center" wrapText="1"/>
    </xf>
    <xf numFmtId="0" fontId="15" fillId="0" borderId="7" xfId="1" applyBorder="1" applyAlignment="1" applyProtection="1">
      <alignment horizontal="center" vertical="center" wrapText="1"/>
    </xf>
    <xf numFmtId="0" fontId="15" fillId="0" borderId="2" xfId="1" applyBorder="1" applyAlignment="1" applyProtection="1">
      <alignment horizontal="center" vertical="center" wrapText="1"/>
    </xf>
    <xf numFmtId="0" fontId="15" fillId="4" borderId="35" xfId="1" applyFont="1" applyFill="1" applyBorder="1" applyAlignment="1" applyProtection="1">
      <alignment horizontal="center"/>
    </xf>
    <xf numFmtId="0" fontId="15" fillId="4" borderId="36" xfId="1" applyFont="1" applyFill="1" applyBorder="1" applyAlignment="1" applyProtection="1">
      <alignment horizontal="center"/>
    </xf>
    <xf numFmtId="0" fontId="15" fillId="4" borderId="37" xfId="1" applyFont="1" applyFill="1" applyBorder="1" applyAlignment="1" applyProtection="1">
      <alignment horizontal="center"/>
    </xf>
    <xf numFmtId="0" fontId="23" fillId="0" borderId="38" xfId="1" applyFont="1" applyBorder="1" applyAlignment="1" applyProtection="1">
      <alignment horizontal="center"/>
    </xf>
    <xf numFmtId="0" fontId="23" fillId="0" borderId="36" xfId="1" applyFont="1" applyBorder="1" applyAlignment="1" applyProtection="1">
      <alignment horizontal="center"/>
    </xf>
    <xf numFmtId="0" fontId="23" fillId="0" borderId="37" xfId="1" applyFont="1" applyBorder="1" applyAlignment="1" applyProtection="1">
      <alignment horizontal="center"/>
    </xf>
    <xf numFmtId="0" fontId="15" fillId="4" borderId="33" xfId="1" applyFill="1" applyBorder="1" applyAlignment="1" applyProtection="1">
      <alignment horizontal="center" vertical="center" wrapText="1"/>
    </xf>
    <xf numFmtId="0" fontId="15" fillId="4" borderId="9" xfId="1" applyFill="1" applyBorder="1" applyAlignment="1" applyProtection="1">
      <alignment horizontal="center" vertical="center" wrapText="1"/>
    </xf>
    <xf numFmtId="0" fontId="15" fillId="4" borderId="39" xfId="1" applyFill="1" applyBorder="1" applyAlignment="1" applyProtection="1">
      <alignment horizontal="center" vertical="center" wrapText="1"/>
    </xf>
    <xf numFmtId="0" fontId="15" fillId="4" borderId="34" xfId="1" applyFill="1" applyBorder="1" applyAlignment="1" applyProtection="1">
      <alignment horizontal="center" vertical="center" wrapText="1"/>
    </xf>
    <xf numFmtId="0" fontId="15" fillId="4" borderId="15" xfId="1" applyFill="1" applyBorder="1" applyAlignment="1" applyProtection="1">
      <alignment horizontal="center" vertical="center" wrapText="1"/>
    </xf>
    <xf numFmtId="0" fontId="15" fillId="4" borderId="43" xfId="1" applyFill="1" applyBorder="1" applyAlignment="1" applyProtection="1">
      <alignment horizontal="center" vertical="center" wrapText="1"/>
    </xf>
    <xf numFmtId="0" fontId="15" fillId="0" borderId="33" xfId="1" applyFont="1" applyBorder="1" applyAlignment="1" applyProtection="1">
      <alignment horizontal="center" vertical="center"/>
    </xf>
    <xf numFmtId="0" fontId="15" fillId="0" borderId="9" xfId="1" applyBorder="1" applyAlignment="1" applyProtection="1">
      <alignment horizontal="center" vertical="center"/>
    </xf>
    <xf numFmtId="0" fontId="15" fillId="0" borderId="10" xfId="1" applyBorder="1" applyAlignment="1" applyProtection="1">
      <alignment horizontal="center" vertical="center"/>
    </xf>
    <xf numFmtId="0" fontId="15" fillId="0" borderId="34" xfId="1" applyBorder="1" applyAlignment="1" applyProtection="1">
      <alignment horizontal="center" vertical="center"/>
    </xf>
    <xf numFmtId="0" fontId="15" fillId="0" borderId="15" xfId="1" applyBorder="1" applyAlignment="1" applyProtection="1">
      <alignment horizontal="center" vertical="center"/>
    </xf>
    <xf numFmtId="0" fontId="15" fillId="0" borderId="16" xfId="1" applyBorder="1" applyAlignment="1" applyProtection="1">
      <alignment horizontal="center" vertical="center"/>
    </xf>
    <xf numFmtId="0" fontId="15" fillId="4" borderId="40" xfId="1" applyFont="1" applyFill="1" applyBorder="1" applyAlignment="1" applyProtection="1">
      <alignment horizontal="center"/>
    </xf>
    <xf numFmtId="0" fontId="15" fillId="4" borderId="41" xfId="1" applyFont="1" applyFill="1" applyBorder="1" applyAlignment="1" applyProtection="1">
      <alignment horizontal="center"/>
    </xf>
    <xf numFmtId="0" fontId="15" fillId="4" borderId="42" xfId="1" applyFont="1" applyFill="1" applyBorder="1" applyAlignment="1" applyProtection="1">
      <alignment horizontal="center"/>
    </xf>
    <xf numFmtId="0" fontId="18" fillId="0" borderId="0" xfId="1" applyFont="1" applyBorder="1" applyAlignment="1" applyProtection="1">
      <alignment horizontal="center" wrapText="1"/>
    </xf>
    <xf numFmtId="0" fontId="15" fillId="0" borderId="0" xfId="1" applyFont="1" applyBorder="1" applyAlignment="1" applyProtection="1">
      <alignment horizontal="right"/>
    </xf>
    <xf numFmtId="166" fontId="23" fillId="0" borderId="27" xfId="1" applyNumberFormat="1" applyFont="1" applyBorder="1" applyAlignment="1" applyProtection="1">
      <alignment horizontal="center"/>
    </xf>
    <xf numFmtId="166" fontId="23" fillId="0" borderId="29" xfId="1" applyNumberFormat="1" applyFont="1" applyBorder="1" applyAlignment="1" applyProtection="1">
      <alignment horizontal="center"/>
    </xf>
    <xf numFmtId="0" fontId="15" fillId="0" borderId="32" xfId="1" applyFont="1" applyBorder="1" applyAlignment="1" applyProtection="1">
      <alignment horizontal="right"/>
    </xf>
    <xf numFmtId="167" fontId="23" fillId="0" borderId="27" xfId="1" applyNumberFormat="1" applyFont="1" applyBorder="1" applyAlignment="1" applyProtection="1">
      <alignment horizontal="center"/>
    </xf>
    <xf numFmtId="167" fontId="23" fillId="0" borderId="29" xfId="1" applyNumberFormat="1" applyFont="1" applyBorder="1" applyAlignment="1" applyProtection="1">
      <alignment horizontal="center"/>
    </xf>
    <xf numFmtId="0" fontId="15" fillId="0" borderId="0" xfId="1" applyFont="1" applyBorder="1" applyAlignment="1" applyProtection="1">
      <alignment horizontal="left"/>
    </xf>
    <xf numFmtId="0" fontId="15" fillId="0" borderId="32" xfId="1" applyFont="1" applyBorder="1" applyAlignment="1" applyProtection="1">
      <alignment horizontal="left"/>
    </xf>
    <xf numFmtId="0" fontId="23" fillId="0" borderId="1" xfId="1" applyFont="1" applyBorder="1" applyAlignment="1" applyProtection="1">
      <alignment horizontal="center"/>
    </xf>
    <xf numFmtId="165" fontId="23" fillId="0" borderId="1" xfId="7" applyNumberFormat="1" applyFont="1" applyBorder="1" applyAlignment="1" applyProtection="1">
      <alignment horizontal="center"/>
    </xf>
    <xf numFmtId="9" fontId="23" fillId="0" borderId="0" xfId="8" applyNumberFormat="1" applyFont="1" applyBorder="1" applyAlignment="1" applyProtection="1">
      <alignment horizontal="left"/>
    </xf>
    <xf numFmtId="0" fontId="23" fillId="0" borderId="27" xfId="1" applyFont="1" applyBorder="1" applyAlignment="1" applyProtection="1">
      <alignment horizontal="center"/>
    </xf>
    <xf numFmtId="0" fontId="23" fillId="0" borderId="29" xfId="1" applyFont="1" applyBorder="1" applyAlignment="1" applyProtection="1">
      <alignment horizontal="center"/>
    </xf>
    <xf numFmtId="0" fontId="30" fillId="0" borderId="1" xfId="1" applyFont="1" applyBorder="1" applyAlignment="1" applyProtection="1">
      <alignment horizontal="center"/>
    </xf>
    <xf numFmtId="165" fontId="23" fillId="0" borderId="0" xfId="7" applyNumberFormat="1" applyFont="1" applyBorder="1" applyAlignment="1" applyProtection="1">
      <alignment horizontal="center"/>
    </xf>
    <xf numFmtId="166" fontId="23" fillId="0" borderId="27" xfId="1" applyNumberFormat="1" applyFont="1" applyBorder="1" applyAlignment="1" applyProtection="1">
      <alignment horizontal="right"/>
    </xf>
    <xf numFmtId="166" fontId="23" fillId="0" borderId="28" xfId="1" applyNumberFormat="1" applyFont="1" applyBorder="1" applyAlignment="1" applyProtection="1">
      <alignment horizontal="right"/>
    </xf>
    <xf numFmtId="166" fontId="23" fillId="0" borderId="29" xfId="1" applyNumberFormat="1" applyFont="1" applyBorder="1" applyAlignment="1" applyProtection="1">
      <alignment horizontal="right"/>
    </xf>
    <xf numFmtId="0" fontId="15" fillId="0" borderId="0" xfId="1" quotePrefix="1" applyBorder="1" applyAlignment="1" applyProtection="1">
      <alignment horizontal="left"/>
    </xf>
    <xf numFmtId="0" fontId="15" fillId="0" borderId="32" xfId="1" quotePrefix="1" applyBorder="1" applyAlignment="1" applyProtection="1">
      <alignment horizontal="left"/>
    </xf>
    <xf numFmtId="0" fontId="23" fillId="0" borderId="28" xfId="1" applyFont="1" applyBorder="1" applyAlignment="1" applyProtection="1">
      <alignment horizontal="center"/>
    </xf>
    <xf numFmtId="166" fontId="23" fillId="0" borderId="27" xfId="0" applyNumberFormat="1" applyFont="1" applyBorder="1" applyAlignment="1" applyProtection="1">
      <alignment horizontal="right"/>
    </xf>
    <xf numFmtId="166" fontId="23" fillId="0" borderId="28" xfId="0" applyNumberFormat="1" applyFont="1" applyBorder="1" applyAlignment="1" applyProtection="1">
      <alignment horizontal="right"/>
    </xf>
    <xf numFmtId="166" fontId="23" fillId="0" borderId="29" xfId="0" applyNumberFormat="1" applyFont="1" applyBorder="1" applyAlignment="1" applyProtection="1">
      <alignment horizontal="right"/>
    </xf>
    <xf numFmtId="0" fontId="23" fillId="0" borderId="21" xfId="1" applyFont="1" applyBorder="1" applyAlignment="1" applyProtection="1">
      <alignment horizontal="center" vertical="center" textRotation="90"/>
    </xf>
    <xf numFmtId="0" fontId="23" fillId="0" borderId="44" xfId="1" applyFont="1" applyBorder="1" applyAlignment="1" applyProtection="1">
      <alignment horizontal="center" vertical="center" textRotation="90"/>
    </xf>
    <xf numFmtId="0" fontId="23" fillId="0" borderId="30" xfId="1" applyFont="1" applyBorder="1" applyAlignment="1" applyProtection="1">
      <alignment horizontal="center" vertical="center" textRotation="90"/>
    </xf>
    <xf numFmtId="0" fontId="32" fillId="0" borderId="27" xfId="1" applyFont="1" applyBorder="1" applyAlignment="1" applyProtection="1">
      <alignment horizontal="center"/>
    </xf>
    <xf numFmtId="0" fontId="32" fillId="0" borderId="28" xfId="1" applyFont="1" applyBorder="1" applyAlignment="1" applyProtection="1">
      <alignment horizontal="center"/>
    </xf>
    <xf numFmtId="0" fontId="32" fillId="0" borderId="29" xfId="1" applyFont="1" applyBorder="1" applyAlignment="1" applyProtection="1">
      <alignment horizontal="center"/>
    </xf>
    <xf numFmtId="0" fontId="15" fillId="0" borderId="31" xfId="1" applyFont="1" applyBorder="1" applyAlignment="1" applyProtection="1">
      <alignment horizontal="right"/>
    </xf>
    <xf numFmtId="0" fontId="19" fillId="0" borderId="0" xfId="0" applyFont="1" applyProtection="1"/>
    <xf numFmtId="0" fontId="15" fillId="0" borderId="0" xfId="1" applyBorder="1" applyProtection="1"/>
    <xf numFmtId="0" fontId="31" fillId="0" borderId="0" xfId="9" applyBorder="1" applyAlignment="1" applyProtection="1">
      <alignment horizontal="left"/>
    </xf>
    <xf numFmtId="0" fontId="15" fillId="4" borderId="27" xfId="1" applyFill="1" applyBorder="1" applyAlignment="1" applyProtection="1">
      <alignment horizontal="left"/>
    </xf>
    <xf numFmtId="0" fontId="15" fillId="4" borderId="28" xfId="1" applyFill="1" applyBorder="1" applyAlignment="1" applyProtection="1">
      <alignment horizontal="left"/>
    </xf>
    <xf numFmtId="0" fontId="15" fillId="4" borderId="29" xfId="1" applyFill="1" applyBorder="1" applyAlignment="1" applyProtection="1">
      <alignment horizontal="left"/>
    </xf>
    <xf numFmtId="0" fontId="31" fillId="0" borderId="32" xfId="9" applyBorder="1" applyAlignment="1" applyProtection="1">
      <alignment horizontal="left"/>
    </xf>
    <xf numFmtId="0" fontId="19" fillId="0" borderId="0" xfId="0" applyFont="1" applyAlignment="1" applyProtection="1">
      <alignment horizontal="left"/>
    </xf>
    <xf numFmtId="0" fontId="19" fillId="0" borderId="32" xfId="0" applyFont="1" applyBorder="1" applyAlignment="1" applyProtection="1">
      <alignment horizontal="left"/>
    </xf>
    <xf numFmtId="0" fontId="23" fillId="0" borderId="9" xfId="6" applyFont="1" applyBorder="1" applyAlignment="1" applyProtection="1">
      <alignment horizontal="center"/>
    </xf>
    <xf numFmtId="0" fontId="18" fillId="0" borderId="0" xfId="1" applyFont="1" applyBorder="1" applyAlignment="1" applyProtection="1">
      <alignment horizontal="left"/>
    </xf>
    <xf numFmtId="0" fontId="28" fillId="0" borderId="0" xfId="1" applyFont="1" applyAlignment="1" applyProtection="1">
      <alignment horizontal="left"/>
    </xf>
    <xf numFmtId="0" fontId="15" fillId="0" borderId="27" xfId="1" applyFont="1" applyBorder="1" applyAlignment="1" applyProtection="1">
      <alignment horizontal="center"/>
    </xf>
    <xf numFmtId="0" fontId="15" fillId="0" borderId="28" xfId="1" applyFont="1" applyBorder="1" applyAlignment="1" applyProtection="1">
      <alignment horizontal="center"/>
    </xf>
    <xf numFmtId="0" fontId="15" fillId="0" borderId="29" xfId="1" applyFont="1" applyBorder="1" applyAlignment="1" applyProtection="1">
      <alignment horizontal="center"/>
    </xf>
    <xf numFmtId="0" fontId="28" fillId="0" borderId="0" xfId="1" applyFont="1" applyAlignment="1" applyProtection="1">
      <alignment horizontal="left" vertical="center" wrapText="1"/>
    </xf>
    <xf numFmtId="0" fontId="28" fillId="0" borderId="0" xfId="1" applyFont="1" applyAlignment="1" applyProtection="1">
      <alignment horizontal="left" vertical="center"/>
    </xf>
    <xf numFmtId="0" fontId="23" fillId="0" borderId="0" xfId="1" applyFont="1" applyAlignment="1" applyProtection="1">
      <alignment horizontal="left"/>
    </xf>
    <xf numFmtId="0" fontId="15" fillId="0" borderId="27" xfId="1" quotePrefix="1" applyFont="1" applyBorder="1" applyAlignment="1" applyProtection="1">
      <alignment horizontal="center"/>
    </xf>
    <xf numFmtId="0" fontId="15" fillId="0" borderId="28" xfId="1" quotePrefix="1" applyFont="1" applyBorder="1" applyAlignment="1" applyProtection="1">
      <alignment horizontal="center"/>
    </xf>
    <xf numFmtId="0" fontId="15" fillId="0" borderId="29" xfId="1" quotePrefix="1" applyFont="1" applyBorder="1" applyAlignment="1" applyProtection="1">
      <alignment horizontal="center"/>
    </xf>
    <xf numFmtId="0" fontId="15" fillId="0" borderId="27" xfId="1" applyBorder="1" applyAlignment="1" applyProtection="1">
      <alignment horizontal="center"/>
    </xf>
    <xf numFmtId="0" fontId="15" fillId="0" borderId="29" xfId="1" applyBorder="1" applyAlignment="1" applyProtection="1">
      <alignment horizontal="center"/>
    </xf>
    <xf numFmtId="0" fontId="15" fillId="0" borderId="0" xfId="1" applyFont="1" applyBorder="1" applyAlignment="1" applyProtection="1">
      <alignment horizontal="center"/>
    </xf>
    <xf numFmtId="0" fontId="15" fillId="0" borderId="28" xfId="1" applyBorder="1" applyAlignment="1" applyProtection="1">
      <alignment horizontal="center"/>
    </xf>
    <xf numFmtId="0" fontId="15" fillId="0" borderId="5"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4"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27" xfId="1" applyFont="1" applyBorder="1" applyAlignment="1" applyProtection="1">
      <alignment horizontal="left"/>
    </xf>
    <xf numFmtId="0" fontId="15" fillId="0" borderId="28" xfId="1" applyFont="1" applyBorder="1" applyAlignment="1" applyProtection="1">
      <alignment horizontal="left"/>
    </xf>
    <xf numFmtId="0" fontId="15" fillId="0" borderId="29" xfId="1" applyFont="1" applyBorder="1" applyAlignment="1" applyProtection="1">
      <alignment horizontal="left"/>
    </xf>
    <xf numFmtId="0" fontId="45" fillId="0" borderId="0" xfId="1" applyFont="1" applyBorder="1" applyAlignment="1" applyProtection="1">
      <alignment horizontal="center"/>
    </xf>
    <xf numFmtId="0" fontId="23" fillId="0" borderId="0" xfId="1" applyFont="1" applyBorder="1" applyAlignment="1" applyProtection="1">
      <alignment horizontal="center"/>
    </xf>
    <xf numFmtId="0" fontId="28" fillId="0" borderId="27" xfId="1" applyFont="1" applyBorder="1" applyAlignment="1" applyProtection="1">
      <alignment horizontal="center"/>
    </xf>
    <xf numFmtId="0" fontId="28" fillId="0" borderId="28" xfId="1" applyFont="1" applyBorder="1" applyAlignment="1" applyProtection="1">
      <alignment horizontal="center"/>
    </xf>
    <xf numFmtId="0" fontId="28" fillId="0" borderId="29" xfId="1" applyFont="1" applyBorder="1" applyAlignment="1" applyProtection="1">
      <alignment horizontal="center"/>
    </xf>
    <xf numFmtId="0" fontId="46" fillId="0" borderId="27" xfId="1" applyFont="1" applyBorder="1" applyAlignment="1" applyProtection="1">
      <alignment horizontal="left"/>
    </xf>
    <xf numFmtId="0" fontId="46" fillId="0" borderId="28" xfId="1" applyFont="1" applyBorder="1" applyAlignment="1" applyProtection="1">
      <alignment horizontal="left"/>
    </xf>
    <xf numFmtId="0" fontId="46" fillId="0" borderId="29" xfId="1" applyFont="1" applyBorder="1" applyAlignment="1" applyProtection="1">
      <alignment horizontal="left"/>
    </xf>
    <xf numFmtId="0" fontId="47" fillId="0" borderId="27" xfId="1" applyFont="1" applyBorder="1" applyAlignment="1" applyProtection="1">
      <alignment horizontal="left"/>
    </xf>
    <xf numFmtId="0" fontId="47" fillId="0" borderId="28" xfId="1" applyFont="1" applyBorder="1" applyAlignment="1" applyProtection="1">
      <alignment horizontal="left"/>
    </xf>
    <xf numFmtId="0" fontId="47" fillId="0" borderId="29" xfId="1" applyFont="1" applyBorder="1" applyAlignment="1" applyProtection="1">
      <alignment horizontal="left"/>
    </xf>
    <xf numFmtId="0" fontId="42" fillId="0" borderId="0" xfId="1" applyFont="1" applyBorder="1" applyAlignment="1" applyProtection="1">
      <alignment horizontal="center" vertical="center" wrapText="1"/>
    </xf>
    <xf numFmtId="0" fontId="23" fillId="7" borderId="27" xfId="0" applyFont="1" applyFill="1" applyBorder="1" applyAlignment="1" applyProtection="1">
      <alignment horizontal="center" vertical="center"/>
    </xf>
    <xf numFmtId="0" fontId="23" fillId="7" borderId="28" xfId="0" applyFont="1" applyFill="1" applyBorder="1" applyAlignment="1" applyProtection="1">
      <alignment horizontal="center" vertical="center"/>
    </xf>
    <xf numFmtId="0" fontId="23" fillId="7" borderId="29" xfId="0" applyFont="1" applyFill="1" applyBorder="1" applyAlignment="1" applyProtection="1">
      <alignment horizontal="center" vertical="center"/>
    </xf>
    <xf numFmtId="0" fontId="54" fillId="0" borderId="0" xfId="0" applyFont="1" applyBorder="1" applyAlignment="1" applyProtection="1">
      <alignment horizontal="center" vertical="center" wrapText="1"/>
      <protection hidden="1"/>
    </xf>
    <xf numFmtId="0" fontId="54" fillId="0" borderId="32" xfId="0" applyFont="1" applyBorder="1" applyAlignment="1" applyProtection="1">
      <alignment horizontal="center" vertical="center" wrapText="1"/>
      <protection hidden="1"/>
    </xf>
    <xf numFmtId="0" fontId="54" fillId="7" borderId="46" xfId="0" applyFont="1" applyFill="1" applyBorder="1" applyAlignment="1" applyProtection="1">
      <alignment horizontal="center" vertical="center"/>
    </xf>
    <xf numFmtId="0" fontId="54" fillId="7" borderId="29" xfId="0" applyFont="1" applyFill="1" applyBorder="1" applyAlignment="1" applyProtection="1">
      <alignment horizontal="center" vertical="center"/>
    </xf>
    <xf numFmtId="0" fontId="69" fillId="0" borderId="33" xfId="0" applyFont="1" applyFill="1" applyBorder="1" applyAlignment="1" applyProtection="1">
      <alignment horizontal="center" vertical="center"/>
    </xf>
    <xf numFmtId="0" fontId="69" fillId="0" borderId="9" xfId="0" applyFont="1" applyFill="1" applyBorder="1" applyAlignment="1" applyProtection="1">
      <alignment horizontal="center" vertical="center"/>
    </xf>
    <xf numFmtId="0" fontId="69" fillId="0" borderId="10" xfId="0" applyFont="1" applyFill="1" applyBorder="1" applyAlignment="1" applyProtection="1">
      <alignment horizontal="center" vertical="center"/>
    </xf>
    <xf numFmtId="0" fontId="66" fillId="0" borderId="7" xfId="9" applyFont="1" applyFill="1" applyBorder="1" applyAlignment="1" applyProtection="1">
      <alignment horizontal="center" vertical="center"/>
    </xf>
    <xf numFmtId="0" fontId="66" fillId="0" borderId="49" xfId="9" applyFont="1" applyFill="1" applyBorder="1" applyAlignment="1" applyProtection="1">
      <alignment horizontal="center" vertical="center"/>
    </xf>
    <xf numFmtId="0" fontId="23" fillId="7" borderId="27" xfId="0" applyFont="1" applyFill="1" applyBorder="1" applyAlignment="1" applyProtection="1">
      <alignment horizontal="center" vertical="center" wrapText="1"/>
    </xf>
    <xf numFmtId="0" fontId="23" fillId="7" borderId="28" xfId="0" applyFont="1" applyFill="1" applyBorder="1" applyAlignment="1" applyProtection="1">
      <alignment horizontal="center" vertical="center" wrapText="1"/>
    </xf>
    <xf numFmtId="0" fontId="23" fillId="7" borderId="29" xfId="0" applyFont="1" applyFill="1" applyBorder="1" applyAlignment="1" applyProtection="1">
      <alignment horizontal="center" vertical="center" wrapText="1"/>
    </xf>
    <xf numFmtId="0" fontId="68" fillId="2" borderId="35" xfId="0" applyFont="1" applyFill="1" applyBorder="1" applyAlignment="1" applyProtection="1">
      <alignment horizontal="center" vertical="center"/>
    </xf>
    <xf numFmtId="0" fontId="68" fillId="2" borderId="36" xfId="0" applyFont="1" applyFill="1" applyBorder="1" applyAlignment="1" applyProtection="1">
      <alignment horizontal="center" vertical="center"/>
    </xf>
    <xf numFmtId="0" fontId="68" fillId="2" borderId="55" xfId="0" applyFont="1" applyFill="1" applyBorder="1" applyAlignment="1" applyProtection="1">
      <alignment horizontal="center" vertical="center"/>
    </xf>
    <xf numFmtId="0" fontId="65" fillId="3" borderId="47" xfId="0" applyFont="1" applyFill="1" applyBorder="1" applyAlignment="1" applyProtection="1">
      <alignment horizontal="left"/>
    </xf>
    <xf numFmtId="0" fontId="65" fillId="3" borderId="1" xfId="0" applyFont="1" applyFill="1" applyBorder="1" applyAlignment="1" applyProtection="1">
      <alignment horizontal="left"/>
    </xf>
    <xf numFmtId="0" fontId="0" fillId="0" borderId="8" xfId="0" applyFill="1" applyBorder="1" applyAlignment="1" applyProtection="1">
      <alignment horizontal="center"/>
    </xf>
    <xf numFmtId="0" fontId="0" fillId="0" borderId="39" xfId="0" applyFill="1" applyBorder="1" applyAlignment="1" applyProtection="1">
      <alignment horizontal="center"/>
    </xf>
    <xf numFmtId="0" fontId="0" fillId="0" borderId="48" xfId="0" applyFill="1" applyBorder="1" applyAlignment="1" applyProtection="1">
      <alignment horizontal="center"/>
    </xf>
    <xf numFmtId="0" fontId="0" fillId="0" borderId="2" xfId="0" applyFill="1" applyBorder="1" applyAlignment="1" applyProtection="1">
      <alignment horizontal="center"/>
    </xf>
    <xf numFmtId="0" fontId="54"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45" xfId="0" applyFont="1" applyBorder="1" applyAlignment="1" applyProtection="1">
      <alignment horizontal="center" vertical="center" wrapText="1"/>
      <protection hidden="1"/>
    </xf>
    <xf numFmtId="0" fontId="54" fillId="7" borderId="1" xfId="0" applyFont="1" applyFill="1" applyBorder="1" applyAlignment="1" applyProtection="1">
      <alignment horizontal="center" vertical="center"/>
    </xf>
    <xf numFmtId="0" fontId="54" fillId="7" borderId="45" xfId="0" applyFont="1" applyFill="1" applyBorder="1" applyAlignment="1" applyProtection="1">
      <alignment horizontal="center" vertical="center"/>
    </xf>
    <xf numFmtId="0" fontId="59" fillId="0" borderId="71" xfId="0" applyFont="1" applyBorder="1" applyAlignment="1" applyProtection="1">
      <alignment horizontal="center"/>
    </xf>
    <xf numFmtId="0" fontId="59" fillId="0" borderId="72" xfId="0" applyFont="1" applyBorder="1" applyAlignment="1" applyProtection="1">
      <alignment horizontal="center"/>
    </xf>
    <xf numFmtId="0" fontId="59" fillId="0" borderId="73" xfId="0" applyFont="1" applyBorder="1" applyAlignment="1" applyProtection="1">
      <alignment horizontal="center"/>
    </xf>
    <xf numFmtId="0" fontId="23" fillId="0" borderId="27" xfId="0" applyFont="1" applyFill="1" applyBorder="1" applyAlignment="1" applyProtection="1">
      <alignment horizontal="center" vertical="center"/>
      <protection hidden="1"/>
    </xf>
    <xf numFmtId="0" fontId="23" fillId="0" borderId="50" xfId="0" applyFont="1" applyFill="1" applyBorder="1" applyAlignment="1" applyProtection="1">
      <alignment horizontal="center" vertical="center"/>
      <protection hidden="1"/>
    </xf>
    <xf numFmtId="0" fontId="23" fillId="0" borderId="1" xfId="0" applyFont="1" applyFill="1" applyBorder="1" applyAlignment="1" applyProtection="1">
      <alignment horizontal="center" vertical="center"/>
      <protection hidden="1"/>
    </xf>
    <xf numFmtId="0" fontId="23" fillId="0" borderId="45" xfId="0" applyFont="1" applyFill="1" applyBorder="1" applyAlignment="1" applyProtection="1">
      <alignment horizontal="center" vertical="center"/>
      <protection hidden="1"/>
    </xf>
    <xf numFmtId="0" fontId="66" fillId="0" borderId="31" xfId="9" applyFont="1" applyBorder="1" applyAlignment="1" applyProtection="1">
      <alignment horizontal="left"/>
      <protection hidden="1"/>
    </xf>
    <xf numFmtId="0" fontId="66" fillId="0" borderId="0" xfId="9" applyFont="1" applyBorder="1" applyAlignment="1" applyProtection="1">
      <alignment horizontal="left"/>
      <protection hidden="1"/>
    </xf>
    <xf numFmtId="0" fontId="66" fillId="0" borderId="32" xfId="9" applyFont="1" applyBorder="1" applyAlignment="1" applyProtection="1">
      <alignment horizontal="left"/>
      <protection hidden="1"/>
    </xf>
    <xf numFmtId="0" fontId="65" fillId="0" borderId="31" xfId="0" applyFont="1" applyBorder="1" applyAlignment="1" applyProtection="1">
      <alignment horizontal="left"/>
    </xf>
    <xf numFmtId="0" fontId="65" fillId="0" borderId="0" xfId="0" applyFont="1" applyBorder="1" applyAlignment="1" applyProtection="1">
      <alignment horizontal="left"/>
    </xf>
    <xf numFmtId="0" fontId="65" fillId="0" borderId="32" xfId="0" applyFont="1" applyBorder="1" applyAlignment="1" applyProtection="1">
      <alignment horizontal="left"/>
    </xf>
    <xf numFmtId="0" fontId="4" fillId="3" borderId="21"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4" fillId="7" borderId="27" xfId="0" applyFont="1" applyFill="1" applyBorder="1" applyAlignment="1" applyProtection="1">
      <alignment horizontal="center" vertical="center"/>
    </xf>
    <xf numFmtId="0" fontId="54" fillId="7" borderId="40" xfId="0" applyFont="1" applyFill="1" applyBorder="1" applyAlignment="1" applyProtection="1">
      <alignment horizontal="center" vertical="center"/>
    </xf>
    <xf numFmtId="0" fontId="54" fillId="7" borderId="42" xfId="0" applyFont="1" applyFill="1" applyBorder="1" applyAlignment="1" applyProtection="1">
      <alignment horizontal="center" vertical="center"/>
    </xf>
    <xf numFmtId="0" fontId="23" fillId="0" borderId="52" xfId="0" applyFont="1" applyFill="1" applyBorder="1" applyAlignment="1" applyProtection="1">
      <alignment horizontal="center" vertical="center"/>
      <protection hidden="1"/>
    </xf>
    <xf numFmtId="0" fontId="23" fillId="0" borderId="54" xfId="0" applyFont="1" applyFill="1" applyBorder="1" applyAlignment="1" applyProtection="1">
      <alignment horizontal="center" vertical="center"/>
      <protection hidden="1"/>
    </xf>
    <xf numFmtId="0" fontId="23" fillId="7" borderId="53" xfId="0" applyFont="1" applyFill="1" applyBorder="1" applyAlignment="1" applyProtection="1">
      <alignment horizontal="center" vertical="center"/>
    </xf>
    <xf numFmtId="0" fontId="23" fillId="7" borderId="41" xfId="0" applyFont="1" applyFill="1" applyBorder="1" applyAlignment="1" applyProtection="1">
      <alignment horizontal="center" vertical="center"/>
    </xf>
    <xf numFmtId="0" fontId="23" fillId="7" borderId="42" xfId="0" applyFont="1" applyFill="1" applyBorder="1" applyAlignment="1" applyProtection="1">
      <alignment horizontal="center" vertical="center"/>
    </xf>
    <xf numFmtId="0" fontId="4" fillId="3" borderId="11"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62" fillId="0" borderId="27" xfId="0" applyFont="1" applyBorder="1" applyAlignment="1" applyProtection="1">
      <alignment horizontal="center"/>
    </xf>
    <xf numFmtId="0" fontId="62" fillId="0" borderId="29" xfId="0" applyFont="1" applyBorder="1" applyAlignment="1" applyProtection="1">
      <alignment horizontal="center"/>
    </xf>
    <xf numFmtId="0" fontId="4" fillId="0" borderId="1" xfId="0" applyFont="1" applyBorder="1" applyAlignment="1" applyProtection="1">
      <alignment horizontal="center"/>
    </xf>
    <xf numFmtId="0" fontId="65" fillId="3" borderId="46" xfId="0" applyFont="1" applyFill="1" applyBorder="1" applyAlignment="1" applyProtection="1">
      <alignment horizontal="left"/>
    </xf>
    <xf numFmtId="0" fontId="65" fillId="3" borderId="29" xfId="0" applyFont="1" applyFill="1" applyBorder="1" applyAlignment="1" applyProtection="1">
      <alignment horizontal="left"/>
    </xf>
    <xf numFmtId="0" fontId="65" fillId="3" borderId="21" xfId="0" applyFont="1" applyFill="1" applyBorder="1" applyAlignment="1" applyProtection="1">
      <alignment horizontal="left" vertical="center" wrapText="1"/>
    </xf>
    <xf numFmtId="0" fontId="65" fillId="3" borderId="30" xfId="0" applyFont="1" applyFill="1" applyBorder="1" applyAlignment="1" applyProtection="1">
      <alignment horizontal="left" vertical="center" wrapText="1"/>
    </xf>
    <xf numFmtId="0" fontId="23" fillId="0" borderId="53" xfId="0" applyFont="1" applyFill="1" applyBorder="1" applyAlignment="1" applyProtection="1">
      <alignment horizontal="center" vertical="center"/>
      <protection hidden="1"/>
    </xf>
    <xf numFmtId="0" fontId="23" fillId="0" borderId="56" xfId="0" applyFont="1" applyFill="1" applyBorder="1" applyAlignment="1" applyProtection="1">
      <alignment horizontal="center" vertical="center"/>
      <protection hidden="1"/>
    </xf>
    <xf numFmtId="0" fontId="4" fillId="3" borderId="51" xfId="0"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75" fillId="7" borderId="27" xfId="0" applyFont="1" applyFill="1" applyBorder="1" applyAlignment="1" applyProtection="1">
      <alignment horizontal="center" vertical="center" wrapText="1"/>
      <protection locked="0"/>
    </xf>
    <xf numFmtId="0" fontId="75" fillId="7" borderId="28" xfId="0" applyFont="1" applyFill="1" applyBorder="1" applyAlignment="1" applyProtection="1">
      <alignment horizontal="center" vertical="center" wrapText="1"/>
      <protection locked="0"/>
    </xf>
    <xf numFmtId="0" fontId="75" fillId="7" borderId="29" xfId="0" applyFont="1" applyFill="1" applyBorder="1" applyAlignment="1" applyProtection="1">
      <alignment horizontal="center" vertical="center" wrapText="1"/>
      <protection locked="0"/>
    </xf>
    <xf numFmtId="0" fontId="75" fillId="7" borderId="53" xfId="0" applyFont="1" applyFill="1" applyBorder="1" applyAlignment="1" applyProtection="1">
      <alignment horizontal="center" vertical="center" wrapText="1"/>
      <protection locked="0"/>
    </xf>
    <xf numFmtId="0" fontId="75" fillId="7" borderId="41" xfId="0" applyFont="1" applyFill="1" applyBorder="1" applyAlignment="1" applyProtection="1">
      <alignment horizontal="center" vertical="center" wrapText="1"/>
      <protection locked="0"/>
    </xf>
    <xf numFmtId="0" fontId="75" fillId="7" borderId="42" xfId="0" applyFont="1" applyFill="1" applyBorder="1" applyAlignment="1" applyProtection="1">
      <alignment horizontal="center" vertical="center" wrapText="1"/>
      <protection locked="0"/>
    </xf>
    <xf numFmtId="0" fontId="69" fillId="0" borderId="33" xfId="0" applyFont="1" applyBorder="1" applyAlignment="1" applyProtection="1">
      <alignment horizontal="center" vertical="center"/>
    </xf>
    <xf numFmtId="0" fontId="69" fillId="0" borderId="9" xfId="0" applyFont="1" applyBorder="1" applyAlignment="1" applyProtection="1">
      <alignment horizontal="center" vertical="center"/>
    </xf>
    <xf numFmtId="0" fontId="69" fillId="0" borderId="10" xfId="0" applyFont="1" applyBorder="1" applyAlignment="1" applyProtection="1">
      <alignment horizontal="center" vertical="center"/>
    </xf>
    <xf numFmtId="0" fontId="66" fillId="0" borderId="6" xfId="9" applyFont="1" applyFill="1" applyBorder="1" applyAlignment="1" applyProtection="1">
      <alignment horizontal="center" vertical="center"/>
    </xf>
    <xf numFmtId="0" fontId="4" fillId="2" borderId="61" xfId="0" applyFont="1" applyFill="1" applyBorder="1" applyAlignment="1" applyProtection="1">
      <alignment horizontal="center" vertical="center" wrapText="1"/>
    </xf>
    <xf numFmtId="0" fontId="4" fillId="2" borderId="69" xfId="0" applyFont="1" applyFill="1" applyBorder="1" applyAlignment="1" applyProtection="1">
      <alignment horizontal="center" vertical="center" wrapText="1"/>
    </xf>
    <xf numFmtId="0" fontId="0" fillId="0" borderId="8" xfId="0" applyBorder="1" applyAlignment="1" applyProtection="1">
      <alignment horizontal="center"/>
    </xf>
    <xf numFmtId="0" fontId="0" fillId="0" borderId="39" xfId="0" applyBorder="1" applyAlignment="1" applyProtection="1">
      <alignment horizontal="center"/>
    </xf>
    <xf numFmtId="0" fontId="0" fillId="0" borderId="48" xfId="0" applyBorder="1" applyAlignment="1" applyProtection="1">
      <alignment horizontal="center"/>
    </xf>
    <xf numFmtId="0" fontId="0" fillId="0" borderId="2" xfId="0" applyBorder="1" applyAlignment="1" applyProtection="1">
      <alignment horizontal="center"/>
    </xf>
    <xf numFmtId="0" fontId="4" fillId="2" borderId="38"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4" fillId="0" borderId="57" xfId="0" applyFont="1" applyBorder="1" applyAlignment="1" applyProtection="1">
      <alignment horizontal="center" vertical="center"/>
      <protection hidden="1"/>
    </xf>
    <xf numFmtId="0" fontId="44" fillId="0" borderId="58" xfId="0" applyFont="1" applyBorder="1" applyAlignment="1" applyProtection="1">
      <alignment horizontal="center" vertical="center"/>
      <protection hidden="1"/>
    </xf>
    <xf numFmtId="0" fontId="4" fillId="2" borderId="36" xfId="0" applyFont="1" applyFill="1" applyBorder="1" applyAlignment="1" applyProtection="1">
      <alignment horizontal="center" vertical="center" wrapText="1"/>
    </xf>
    <xf numFmtId="0" fontId="54" fillId="7" borderId="1" xfId="0" applyFont="1" applyFill="1" applyBorder="1" applyAlignment="1" applyProtection="1">
      <alignment horizontal="center"/>
      <protection locked="0"/>
    </xf>
    <xf numFmtId="0" fontId="65" fillId="3" borderId="5" xfId="0"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xf>
    <xf numFmtId="0" fontId="65" fillId="3" borderId="6" xfId="0" applyFont="1" applyFill="1" applyBorder="1" applyAlignment="1" applyProtection="1">
      <alignment horizontal="left" vertical="center" wrapText="1"/>
    </xf>
    <xf numFmtId="0" fontId="65" fillId="3" borderId="2" xfId="0" applyFont="1" applyFill="1" applyBorder="1" applyAlignment="1" applyProtection="1">
      <alignment horizontal="left" vertical="center" wrapText="1"/>
    </xf>
    <xf numFmtId="0" fontId="65" fillId="3" borderId="27" xfId="0" applyFont="1" applyFill="1" applyBorder="1" applyAlignment="1" applyProtection="1">
      <alignment horizontal="left"/>
    </xf>
    <xf numFmtId="0" fontId="31" fillId="2" borderId="38" xfId="9" applyFill="1" applyBorder="1" applyAlignment="1" applyProtection="1">
      <alignment horizontal="center" vertical="center" wrapText="1"/>
    </xf>
    <xf numFmtId="0" fontId="31" fillId="2" borderId="55" xfId="9" applyFill="1" applyBorder="1" applyAlignment="1" applyProtection="1">
      <alignment horizontal="center" vertical="center" wrapText="1"/>
    </xf>
    <xf numFmtId="0" fontId="54" fillId="0" borderId="28" xfId="0" applyFont="1" applyBorder="1" applyAlignment="1" applyProtection="1">
      <alignment horizontal="center"/>
      <protection hidden="1"/>
    </xf>
    <xf numFmtId="0" fontId="54" fillId="0" borderId="29" xfId="0" applyFont="1" applyBorder="1" applyAlignment="1" applyProtection="1">
      <alignment horizontal="center"/>
      <protection hidden="1"/>
    </xf>
    <xf numFmtId="0" fontId="4" fillId="2" borderId="1"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70"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54" fillId="7" borderId="27" xfId="0" applyFont="1" applyFill="1" applyBorder="1" applyAlignment="1" applyProtection="1">
      <alignment horizontal="center"/>
      <protection locked="0"/>
    </xf>
    <xf numFmtId="0" fontId="54" fillId="7" borderId="28" xfId="0" applyFont="1" applyFill="1" applyBorder="1" applyAlignment="1" applyProtection="1">
      <alignment horizontal="center"/>
      <protection locked="0"/>
    </xf>
    <xf numFmtId="0" fontId="54" fillId="7" borderId="29" xfId="0" applyFont="1" applyFill="1" applyBorder="1" applyAlignment="1" applyProtection="1">
      <alignment horizontal="center"/>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61" xfId="0" applyBorder="1" applyAlignment="1" applyProtection="1">
      <alignment horizontal="center"/>
    </xf>
    <xf numFmtId="0" fontId="0" fillId="0" borderId="47" xfId="0" applyBorder="1" applyAlignment="1" applyProtection="1">
      <alignment horizontal="center"/>
    </xf>
    <xf numFmtId="0" fontId="19" fillId="0" borderId="57" xfId="0" applyFont="1" applyBorder="1" applyAlignment="1" applyProtection="1">
      <alignment horizontal="center" vertical="center"/>
      <protection hidden="1"/>
    </xf>
    <xf numFmtId="0" fontId="19" fillId="0" borderId="58" xfId="0" applyFont="1" applyBorder="1" applyAlignment="1" applyProtection="1">
      <alignment horizontal="center" vertical="center"/>
      <protection hidden="1"/>
    </xf>
    <xf numFmtId="0" fontId="65" fillId="3" borderId="1" xfId="0" applyFont="1" applyFill="1" applyBorder="1" applyAlignment="1" applyProtection="1">
      <alignment horizontal="left" vertical="center" wrapText="1"/>
    </xf>
    <xf numFmtId="0" fontId="54" fillId="7" borderId="1" xfId="0"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54" fillId="7" borderId="27" xfId="0" applyFont="1" applyFill="1" applyBorder="1" applyAlignment="1" applyProtection="1">
      <alignment horizontal="center" vertical="center" wrapText="1"/>
      <protection locked="0"/>
    </xf>
    <xf numFmtId="0" fontId="54" fillId="7" borderId="28"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xf>
    <xf numFmtId="0" fontId="54" fillId="7" borderId="53" xfId="0" applyFont="1" applyFill="1" applyBorder="1" applyAlignment="1" applyProtection="1">
      <alignment horizontal="center" vertical="center" wrapText="1"/>
      <protection locked="0"/>
    </xf>
    <xf numFmtId="0" fontId="54" fillId="7" borderId="42" xfId="0" applyFont="1" applyFill="1" applyBorder="1" applyAlignment="1" applyProtection="1">
      <alignment horizontal="center" vertical="center" wrapText="1"/>
      <protection locked="0"/>
    </xf>
    <xf numFmtId="170" fontId="54" fillId="7" borderId="27" xfId="0" applyNumberFormat="1" applyFont="1" applyFill="1" applyBorder="1" applyAlignment="1" applyProtection="1">
      <alignment horizontal="center" vertical="center" wrapText="1"/>
      <protection locked="0"/>
    </xf>
    <xf numFmtId="170" fontId="54" fillId="7" borderId="29" xfId="0" applyNumberFormat="1" applyFont="1" applyFill="1" applyBorder="1" applyAlignment="1" applyProtection="1">
      <alignment horizontal="center" vertical="center" wrapText="1"/>
      <protection locked="0"/>
    </xf>
    <xf numFmtId="0" fontId="54" fillId="0" borderId="27" xfId="0" applyFont="1" applyFill="1" applyBorder="1" applyAlignment="1" applyProtection="1">
      <alignment horizontal="center" vertical="center" wrapText="1"/>
      <protection hidden="1"/>
    </xf>
    <xf numFmtId="0" fontId="54" fillId="0" borderId="29" xfId="0" applyFont="1" applyFill="1" applyBorder="1" applyAlignment="1" applyProtection="1">
      <alignment horizontal="center" vertical="center" wrapText="1"/>
      <protection hidden="1"/>
    </xf>
    <xf numFmtId="0" fontId="54" fillId="0" borderId="53" xfId="0" applyFont="1" applyFill="1" applyBorder="1" applyAlignment="1" applyProtection="1">
      <alignment horizontal="center" vertical="center" wrapText="1"/>
      <protection hidden="1"/>
    </xf>
    <xf numFmtId="0" fontId="54" fillId="0" borderId="42" xfId="0"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9" fillId="0" borderId="45" xfId="0" applyFont="1" applyBorder="1" applyAlignment="1" applyProtection="1">
      <alignment horizontal="center" vertical="center"/>
      <protection hidden="1"/>
    </xf>
    <xf numFmtId="0" fontId="54" fillId="7" borderId="45"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0" fillId="7" borderId="1" xfId="0" applyFill="1" applyBorder="1" applyAlignment="1" applyProtection="1">
      <alignment horizontal="center" vertical="center"/>
      <protection locked="0"/>
    </xf>
    <xf numFmtId="0" fontId="54" fillId="7" borderId="27" xfId="0" applyFont="1" applyFill="1" applyBorder="1" applyAlignment="1" applyProtection="1">
      <alignment horizontal="center" vertical="center"/>
      <protection locked="0"/>
    </xf>
    <xf numFmtId="0" fontId="54" fillId="7" borderId="28" xfId="0" applyFont="1" applyFill="1" applyBorder="1" applyAlignment="1" applyProtection="1">
      <alignment horizontal="center" vertical="center"/>
      <protection locked="0"/>
    </xf>
    <xf numFmtId="0" fontId="54" fillId="7" borderId="29" xfId="0" applyFont="1" applyFill="1" applyBorder="1" applyAlignment="1" applyProtection="1">
      <alignment horizontal="center" vertical="center"/>
      <protection locked="0"/>
    </xf>
    <xf numFmtId="0" fontId="54" fillId="0" borderId="9" xfId="0" applyFont="1" applyFill="1" applyBorder="1" applyAlignment="1" applyProtection="1">
      <alignment horizontal="right"/>
    </xf>
    <xf numFmtId="170" fontId="54" fillId="7" borderId="53" xfId="0" applyNumberFormat="1" applyFont="1" applyFill="1" applyBorder="1" applyAlignment="1" applyProtection="1">
      <alignment horizontal="center" vertical="center" wrapText="1"/>
      <protection locked="0"/>
    </xf>
    <xf numFmtId="170" fontId="54" fillId="7" borderId="42" xfId="0" applyNumberFormat="1" applyFont="1" applyFill="1" applyBorder="1" applyAlignment="1" applyProtection="1">
      <alignment horizontal="center" vertical="center" wrapText="1"/>
      <protection locked="0"/>
    </xf>
  </cellXfs>
  <cellStyles count="11">
    <cellStyle name="Comma" xfId="5" builtinId="3"/>
    <cellStyle name="Comma 2" xfId="3"/>
    <cellStyle name="Comma 2 2" xfId="7"/>
    <cellStyle name="Hyperlink" xfId="9" builtinId="8"/>
    <cellStyle name="Normal" xfId="0" builtinId="0"/>
    <cellStyle name="Normal 2" xfId="1"/>
    <cellStyle name="Normal 3" xfId="10"/>
    <cellStyle name="Normal 4" xfId="2"/>
    <cellStyle name="Normal 4 2" xfId="6"/>
    <cellStyle name="Percent 2" xfId="4"/>
    <cellStyle name="Percent 2 2" xfId="8"/>
  </cellStyles>
  <dxfs count="46">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auto="1"/>
      </font>
      <fill>
        <patternFill>
          <bgColor theme="0" tint="-0.24994659260841701"/>
        </patternFill>
      </fill>
    </dxf>
    <dxf>
      <font>
        <color rgb="FF9C0006"/>
      </font>
      <fill>
        <patternFill>
          <bgColor rgb="FFFFC7CE"/>
        </patternFill>
      </fill>
    </dxf>
    <dxf>
      <font>
        <color rgb="FF00B050"/>
      </font>
    </dxf>
    <dxf>
      <font>
        <color rgb="FF006100"/>
      </font>
      <fill>
        <patternFill>
          <bgColor rgb="FFC6EF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804861</xdr:colOff>
      <xdr:row>1</xdr:row>
      <xdr:rowOff>114299</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6850" y="31750"/>
          <a:ext cx="893761" cy="3619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519111</xdr:colOff>
      <xdr:row>1</xdr:row>
      <xdr:rowOff>114299</xdr:rowOff>
    </xdr:to>
    <xdr:pic>
      <xdr:nvPicPr>
        <xdr:cNvPr id="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31751</xdr:rowOff>
    </xdr:from>
    <xdr:to>
      <xdr:col>1</xdr:col>
      <xdr:colOff>912811</xdr:colOff>
      <xdr:row>1</xdr:row>
      <xdr:rowOff>114300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1"/>
          <a:ext cx="893761" cy="3619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31750</xdr:rowOff>
    </xdr:from>
    <xdr:to>
      <xdr:col>1</xdr:col>
      <xdr:colOff>912811</xdr:colOff>
      <xdr:row>1</xdr:row>
      <xdr:rowOff>114299</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GM2/Desktop/NECB%20Supporting%20Docs/Files%20ready%20to%20upload/Sent/Energy-checklist-for-NECB-2015-(Abridg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rmation"/>
      <sheetName val="Prescriptive Compliance Form"/>
      <sheetName val="Validation Reference"/>
      <sheetName val="Code Tables"/>
      <sheetName val="Part 3 -  Details"/>
      <sheetName val="Part 4 - Details"/>
      <sheetName val="Part 5 - Details"/>
      <sheetName val="Part 6 - Details"/>
    </sheetNames>
    <sheetDataSet>
      <sheetData sheetId="0">
        <row r="28">
          <cell r="C28">
            <v>2950</v>
          </cell>
        </row>
      </sheetData>
      <sheetData sheetId="1"/>
      <sheetData sheetId="2"/>
      <sheetData sheetId="3"/>
      <sheetData sheetId="4"/>
      <sheetData sheetId="5">
        <row r="2">
          <cell r="G2" t="b">
            <v>1</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vancouver.ca/files/cov/alterations-language-supporting-necb2015-effective-jul-1-2020.pdf" TargetMode="External"/><Relationship Id="rId13" Type="http://schemas.openxmlformats.org/officeDocument/2006/relationships/printerSettings" Target="../printerSettings/printerSettings2.bin"/><Relationship Id="rId3" Type="http://schemas.openxmlformats.org/officeDocument/2006/relationships/hyperlink" Target="https://vancouver.ca/files/cov/alterations-language-supporting-necb2015-effective-jul-1-2020.pdf" TargetMode="External"/><Relationship Id="rId7" Type="http://schemas.openxmlformats.org/officeDocument/2006/relationships/hyperlink" Target="https://vancouver.ca/files/cov/alterations-language-supporting-necb2015-effective-jul-1-2020.pdf" TargetMode="External"/><Relationship Id="rId12" Type="http://schemas.openxmlformats.org/officeDocument/2006/relationships/hyperlink" Target="https://vancouver.ca/files/cov/alterations-language-supporting-necb2015-effective-jul-1-2020.pdf" TargetMode="External"/><Relationship Id="rId2" Type="http://schemas.openxmlformats.org/officeDocument/2006/relationships/hyperlink" Target="http://vancouver.ca/files/cov/building-envelope-energy-performance-comparison-calculator-2014-aug.xlsx" TargetMode="External"/><Relationship Id="rId16" Type="http://schemas.openxmlformats.org/officeDocument/2006/relationships/comments" Target="../comments1.xm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hyperlink" Target="https://vancouver.ca/files/cov/alterations-language-supporting-necb2015-effective-jul-1-2020.pdf" TargetMode="External"/><Relationship Id="rId11" Type="http://schemas.openxmlformats.org/officeDocument/2006/relationships/hyperlink" Target="https://vancouver.ca/files/cov/alterations-language-supporting-necb2015-effective-jul-1-2020.pdf" TargetMode="External"/><Relationship Id="rId5" Type="http://schemas.openxmlformats.org/officeDocument/2006/relationships/hyperlink" Target="https://vancouver.ca/files/cov/alterations-language-supporting-necb2015-effective-jul-1-2020.pdf" TargetMode="External"/><Relationship Id="rId15" Type="http://schemas.openxmlformats.org/officeDocument/2006/relationships/vmlDrawing" Target="../drawings/vmlDrawing1.vml"/><Relationship Id="rId10" Type="http://schemas.openxmlformats.org/officeDocument/2006/relationships/hyperlink" Target="https://vancouver.ca/files/cov/alterations-language-supporting-necb2015-effective-jul-1-2020.pdf" TargetMode="External"/><Relationship Id="rId4" Type="http://schemas.openxmlformats.org/officeDocument/2006/relationships/hyperlink" Target="https://vancouver.ca/files/cov/alterations-language-supporting-necb2015-effective-jul-1-2020.pdf" TargetMode="External"/><Relationship Id="rId9" Type="http://schemas.openxmlformats.org/officeDocument/2006/relationships/hyperlink" Target="https://vancouver.ca/files/cov/alterations-language-supporting-necb2015-effective-jul-1-2020.pdf" TargetMode="External"/><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vancouver.ca/files/cov/alterations-language-supporting-necb2015-effective-jul-1-2020.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vancouver.ca/files/cov/alterations-language-supporting-necb2015-effective-jul-1-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4"/>
  <sheetViews>
    <sheetView zoomScale="50" zoomScaleNormal="50" workbookViewId="0">
      <selection activeCell="R18" sqref="R18"/>
    </sheetView>
  </sheetViews>
  <sheetFormatPr defaultColWidth="9.1796875" defaultRowHeight="14.5"/>
  <cols>
    <col min="1" max="1" width="14.26953125" style="2" bestFit="1" customWidth="1"/>
    <col min="2" max="2" width="9.1796875" style="2"/>
    <col min="3" max="3" width="30.54296875" style="2" customWidth="1"/>
    <col min="4" max="16384" width="9.1796875" style="2"/>
  </cols>
  <sheetData>
    <row r="1" spans="1:9">
      <c r="C1" s="2" t="s">
        <v>448</v>
      </c>
      <c r="F1" s="2" t="s">
        <v>449</v>
      </c>
      <c r="G1" s="2" t="s">
        <v>450</v>
      </c>
    </row>
    <row r="2" spans="1:9">
      <c r="A2" s="2" t="s">
        <v>451</v>
      </c>
      <c r="C2" s="2" t="s">
        <v>452</v>
      </c>
      <c r="D2" s="2">
        <v>2</v>
      </c>
      <c r="I2" s="2" t="s">
        <v>453</v>
      </c>
    </row>
    <row r="3" spans="1:9">
      <c r="A3" s="2" t="s">
        <v>454</v>
      </c>
      <c r="C3" s="2" t="s">
        <v>455</v>
      </c>
      <c r="D3" s="2">
        <v>3</v>
      </c>
      <c r="I3" s="2" t="s">
        <v>456</v>
      </c>
    </row>
    <row r="4" spans="1:9">
      <c r="A4" s="2" t="s">
        <v>457</v>
      </c>
      <c r="C4" s="2" t="s">
        <v>458</v>
      </c>
      <c r="D4" s="2">
        <v>4</v>
      </c>
      <c r="I4" s="2" t="s">
        <v>459</v>
      </c>
    </row>
    <row r="5" spans="1:9">
      <c r="C5" s="2" t="s">
        <v>460</v>
      </c>
      <c r="D5" s="2">
        <v>5</v>
      </c>
    </row>
    <row r="6" spans="1:9">
      <c r="C6" s="2" t="s">
        <v>461</v>
      </c>
      <c r="D6" s="2">
        <v>6</v>
      </c>
    </row>
    <row r="7" spans="1:9">
      <c r="C7" s="2" t="s">
        <v>462</v>
      </c>
      <c r="D7" s="2">
        <v>7</v>
      </c>
      <c r="I7" s="2" t="s">
        <v>463</v>
      </c>
    </row>
    <row r="8" spans="1:9">
      <c r="I8" s="2" t="s">
        <v>464</v>
      </c>
    </row>
    <row r="10" spans="1:9">
      <c r="A10" s="2" t="s">
        <v>465</v>
      </c>
    </row>
    <row r="11" spans="1:9" ht="16.5" customHeight="1">
      <c r="A11" s="2" t="s">
        <v>466</v>
      </c>
      <c r="B11" s="2" t="s">
        <v>467</v>
      </c>
    </row>
    <row r="12" spans="1:9" ht="15" customHeight="1">
      <c r="A12" s="2" t="s">
        <v>468</v>
      </c>
      <c r="B12" s="184" t="s">
        <v>469</v>
      </c>
    </row>
    <row r="13" spans="1:9">
      <c r="A13" s="2" t="s">
        <v>470</v>
      </c>
      <c r="B13" s="2" t="s">
        <v>471</v>
      </c>
    </row>
    <row r="14" spans="1:9" ht="13.5" customHeight="1"/>
    <row r="20" spans="3:3">
      <c r="C20" s="24" t="s">
        <v>96</v>
      </c>
    </row>
    <row r="21" spans="3:3">
      <c r="C21" s="24" t="s">
        <v>102</v>
      </c>
    </row>
    <row r="22" spans="3:3" ht="23">
      <c r="C22" s="28" t="s">
        <v>105</v>
      </c>
    </row>
    <row r="23" spans="3:3">
      <c r="C23" s="28" t="s">
        <v>111</v>
      </c>
    </row>
    <row r="24" spans="3:3">
      <c r="C24" s="28" t="s">
        <v>115</v>
      </c>
    </row>
    <row r="25" spans="3:3">
      <c r="C25" s="28" t="s">
        <v>119</v>
      </c>
    </row>
    <row r="26" spans="3:3">
      <c r="C26" s="28" t="s">
        <v>121</v>
      </c>
    </row>
    <row r="27" spans="3:3" ht="20">
      <c r="C27" s="183" t="s">
        <v>124</v>
      </c>
    </row>
    <row r="28" spans="3:3" ht="23">
      <c r="C28" s="28" t="s">
        <v>126</v>
      </c>
    </row>
    <row r="29" spans="3:3">
      <c r="C29" s="28" t="s">
        <v>130</v>
      </c>
    </row>
    <row r="30" spans="3:3">
      <c r="C30" s="28" t="s">
        <v>133</v>
      </c>
    </row>
    <row r="31" spans="3:3">
      <c r="C31" s="28" t="s">
        <v>137</v>
      </c>
    </row>
    <row r="32" spans="3:3">
      <c r="C32" s="24" t="s">
        <v>140</v>
      </c>
    </row>
    <row r="33" spans="3:3">
      <c r="C33" s="28" t="s">
        <v>144</v>
      </c>
    </row>
    <row r="34" spans="3:3">
      <c r="C34" s="28" t="s">
        <v>147</v>
      </c>
    </row>
    <row r="35" spans="3:3">
      <c r="C35" s="24" t="s">
        <v>152</v>
      </c>
    </row>
    <row r="36" spans="3:3">
      <c r="C36" s="24" t="s">
        <v>155</v>
      </c>
    </row>
    <row r="37" spans="3:3">
      <c r="C37" s="24" t="s">
        <v>159</v>
      </c>
    </row>
    <row r="38" spans="3:3">
      <c r="C38" s="24" t="s">
        <v>162</v>
      </c>
    </row>
    <row r="39" spans="3:3">
      <c r="C39" s="24" t="s">
        <v>166</v>
      </c>
    </row>
    <row r="40" spans="3:3">
      <c r="C40" s="24" t="s">
        <v>169</v>
      </c>
    </row>
    <row r="41" spans="3:3">
      <c r="C41" s="24" t="s">
        <v>172</v>
      </c>
    </row>
    <row r="42" spans="3:3">
      <c r="C42" s="24" t="s">
        <v>175</v>
      </c>
    </row>
    <row r="43" spans="3:3" ht="23">
      <c r="C43" s="28" t="s">
        <v>178</v>
      </c>
    </row>
    <row r="44" spans="3:3">
      <c r="C44" s="28" t="s">
        <v>180</v>
      </c>
    </row>
    <row r="45" spans="3:3" ht="23">
      <c r="C45" s="28" t="s">
        <v>182</v>
      </c>
    </row>
    <row r="46" spans="3:3" ht="23">
      <c r="C46" s="28" t="s">
        <v>185</v>
      </c>
    </row>
    <row r="47" spans="3:3">
      <c r="C47" s="24" t="s">
        <v>188</v>
      </c>
    </row>
    <row r="48" spans="3:3">
      <c r="C48" s="24" t="s">
        <v>191</v>
      </c>
    </row>
    <row r="49" spans="3:3">
      <c r="C49" s="28" t="s">
        <v>194</v>
      </c>
    </row>
    <row r="50" spans="3:3">
      <c r="C50" s="28" t="s">
        <v>197</v>
      </c>
    </row>
    <row r="51" spans="3:3" ht="23">
      <c r="C51" s="28" t="s">
        <v>200</v>
      </c>
    </row>
    <row r="52" spans="3:3">
      <c r="C52" s="28" t="s">
        <v>202</v>
      </c>
    </row>
    <row r="53" spans="3:3" ht="23">
      <c r="C53" s="28" t="s">
        <v>204</v>
      </c>
    </row>
    <row r="54" spans="3:3">
      <c r="C54" s="28" t="s">
        <v>207</v>
      </c>
    </row>
    <row r="55" spans="3:3" ht="23">
      <c r="C55" s="24" t="s">
        <v>211</v>
      </c>
    </row>
    <row r="56" spans="3:3">
      <c r="C56" s="28" t="s">
        <v>214</v>
      </c>
    </row>
    <row r="57" spans="3:3">
      <c r="C57" s="37" t="s">
        <v>217</v>
      </c>
    </row>
    <row r="58" spans="3:3">
      <c r="C58" s="40" t="s">
        <v>220</v>
      </c>
    </row>
    <row r="59" spans="3:3">
      <c r="C59" s="40" t="s">
        <v>224</v>
      </c>
    </row>
    <row r="60" spans="3:3">
      <c r="C60" s="40" t="s">
        <v>226</v>
      </c>
    </row>
    <row r="61" spans="3:3" ht="23">
      <c r="C61" s="40" t="s">
        <v>228</v>
      </c>
    </row>
    <row r="62" spans="3:3">
      <c r="C62" s="28" t="s">
        <v>231</v>
      </c>
    </row>
    <row r="63" spans="3:3">
      <c r="C63" s="24" t="s">
        <v>236</v>
      </c>
    </row>
    <row r="64" spans="3:3">
      <c r="C64" s="24" t="s">
        <v>240</v>
      </c>
    </row>
    <row r="65" spans="3:3">
      <c r="C65" s="24" t="s">
        <v>244</v>
      </c>
    </row>
    <row r="66" spans="3:3">
      <c r="C66" s="28" t="s">
        <v>247</v>
      </c>
    </row>
    <row r="67" spans="3:3">
      <c r="C67" s="24" t="s">
        <v>250</v>
      </c>
    </row>
    <row r="68" spans="3:3">
      <c r="C68" s="3" t="s">
        <v>441</v>
      </c>
    </row>
    <row r="69" spans="3:3">
      <c r="C69" s="3" t="s">
        <v>442</v>
      </c>
    </row>
    <row r="70" spans="3:3">
      <c r="C70" s="3" t="s">
        <v>443</v>
      </c>
    </row>
    <row r="71" spans="3:3">
      <c r="C71" s="3" t="s">
        <v>444</v>
      </c>
    </row>
    <row r="72" spans="3:3">
      <c r="C72" s="3" t="s">
        <v>445</v>
      </c>
    </row>
    <row r="73" spans="3:3">
      <c r="C73" s="3" t="s">
        <v>446</v>
      </c>
    </row>
    <row r="74" spans="3:3">
      <c r="C74" s="3" t="s">
        <v>447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14"/>
  <sheetViews>
    <sheetView topLeftCell="N26" zoomScaleNormal="100" workbookViewId="0">
      <selection activeCell="R47" sqref="R47"/>
    </sheetView>
  </sheetViews>
  <sheetFormatPr defaultColWidth="9.1796875" defaultRowHeight="14.5"/>
  <cols>
    <col min="1" max="1" width="9.1796875" style="2"/>
    <col min="2" max="2" width="17.54296875" style="10" customWidth="1"/>
    <col min="3" max="3" width="12.453125" style="2" customWidth="1"/>
    <col min="4" max="8" width="9.1796875" style="2"/>
    <col min="9" max="9" width="45" style="2" customWidth="1"/>
    <col min="10" max="10" width="13.26953125" style="2" bestFit="1" customWidth="1"/>
    <col min="11" max="12" width="9.1796875" style="2"/>
    <col min="13" max="13" width="18.81640625" style="2" customWidth="1"/>
    <col min="14" max="14" width="13.81640625" style="2" customWidth="1"/>
    <col min="15" max="15" width="9.1796875" style="2"/>
    <col min="16" max="16" width="21.7265625" style="2" customWidth="1"/>
    <col min="17" max="17" width="43.54296875" style="2" bestFit="1" customWidth="1"/>
    <col min="18" max="18" width="49.81640625" style="2" bestFit="1" customWidth="1"/>
    <col min="19" max="25" width="9.1796875" style="2"/>
    <col min="26" max="26" width="12" style="2" bestFit="1" customWidth="1"/>
    <col min="27" max="16384" width="9.1796875" style="2"/>
  </cols>
  <sheetData>
    <row r="1" spans="2:32" ht="15" thickBot="1">
      <c r="B1" s="4" t="s">
        <v>13</v>
      </c>
    </row>
    <row r="2" spans="2:32">
      <c r="B2" s="5" t="s">
        <v>14</v>
      </c>
      <c r="C2" s="6"/>
      <c r="D2" s="6"/>
      <c r="E2" s="6"/>
      <c r="F2" s="6"/>
      <c r="G2" s="6"/>
      <c r="H2" s="6"/>
      <c r="I2" s="6"/>
      <c r="J2" s="6"/>
      <c r="K2" s="6"/>
      <c r="L2" s="6"/>
      <c r="M2" s="6"/>
      <c r="N2" s="6"/>
      <c r="O2" s="6"/>
      <c r="P2" s="6"/>
      <c r="Q2" s="6"/>
      <c r="R2" s="6" t="s">
        <v>15</v>
      </c>
      <c r="S2" s="6"/>
      <c r="T2" s="6"/>
      <c r="U2" s="6"/>
      <c r="V2" s="6"/>
      <c r="W2" s="6"/>
      <c r="X2" s="6"/>
      <c r="Y2" s="6"/>
      <c r="Z2" s="6" t="s">
        <v>16</v>
      </c>
      <c r="AA2" s="6"/>
      <c r="AB2" s="6"/>
      <c r="AC2" s="6"/>
      <c r="AD2" s="6"/>
      <c r="AE2" s="6"/>
      <c r="AF2" s="7"/>
    </row>
    <row r="3" spans="2:32" s="10" customFormat="1" ht="58">
      <c r="B3" s="8" t="s">
        <v>17</v>
      </c>
      <c r="C3" s="9" t="s">
        <v>18</v>
      </c>
      <c r="D3" s="9" t="s">
        <v>19</v>
      </c>
      <c r="E3" s="9" t="s">
        <v>20</v>
      </c>
      <c r="F3" s="9" t="s">
        <v>21</v>
      </c>
      <c r="G3" s="9" t="s">
        <v>22</v>
      </c>
      <c r="H3" s="9" t="s">
        <v>23</v>
      </c>
      <c r="I3" s="9"/>
      <c r="J3" s="9" t="s">
        <v>24</v>
      </c>
      <c r="K3" s="9" t="str">
        <f>C3</f>
        <v>Zone 4: &lt;3000</v>
      </c>
      <c r="L3" s="9" t="str">
        <f t="shared" ref="L3:P3" si="0">D3</f>
        <v>Zone 5: 3000 to 3999</v>
      </c>
      <c r="M3" s="9" t="str">
        <f t="shared" si="0"/>
        <v>Zone 6: 4000 to 4999</v>
      </c>
      <c r="N3" s="9" t="str">
        <f t="shared" si="0"/>
        <v>Zone 7A: 5000 to 5999</v>
      </c>
      <c r="O3" s="9" t="str">
        <f t="shared" si="0"/>
        <v>Zone 7B: 6000 to 6999</v>
      </c>
      <c r="P3" s="9" t="str">
        <f t="shared" si="0"/>
        <v>Zone 8: ≥ 7000</v>
      </c>
      <c r="Q3" s="9"/>
      <c r="R3" s="9" t="s">
        <v>24</v>
      </c>
      <c r="S3" s="9" t="str">
        <f>C3</f>
        <v>Zone 4: &lt;3000</v>
      </c>
      <c r="T3" s="9" t="str">
        <f t="shared" ref="T3:X3" si="1">D3</f>
        <v>Zone 5: 3000 to 3999</v>
      </c>
      <c r="U3" s="9" t="str">
        <f t="shared" si="1"/>
        <v>Zone 6: 4000 to 4999</v>
      </c>
      <c r="V3" s="9" t="str">
        <f t="shared" si="1"/>
        <v>Zone 7A: 5000 to 5999</v>
      </c>
      <c r="W3" s="9" t="str">
        <f t="shared" si="1"/>
        <v>Zone 7B: 6000 to 6999</v>
      </c>
      <c r="X3" s="9" t="str">
        <f t="shared" si="1"/>
        <v>Zone 8: ≥ 7000</v>
      </c>
      <c r="Y3" s="9"/>
      <c r="Z3" s="9" t="s">
        <v>25</v>
      </c>
      <c r="AA3" s="9" t="str">
        <f>C3</f>
        <v>Zone 4: &lt;3000</v>
      </c>
      <c r="AB3" s="9" t="str">
        <f t="shared" ref="AB3:AF3" si="2">D3</f>
        <v>Zone 5: 3000 to 3999</v>
      </c>
      <c r="AC3" s="9" t="str">
        <f t="shared" si="2"/>
        <v>Zone 6: 4000 to 4999</v>
      </c>
      <c r="AD3" s="9" t="str">
        <f t="shared" si="2"/>
        <v>Zone 7A: 5000 to 5999</v>
      </c>
      <c r="AE3" s="9" t="str">
        <f t="shared" si="2"/>
        <v>Zone 7B: 6000 to 6999</v>
      </c>
      <c r="AF3" s="9" t="str">
        <f t="shared" si="2"/>
        <v>Zone 8: ≥ 7000</v>
      </c>
    </row>
    <row r="4" spans="2:32">
      <c r="B4" s="8" t="s">
        <v>1</v>
      </c>
      <c r="C4" s="11">
        <v>0.315</v>
      </c>
      <c r="D4" s="11">
        <v>0.27800000000000002</v>
      </c>
      <c r="E4" s="11">
        <v>0.247</v>
      </c>
      <c r="F4" s="11">
        <v>0.21</v>
      </c>
      <c r="G4" s="11">
        <v>0.21</v>
      </c>
      <c r="H4" s="11">
        <v>0.183</v>
      </c>
      <c r="I4" s="11"/>
      <c r="J4" s="9" t="s">
        <v>4</v>
      </c>
      <c r="K4" s="11">
        <v>2.4</v>
      </c>
      <c r="L4" s="11">
        <v>2.2000000000000002</v>
      </c>
      <c r="M4" s="11">
        <v>2.2000000000000002</v>
      </c>
      <c r="N4" s="11">
        <v>2.2000000000000002</v>
      </c>
      <c r="O4" s="11">
        <v>2.2000000000000002</v>
      </c>
      <c r="P4" s="11">
        <v>1.6</v>
      </c>
      <c r="Q4" s="11"/>
      <c r="R4" s="9" t="s">
        <v>26</v>
      </c>
      <c r="S4" s="11">
        <v>2.4</v>
      </c>
      <c r="T4" s="11">
        <v>2.2000000000000002</v>
      </c>
      <c r="U4" s="11">
        <v>2.2000000000000002</v>
      </c>
      <c r="V4" s="11">
        <v>2.2000000000000002</v>
      </c>
      <c r="W4" s="11">
        <v>2.2000000000000002</v>
      </c>
      <c r="X4" s="11">
        <v>1.6</v>
      </c>
      <c r="Y4" s="11"/>
      <c r="Z4" s="9" t="s">
        <v>27</v>
      </c>
      <c r="AA4" s="11">
        <v>0.56799999999999995</v>
      </c>
      <c r="AB4" s="11">
        <v>0.379</v>
      </c>
      <c r="AC4" s="11">
        <v>0.28399999999999997</v>
      </c>
      <c r="AD4" s="11">
        <v>0.28399999999999997</v>
      </c>
      <c r="AE4" s="11">
        <v>0.28399999999999997</v>
      </c>
      <c r="AF4" s="12">
        <v>0.21</v>
      </c>
    </row>
    <row r="5" spans="2:32">
      <c r="B5" s="8" t="s">
        <v>2</v>
      </c>
      <c r="C5" s="11">
        <v>0.22700000000000001</v>
      </c>
      <c r="D5" s="11">
        <v>0.183</v>
      </c>
      <c r="E5" s="11">
        <v>0.183</v>
      </c>
      <c r="F5" s="11">
        <v>0.16200000000000001</v>
      </c>
      <c r="G5" s="11">
        <v>0.16200000000000001</v>
      </c>
      <c r="H5" s="11">
        <v>0.14199999999999999</v>
      </c>
      <c r="I5" s="11"/>
      <c r="J5" s="11"/>
      <c r="K5" s="11"/>
      <c r="L5" s="11"/>
      <c r="M5" s="11"/>
      <c r="N5" s="11"/>
      <c r="O5" s="11"/>
      <c r="P5" s="11"/>
      <c r="Q5" s="11"/>
      <c r="R5" s="11"/>
      <c r="S5" s="11"/>
      <c r="T5" s="11"/>
      <c r="U5" s="11"/>
      <c r="V5" s="11"/>
      <c r="W5" s="11"/>
      <c r="X5" s="11"/>
      <c r="Y5" s="11"/>
      <c r="Z5" s="9" t="s">
        <v>28</v>
      </c>
      <c r="AA5" s="11">
        <v>0.56799999999999995</v>
      </c>
      <c r="AB5" s="11">
        <v>0.379</v>
      </c>
      <c r="AC5" s="11">
        <v>0.28399999999999997</v>
      </c>
      <c r="AD5" s="11">
        <v>0.28399999999999997</v>
      </c>
      <c r="AE5" s="11">
        <v>0.28399999999999997</v>
      </c>
      <c r="AF5" s="12">
        <v>0.21</v>
      </c>
    </row>
    <row r="6" spans="2:32">
      <c r="B6" s="8" t="s">
        <v>3</v>
      </c>
      <c r="C6" s="11">
        <v>0.22700000000000001</v>
      </c>
      <c r="D6" s="11">
        <v>0.183</v>
      </c>
      <c r="E6" s="11">
        <v>0.183</v>
      </c>
      <c r="F6" s="11">
        <v>0.16200000000000001</v>
      </c>
      <c r="G6" s="11">
        <v>0.16200000000000001</v>
      </c>
      <c r="H6" s="11">
        <v>0.14199999999999999</v>
      </c>
      <c r="I6" s="11"/>
      <c r="J6" s="11"/>
      <c r="K6" s="11"/>
      <c r="L6" s="11"/>
      <c r="M6" s="11"/>
      <c r="N6" s="11"/>
      <c r="O6" s="11"/>
      <c r="P6" s="11"/>
      <c r="Q6" s="11"/>
      <c r="R6" s="11"/>
      <c r="S6" s="11"/>
      <c r="T6" s="11"/>
      <c r="U6" s="11"/>
      <c r="V6" s="11"/>
      <c r="W6" s="11"/>
      <c r="X6" s="11"/>
      <c r="Y6" s="11"/>
      <c r="Z6" s="9" t="s">
        <v>29</v>
      </c>
      <c r="AA6" s="11">
        <v>0.75700000000000001</v>
      </c>
      <c r="AB6" s="11">
        <v>0.75700000000000001</v>
      </c>
      <c r="AC6" s="11">
        <v>0.75700000000000001</v>
      </c>
      <c r="AD6" s="11">
        <v>0.75700000000000001</v>
      </c>
      <c r="AE6" s="11">
        <v>0.75700000000000001</v>
      </c>
      <c r="AF6" s="12">
        <v>0.379</v>
      </c>
    </row>
    <row r="7" spans="2:32">
      <c r="B7" s="8" t="s">
        <v>4</v>
      </c>
      <c r="C7" s="11">
        <v>2.4</v>
      </c>
      <c r="D7" s="11">
        <v>2.2000000000000002</v>
      </c>
      <c r="E7" s="11">
        <v>2.2000000000000002</v>
      </c>
      <c r="F7" s="11">
        <v>2.2000000000000002</v>
      </c>
      <c r="G7" s="11">
        <v>2.2000000000000002</v>
      </c>
      <c r="H7" s="11">
        <v>1.6</v>
      </c>
      <c r="I7" s="11"/>
      <c r="J7" s="11"/>
      <c r="K7" s="11"/>
      <c r="L7" s="11"/>
      <c r="M7" s="11"/>
      <c r="N7" s="11"/>
      <c r="O7" s="11"/>
      <c r="P7" s="11"/>
      <c r="Q7" s="11"/>
      <c r="R7" s="11"/>
      <c r="S7" s="11"/>
      <c r="T7" s="11"/>
      <c r="U7" s="11"/>
      <c r="V7" s="11"/>
      <c r="W7" s="11"/>
      <c r="X7" s="11"/>
      <c r="Y7" s="11"/>
      <c r="Z7" s="11"/>
      <c r="AA7" s="11"/>
      <c r="AB7" s="11"/>
      <c r="AC7" s="11"/>
      <c r="AD7" s="11"/>
      <c r="AE7" s="11"/>
      <c r="AF7" s="12"/>
    </row>
    <row r="8" spans="2:32">
      <c r="B8" s="8" t="s">
        <v>30</v>
      </c>
      <c r="C8" s="11">
        <v>2.4</v>
      </c>
      <c r="D8" s="11">
        <v>2.2000000000000002</v>
      </c>
      <c r="E8" s="11">
        <v>2.2000000000000002</v>
      </c>
      <c r="F8" s="11">
        <v>2.2000000000000002</v>
      </c>
      <c r="G8" s="11">
        <v>2.2000000000000002</v>
      </c>
      <c r="H8" s="11">
        <v>1.6</v>
      </c>
      <c r="I8" s="11"/>
      <c r="J8" s="11"/>
      <c r="K8" s="11"/>
      <c r="L8" s="11"/>
      <c r="M8" s="11"/>
      <c r="N8" s="11"/>
      <c r="O8" s="11"/>
      <c r="P8" s="11"/>
      <c r="Q8" s="11"/>
      <c r="R8" s="11"/>
      <c r="S8" s="11"/>
      <c r="T8" s="11"/>
      <c r="U8" s="11"/>
      <c r="V8" s="11"/>
      <c r="W8" s="11"/>
      <c r="X8" s="11"/>
      <c r="Y8" s="11"/>
      <c r="Z8" s="11"/>
      <c r="AA8" s="11"/>
      <c r="AB8" s="11"/>
      <c r="AC8" s="11"/>
      <c r="AD8" s="11"/>
      <c r="AE8" s="11"/>
      <c r="AF8" s="12"/>
    </row>
    <row r="9" spans="2:32">
      <c r="B9" s="8" t="s">
        <v>31</v>
      </c>
      <c r="C9" s="11">
        <v>0.56799999999999995</v>
      </c>
      <c r="D9" s="11">
        <v>0.379</v>
      </c>
      <c r="E9" s="11">
        <v>0.28399999999999997</v>
      </c>
      <c r="F9" s="11">
        <v>0.28399999999999997</v>
      </c>
      <c r="G9" s="11">
        <v>0.28399999999999997</v>
      </c>
      <c r="H9" s="11">
        <v>0.21</v>
      </c>
      <c r="I9" s="11"/>
      <c r="J9" s="11"/>
      <c r="K9" s="11"/>
      <c r="L9" s="11"/>
      <c r="M9" s="11"/>
      <c r="N9" s="11"/>
      <c r="O9" s="11"/>
      <c r="P9" s="11"/>
      <c r="Q9" s="11"/>
      <c r="R9" s="11"/>
      <c r="S9" s="11"/>
      <c r="T9" s="11"/>
      <c r="U9" s="11"/>
      <c r="V9" s="11"/>
      <c r="W9" s="11"/>
      <c r="X9" s="11"/>
      <c r="Y9" s="11"/>
      <c r="Z9" s="11"/>
      <c r="AA9" s="11"/>
      <c r="AB9" s="11"/>
      <c r="AC9" s="11"/>
      <c r="AD9" s="11"/>
      <c r="AE9" s="11"/>
      <c r="AF9" s="12"/>
    </row>
    <row r="10" spans="2:32">
      <c r="B10" s="8" t="s">
        <v>32</v>
      </c>
      <c r="C10" s="11">
        <v>0.56799999999999995</v>
      </c>
      <c r="D10" s="11">
        <v>0.379</v>
      </c>
      <c r="E10" s="11">
        <v>0.28399999999999997</v>
      </c>
      <c r="F10" s="11">
        <v>0.28399999999999997</v>
      </c>
      <c r="G10" s="11">
        <v>0.28399999999999997</v>
      </c>
      <c r="H10" s="11">
        <v>0.21</v>
      </c>
      <c r="I10" s="11"/>
      <c r="J10" s="11"/>
      <c r="K10" s="11"/>
      <c r="L10" s="11"/>
      <c r="M10" s="11"/>
      <c r="N10" s="11"/>
      <c r="O10" s="11"/>
      <c r="P10" s="11"/>
      <c r="Q10" s="11"/>
      <c r="R10" s="11"/>
      <c r="S10" s="11"/>
      <c r="T10" s="11"/>
      <c r="U10" s="11"/>
      <c r="V10" s="11"/>
      <c r="W10" s="11"/>
      <c r="X10" s="11"/>
      <c r="Y10" s="11"/>
      <c r="Z10" s="11"/>
      <c r="AA10" s="11"/>
      <c r="AB10" s="11"/>
      <c r="AC10" s="11"/>
      <c r="AD10" s="11"/>
      <c r="AE10" s="11"/>
      <c r="AF10" s="12"/>
    </row>
    <row r="11" spans="2:32" ht="29">
      <c r="B11" s="8" t="s">
        <v>33</v>
      </c>
      <c r="C11" s="11">
        <v>0.75700000000000001</v>
      </c>
      <c r="D11" s="11">
        <v>0.75700000000000001</v>
      </c>
      <c r="E11" s="11">
        <v>0.75700000000000001</v>
      </c>
      <c r="F11" s="11">
        <v>0.75700000000000001</v>
      </c>
      <c r="G11" s="11">
        <v>0.75700000000000001</v>
      </c>
      <c r="H11" s="11">
        <v>0.379</v>
      </c>
      <c r="I11" s="11"/>
      <c r="J11" s="11"/>
      <c r="K11" s="11"/>
      <c r="L11" s="11"/>
      <c r="M11" s="11"/>
      <c r="N11" s="11"/>
      <c r="O11" s="11"/>
      <c r="P11" s="11"/>
      <c r="Q11" s="11"/>
      <c r="R11" s="11"/>
      <c r="S11" s="11"/>
      <c r="T11" s="11"/>
      <c r="U11" s="11"/>
      <c r="V11" s="11"/>
      <c r="W11" s="11"/>
      <c r="X11" s="11"/>
      <c r="Y11" s="11"/>
      <c r="Z11" s="11"/>
      <c r="AA11" s="11"/>
      <c r="AB11" s="11"/>
      <c r="AC11" s="11"/>
      <c r="AD11" s="11"/>
      <c r="AE11" s="11"/>
      <c r="AF11" s="12"/>
    </row>
    <row r="12" spans="2:32">
      <c r="B12" s="8"/>
      <c r="I12" s="11"/>
      <c r="J12" s="11"/>
      <c r="K12" s="11"/>
      <c r="L12" s="11"/>
      <c r="M12" s="11"/>
      <c r="N12" s="11"/>
      <c r="O12" s="11"/>
      <c r="P12" s="11"/>
      <c r="Q12" s="11"/>
      <c r="R12" s="11"/>
      <c r="S12" s="11"/>
      <c r="T12" s="11"/>
      <c r="U12" s="11"/>
      <c r="V12" s="11"/>
      <c r="W12" s="11"/>
      <c r="X12" s="11"/>
      <c r="Y12" s="11"/>
      <c r="Z12" s="11"/>
      <c r="AA12" s="11"/>
      <c r="AB12" s="11"/>
      <c r="AC12" s="11"/>
      <c r="AD12" s="11"/>
      <c r="AE12" s="11"/>
      <c r="AF12" s="12"/>
    </row>
    <row r="13" spans="2:32">
      <c r="B13" s="8"/>
      <c r="I13" s="11"/>
      <c r="J13" s="11"/>
      <c r="K13" s="11"/>
      <c r="L13" s="11"/>
      <c r="M13" s="11"/>
      <c r="N13" s="11"/>
      <c r="O13" s="11"/>
      <c r="P13" s="11"/>
      <c r="Q13" s="11"/>
      <c r="R13" s="11"/>
      <c r="S13" s="11"/>
      <c r="T13" s="11"/>
      <c r="U13" s="11"/>
      <c r="V13" s="11"/>
      <c r="W13" s="11"/>
      <c r="X13" s="11"/>
      <c r="Y13" s="11"/>
      <c r="Z13" s="11"/>
      <c r="AA13" s="11"/>
      <c r="AB13" s="11"/>
      <c r="AC13" s="11"/>
      <c r="AD13" s="11"/>
      <c r="AE13" s="11"/>
      <c r="AF13" s="12"/>
    </row>
    <row r="14" spans="2:32">
      <c r="B14" s="8"/>
      <c r="I14" s="11"/>
      <c r="J14" s="11"/>
      <c r="K14" s="11"/>
      <c r="L14" s="11"/>
      <c r="M14" s="11"/>
      <c r="N14" s="11"/>
      <c r="O14" s="11"/>
      <c r="P14" s="11"/>
      <c r="Q14" s="11"/>
      <c r="R14" s="11"/>
      <c r="S14" s="11"/>
      <c r="T14" s="11"/>
      <c r="U14" s="11"/>
      <c r="V14" s="11"/>
      <c r="W14" s="11"/>
      <c r="X14" s="11"/>
      <c r="Y14" s="11"/>
      <c r="Z14" s="11"/>
      <c r="AA14" s="11"/>
      <c r="AB14" s="11"/>
      <c r="AC14" s="11"/>
      <c r="AD14" s="11"/>
      <c r="AE14" s="11"/>
      <c r="AF14" s="12"/>
    </row>
    <row r="15" spans="2:32">
      <c r="B15" s="8"/>
      <c r="I15" s="11"/>
      <c r="J15" s="11"/>
      <c r="K15" s="11"/>
      <c r="L15" s="11"/>
      <c r="M15" s="11"/>
      <c r="N15" s="11"/>
      <c r="O15" s="11"/>
      <c r="P15" s="11"/>
      <c r="Q15" s="11"/>
      <c r="R15" s="11"/>
      <c r="S15" s="11"/>
      <c r="T15" s="11"/>
      <c r="U15" s="11"/>
      <c r="V15" s="11"/>
      <c r="W15" s="11"/>
      <c r="X15" s="11"/>
      <c r="Y15" s="11"/>
      <c r="Z15" s="11"/>
      <c r="AA15" s="11"/>
      <c r="AB15" s="11"/>
      <c r="AC15" s="11"/>
      <c r="AD15" s="11"/>
      <c r="AE15" s="11"/>
      <c r="AF15" s="12"/>
    </row>
    <row r="16" spans="2:32">
      <c r="B16" s="8"/>
      <c r="I16" s="11"/>
      <c r="J16" s="11"/>
      <c r="K16" s="11"/>
      <c r="L16" s="11"/>
      <c r="M16" s="11"/>
      <c r="N16" s="11"/>
      <c r="O16" s="11"/>
      <c r="P16" s="11"/>
      <c r="Q16" s="11"/>
      <c r="R16" s="11"/>
      <c r="S16" s="11"/>
      <c r="T16" s="11"/>
      <c r="U16" s="11"/>
      <c r="V16" s="11"/>
      <c r="W16" s="11"/>
      <c r="X16" s="11"/>
      <c r="Y16" s="11"/>
      <c r="Z16" s="11"/>
      <c r="AA16" s="11"/>
      <c r="AB16" s="11"/>
      <c r="AC16" s="11"/>
      <c r="AD16" s="11"/>
      <c r="AE16" s="11"/>
      <c r="AF16" s="12"/>
    </row>
    <row r="17" spans="1:32">
      <c r="B17" s="8"/>
      <c r="I17" s="11"/>
      <c r="J17" s="11"/>
      <c r="K17" s="11"/>
      <c r="L17" s="11"/>
      <c r="M17" s="11"/>
      <c r="N17" s="11"/>
      <c r="O17" s="11"/>
      <c r="P17" s="11"/>
      <c r="Q17" s="11"/>
      <c r="R17" s="11"/>
      <c r="S17" s="11"/>
      <c r="T17" s="11"/>
      <c r="U17" s="11"/>
      <c r="V17" s="11"/>
      <c r="W17" s="11"/>
      <c r="X17" s="11"/>
      <c r="Y17" s="11"/>
      <c r="Z17" s="11"/>
      <c r="AA17" s="11"/>
      <c r="AB17" s="11"/>
      <c r="AC17" s="11"/>
      <c r="AD17" s="11"/>
      <c r="AE17" s="11"/>
      <c r="AF17" s="12"/>
    </row>
    <row r="18" spans="1:32">
      <c r="B18" s="8"/>
      <c r="I18" s="11"/>
      <c r="J18" s="11"/>
      <c r="K18" s="11"/>
      <c r="L18" s="11"/>
      <c r="M18" s="11"/>
      <c r="N18" s="11"/>
      <c r="O18" s="11"/>
      <c r="P18" s="11"/>
      <c r="Q18" s="11"/>
      <c r="R18" s="11"/>
      <c r="S18" s="11"/>
      <c r="T18" s="11"/>
      <c r="U18" s="11"/>
      <c r="V18" s="11"/>
      <c r="W18" s="11"/>
      <c r="X18" s="11"/>
      <c r="Y18" s="11"/>
      <c r="Z18" s="11"/>
      <c r="AA18" s="11"/>
      <c r="AB18" s="11"/>
      <c r="AC18" s="11"/>
      <c r="AD18" s="11"/>
      <c r="AE18" s="11"/>
      <c r="AF18" s="12"/>
    </row>
    <row r="19" spans="1:32">
      <c r="B19" s="8"/>
      <c r="I19" s="11"/>
      <c r="J19" s="11"/>
      <c r="K19" s="11"/>
      <c r="L19" s="11"/>
      <c r="M19" s="11"/>
      <c r="N19" s="11"/>
      <c r="O19" s="11"/>
      <c r="P19" s="11"/>
      <c r="Q19" s="11"/>
      <c r="R19" s="11"/>
      <c r="S19" s="11"/>
      <c r="T19" s="11"/>
      <c r="U19" s="11"/>
      <c r="V19" s="11"/>
      <c r="W19" s="11"/>
      <c r="X19" s="11"/>
      <c r="Y19" s="11"/>
      <c r="Z19" s="11"/>
      <c r="AA19" s="11"/>
      <c r="AB19" s="11"/>
      <c r="AC19" s="11"/>
      <c r="AD19" s="11"/>
      <c r="AE19" s="11"/>
      <c r="AF19" s="12"/>
    </row>
    <row r="20" spans="1:32">
      <c r="B20" s="8"/>
      <c r="I20" s="11"/>
      <c r="J20" s="11"/>
      <c r="K20" s="11"/>
      <c r="L20" s="11"/>
      <c r="M20" s="11"/>
      <c r="N20" s="11"/>
      <c r="O20" s="11"/>
      <c r="P20" s="11"/>
      <c r="Q20" s="11"/>
      <c r="R20" s="11"/>
      <c r="S20" s="11"/>
      <c r="T20" s="11"/>
      <c r="U20" s="11"/>
      <c r="V20" s="11"/>
      <c r="W20" s="11"/>
      <c r="X20" s="11"/>
      <c r="Y20" s="11"/>
      <c r="Z20" s="11"/>
      <c r="AA20" s="11"/>
      <c r="AB20" s="11"/>
      <c r="AC20" s="11"/>
      <c r="AD20" s="11"/>
      <c r="AE20" s="11"/>
      <c r="AF20" s="12"/>
    </row>
    <row r="21" spans="1:32">
      <c r="B21" s="8"/>
      <c r="I21" s="11"/>
      <c r="J21" s="11"/>
      <c r="K21" s="11"/>
      <c r="L21" s="11"/>
      <c r="M21" s="11"/>
      <c r="N21" s="11"/>
      <c r="O21" s="11"/>
      <c r="P21" s="11"/>
      <c r="Q21" s="11"/>
      <c r="R21" s="11"/>
      <c r="S21" s="11"/>
      <c r="T21" s="11"/>
      <c r="U21" s="11"/>
      <c r="V21" s="11"/>
      <c r="W21" s="11"/>
      <c r="X21" s="11"/>
      <c r="Y21" s="11"/>
      <c r="Z21" s="11"/>
      <c r="AA21" s="11"/>
      <c r="AB21" s="11"/>
      <c r="AC21" s="11"/>
      <c r="AD21" s="11"/>
      <c r="AE21" s="11"/>
      <c r="AF21" s="12"/>
    </row>
    <row r="22" spans="1:32">
      <c r="B22" s="8"/>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1:32" ht="44" thickBot="1">
      <c r="B23" s="8" t="s">
        <v>34</v>
      </c>
      <c r="C23" s="11"/>
      <c r="D23" s="11"/>
      <c r="E23" s="11"/>
      <c r="F23" s="11"/>
      <c r="G23" s="11"/>
      <c r="H23" s="11"/>
      <c r="J23" s="13"/>
      <c r="K23" s="11"/>
      <c r="L23" s="11"/>
      <c r="M23" s="11"/>
      <c r="N23" s="11"/>
      <c r="O23" s="11"/>
      <c r="P23" s="11"/>
      <c r="Q23" s="11"/>
      <c r="R23" s="11"/>
      <c r="S23" s="11"/>
      <c r="T23" s="11"/>
      <c r="U23" s="11"/>
      <c r="V23" s="11"/>
      <c r="W23" s="11"/>
      <c r="X23" s="11"/>
      <c r="Y23" s="11"/>
      <c r="Z23" s="11"/>
      <c r="AA23" s="11"/>
      <c r="AB23" s="11"/>
      <c r="AC23" s="11"/>
      <c r="AD23" s="11"/>
      <c r="AE23" s="11"/>
      <c r="AF23" s="12"/>
    </row>
    <row r="24" spans="1:32" ht="43.5">
      <c r="A24" s="12"/>
      <c r="B24" s="9" t="str">
        <f>C3</f>
        <v>Zone 4: &lt;3000</v>
      </c>
      <c r="C24" s="9" t="str">
        <f t="shared" ref="C24:G24" si="3">D3</f>
        <v>Zone 5: 3000 to 3999</v>
      </c>
      <c r="D24" s="9" t="str">
        <f t="shared" si="3"/>
        <v>Zone 6: 4000 to 4999</v>
      </c>
      <c r="E24" s="9" t="str">
        <f t="shared" si="3"/>
        <v>Zone 7A: 5000 to 5999</v>
      </c>
      <c r="F24" s="9" t="str">
        <f t="shared" si="3"/>
        <v>Zone 7B: 6000 to 6999</v>
      </c>
      <c r="G24" s="9" t="str">
        <f t="shared" si="3"/>
        <v>Zone 8: ≥ 7000</v>
      </c>
      <c r="H24" s="11"/>
      <c r="I24" s="230" t="s">
        <v>4295</v>
      </c>
      <c r="J24" s="13"/>
      <c r="K24" s="11"/>
      <c r="L24" s="11"/>
      <c r="M24" s="11"/>
      <c r="N24" s="11"/>
      <c r="O24" s="11"/>
      <c r="P24" s="11"/>
      <c r="Q24" s="14" t="s">
        <v>35</v>
      </c>
      <c r="R24" s="14"/>
      <c r="S24" s="11"/>
      <c r="T24" s="11"/>
      <c r="U24" s="11"/>
      <c r="V24" s="11"/>
      <c r="W24" s="11"/>
      <c r="X24" s="11"/>
      <c r="Y24" s="11"/>
      <c r="Z24" s="11"/>
      <c r="AA24" s="11"/>
      <c r="AB24" s="11"/>
      <c r="AC24" s="11"/>
      <c r="AD24" s="11"/>
      <c r="AE24" s="11"/>
      <c r="AF24" s="12"/>
    </row>
    <row r="25" spans="1:32" ht="27.5" thickBot="1">
      <c r="A25" s="12">
        <v>1</v>
      </c>
      <c r="B25" s="15">
        <v>0.4</v>
      </c>
      <c r="C25" s="11">
        <v>0.4</v>
      </c>
      <c r="D25" s="11">
        <v>0.47</v>
      </c>
      <c r="E25" s="11">
        <v>0.47</v>
      </c>
      <c r="F25" s="11">
        <v>0.47</v>
      </c>
      <c r="G25" s="11">
        <v>0.2</v>
      </c>
      <c r="H25" s="11"/>
      <c r="I25" s="231" t="s">
        <v>36</v>
      </c>
      <c r="J25" s="228" t="s">
        <v>37</v>
      </c>
      <c r="K25" s="11"/>
      <c r="L25" s="11"/>
      <c r="M25" s="11"/>
      <c r="N25" s="11"/>
      <c r="O25" s="11"/>
      <c r="P25" s="11"/>
      <c r="Q25" s="16" t="s">
        <v>38</v>
      </c>
      <c r="R25" s="17" t="s">
        <v>39</v>
      </c>
      <c r="S25" s="16" t="s">
        <v>4277</v>
      </c>
      <c r="T25" s="11"/>
      <c r="U25" s="11"/>
      <c r="V25" s="11"/>
      <c r="W25" s="11"/>
      <c r="X25" s="11"/>
      <c r="Y25" s="11"/>
      <c r="Z25" s="11"/>
      <c r="AA25" s="11"/>
      <c r="AB25" s="11"/>
      <c r="AC25" s="11"/>
      <c r="AD25" s="11"/>
      <c r="AE25" s="11"/>
      <c r="AF25" s="12"/>
    </row>
    <row r="26" spans="1:32">
      <c r="B26" s="8"/>
      <c r="C26" s="11"/>
      <c r="D26" s="11"/>
      <c r="E26" s="11"/>
      <c r="F26" s="11"/>
      <c r="G26" s="11"/>
      <c r="H26" s="11"/>
      <c r="I26" s="229" t="s">
        <v>40</v>
      </c>
      <c r="J26" s="18">
        <v>8.6</v>
      </c>
      <c r="K26" s="11"/>
      <c r="L26" s="11"/>
      <c r="M26" s="11"/>
      <c r="N26" s="11"/>
      <c r="O26" s="11"/>
      <c r="P26" s="11"/>
      <c r="Q26" s="16" t="s">
        <v>41</v>
      </c>
      <c r="R26" s="17" t="s">
        <v>42</v>
      </c>
      <c r="S26" s="16" t="s">
        <v>4277</v>
      </c>
      <c r="T26" s="11"/>
      <c r="U26" s="11"/>
      <c r="V26" s="11"/>
      <c r="W26" s="11"/>
      <c r="X26" s="11"/>
      <c r="Y26" s="11"/>
      <c r="Z26" s="11"/>
      <c r="AA26" s="11"/>
      <c r="AB26" s="11"/>
      <c r="AC26" s="11"/>
      <c r="AD26" s="11"/>
      <c r="AE26" s="11"/>
      <c r="AF26" s="12"/>
    </row>
    <row r="27" spans="1:32">
      <c r="B27" s="8"/>
      <c r="C27" s="11"/>
      <c r="D27" s="11"/>
      <c r="E27" s="11"/>
      <c r="F27" s="11"/>
      <c r="G27" s="11"/>
      <c r="H27" s="11"/>
      <c r="I27" s="18" t="s">
        <v>43</v>
      </c>
      <c r="J27" s="18">
        <v>10.9</v>
      </c>
      <c r="K27" s="11"/>
      <c r="L27" s="11"/>
      <c r="M27" s="11"/>
      <c r="N27" s="11"/>
      <c r="O27" s="11"/>
      <c r="P27" s="11"/>
      <c r="Q27" s="16" t="s">
        <v>44</v>
      </c>
      <c r="R27" s="16" t="s">
        <v>45</v>
      </c>
      <c r="S27" s="16" t="s">
        <v>4278</v>
      </c>
      <c r="T27" s="11"/>
      <c r="U27" s="11"/>
      <c r="V27" s="11"/>
      <c r="W27" s="11"/>
      <c r="X27" s="11"/>
      <c r="Y27" s="11"/>
      <c r="Z27" s="11"/>
      <c r="AA27" s="11"/>
      <c r="AB27" s="11"/>
      <c r="AC27" s="11"/>
      <c r="AD27" s="11"/>
      <c r="AE27" s="11"/>
      <c r="AF27" s="12"/>
    </row>
    <row r="28" spans="1:32">
      <c r="B28" s="8"/>
      <c r="C28" s="11"/>
      <c r="D28" s="11"/>
      <c r="E28" s="11"/>
      <c r="F28" s="11"/>
      <c r="G28" s="11"/>
      <c r="H28" s="11"/>
      <c r="I28" s="18" t="s">
        <v>46</v>
      </c>
      <c r="J28" s="18">
        <v>10.9</v>
      </c>
      <c r="K28" s="11"/>
      <c r="L28" s="11"/>
      <c r="M28" s="11"/>
      <c r="N28" s="11"/>
      <c r="O28" s="11"/>
      <c r="P28" s="11"/>
      <c r="Q28" s="16" t="s">
        <v>47</v>
      </c>
      <c r="R28" s="16" t="s">
        <v>45</v>
      </c>
      <c r="S28" s="16" t="s">
        <v>4278</v>
      </c>
      <c r="T28" s="11"/>
      <c r="U28" s="11"/>
      <c r="V28" s="11"/>
      <c r="W28" s="11"/>
      <c r="X28" s="11"/>
      <c r="Y28" s="11"/>
      <c r="Z28" s="11"/>
      <c r="AA28" s="11"/>
      <c r="AB28" s="11"/>
      <c r="AC28" s="11"/>
      <c r="AD28" s="11"/>
      <c r="AE28" s="11"/>
      <c r="AF28" s="12"/>
    </row>
    <row r="29" spans="1:32" ht="15" thickBot="1">
      <c r="B29" s="19"/>
      <c r="C29" s="20"/>
      <c r="D29" s="20"/>
      <c r="E29" s="20"/>
      <c r="F29" s="20"/>
      <c r="G29" s="20"/>
      <c r="H29" s="20"/>
      <c r="I29" s="18" t="s">
        <v>48</v>
      </c>
      <c r="J29" s="18">
        <v>10.9</v>
      </c>
      <c r="K29" s="20"/>
      <c r="L29" s="20"/>
      <c r="M29" s="20"/>
      <c r="N29" s="20"/>
      <c r="O29" s="20"/>
      <c r="P29" s="20"/>
      <c r="Q29" s="16" t="s">
        <v>49</v>
      </c>
      <c r="R29" s="16" t="s">
        <v>50</v>
      </c>
      <c r="S29" s="16" t="s">
        <v>4279</v>
      </c>
      <c r="T29" s="20"/>
      <c r="U29" s="20"/>
      <c r="V29" s="20"/>
      <c r="W29" s="20"/>
      <c r="X29" s="20"/>
      <c r="Y29" s="20"/>
      <c r="Z29" s="20"/>
      <c r="AA29" s="20"/>
      <c r="AB29" s="20"/>
      <c r="AC29" s="20"/>
      <c r="AD29" s="20"/>
      <c r="AE29" s="20"/>
      <c r="AF29" s="21"/>
    </row>
    <row r="30" spans="1:32">
      <c r="I30" s="18" t="s">
        <v>51</v>
      </c>
      <c r="J30" s="18">
        <v>9.6999999999999993</v>
      </c>
      <c r="Q30" s="16" t="s">
        <v>52</v>
      </c>
      <c r="R30" s="16" t="s">
        <v>53</v>
      </c>
      <c r="S30" s="16" t="s">
        <v>4279</v>
      </c>
    </row>
    <row r="31" spans="1:32">
      <c r="I31" s="18" t="s">
        <v>54</v>
      </c>
      <c r="J31" s="18">
        <v>10.199999999999999</v>
      </c>
      <c r="Q31" s="16" t="s">
        <v>55</v>
      </c>
      <c r="R31" s="16" t="s">
        <v>56</v>
      </c>
      <c r="S31" s="16" t="s">
        <v>4278</v>
      </c>
    </row>
    <row r="32" spans="1:32">
      <c r="I32" s="18" t="s">
        <v>57</v>
      </c>
      <c r="J32" s="18">
        <v>6.1</v>
      </c>
      <c r="Q32" s="16" t="s">
        <v>4382</v>
      </c>
      <c r="R32" s="16" t="s">
        <v>56</v>
      </c>
      <c r="S32" s="16" t="s">
        <v>4278</v>
      </c>
    </row>
    <row r="33" spans="9:19">
      <c r="I33" s="18" t="s">
        <v>58</v>
      </c>
      <c r="J33" s="18">
        <v>9</v>
      </c>
      <c r="Q33" s="16" t="s">
        <v>4380</v>
      </c>
      <c r="R33" s="16" t="s">
        <v>56</v>
      </c>
      <c r="S33" s="16" t="s">
        <v>4278</v>
      </c>
    </row>
    <row r="34" spans="9:19">
      <c r="I34" s="18" t="s">
        <v>59</v>
      </c>
      <c r="J34" s="18">
        <v>7.2</v>
      </c>
      <c r="Q34" s="16" t="s">
        <v>4395</v>
      </c>
      <c r="R34" s="16" t="s">
        <v>60</v>
      </c>
      <c r="S34" s="16" t="s">
        <v>4278</v>
      </c>
    </row>
    <row r="35" spans="9:19">
      <c r="I35" s="18" t="s">
        <v>61</v>
      </c>
      <c r="J35" s="18">
        <v>10.1</v>
      </c>
      <c r="Q35" s="16" t="s">
        <v>62</v>
      </c>
      <c r="R35" s="16" t="s">
        <v>4397</v>
      </c>
      <c r="S35" s="16" t="s">
        <v>4279</v>
      </c>
    </row>
    <row r="36" spans="9:19">
      <c r="I36" s="18" t="s">
        <v>63</v>
      </c>
      <c r="J36" s="18">
        <v>9.6999999999999993</v>
      </c>
      <c r="Q36" s="16" t="s">
        <v>64</v>
      </c>
      <c r="R36" s="16" t="s">
        <v>65</v>
      </c>
      <c r="S36" s="16" t="s">
        <v>4279</v>
      </c>
    </row>
    <row r="37" spans="9:19">
      <c r="I37" s="18" t="s">
        <v>66</v>
      </c>
      <c r="J37" s="18">
        <v>11.3</v>
      </c>
      <c r="Q37" s="16" t="s">
        <v>4381</v>
      </c>
      <c r="R37" s="16" t="s">
        <v>67</v>
      </c>
      <c r="S37" s="16" t="s">
        <v>4278</v>
      </c>
    </row>
    <row r="38" spans="9:19">
      <c r="I38" s="18" t="s">
        <v>68</v>
      </c>
      <c r="J38" s="18">
        <v>9.4</v>
      </c>
      <c r="Q38" s="16" t="s">
        <v>4383</v>
      </c>
      <c r="R38" s="16" t="s">
        <v>69</v>
      </c>
      <c r="S38" s="16" t="s">
        <v>4278</v>
      </c>
    </row>
    <row r="39" spans="9:19">
      <c r="I39" s="18" t="s">
        <v>70</v>
      </c>
      <c r="J39" s="18">
        <v>12.8</v>
      </c>
      <c r="Q39" s="16" t="s">
        <v>4384</v>
      </c>
      <c r="R39" s="16" t="s">
        <v>71</v>
      </c>
      <c r="S39" s="16" t="s">
        <v>4278</v>
      </c>
    </row>
    <row r="40" spans="9:19">
      <c r="I40" s="18" t="s">
        <v>72</v>
      </c>
      <c r="J40" s="18">
        <v>12.6</v>
      </c>
      <c r="Q40" s="16" t="s">
        <v>73</v>
      </c>
      <c r="R40" s="16" t="s">
        <v>74</v>
      </c>
      <c r="S40" s="16" t="s">
        <v>4279</v>
      </c>
    </row>
    <row r="41" spans="9:19">
      <c r="I41" s="22" t="s">
        <v>75</v>
      </c>
      <c r="J41" s="18">
        <v>8.1999999999999993</v>
      </c>
      <c r="Q41" s="16" t="s">
        <v>4385</v>
      </c>
      <c r="R41" s="16" t="s">
        <v>76</v>
      </c>
      <c r="S41" s="16" t="s">
        <v>4279</v>
      </c>
    </row>
    <row r="42" spans="9:19">
      <c r="I42" s="22" t="s">
        <v>77</v>
      </c>
      <c r="J42" s="18">
        <v>5.5</v>
      </c>
      <c r="Q42" s="16" t="s">
        <v>4386</v>
      </c>
      <c r="R42" s="16" t="s">
        <v>76</v>
      </c>
      <c r="S42" s="16" t="s">
        <v>4279</v>
      </c>
    </row>
    <row r="43" spans="9:19">
      <c r="I43" s="18" t="s">
        <v>78</v>
      </c>
      <c r="J43" s="18">
        <v>11</v>
      </c>
      <c r="Q43" s="16" t="s">
        <v>4387</v>
      </c>
      <c r="R43" s="16" t="s">
        <v>79</v>
      </c>
      <c r="S43" s="16" t="s">
        <v>4279</v>
      </c>
    </row>
    <row r="44" spans="9:19">
      <c r="I44" s="18" t="s">
        <v>80</v>
      </c>
      <c r="J44" s="18">
        <v>8.8000000000000007</v>
      </c>
      <c r="Q44" s="16" t="s">
        <v>81</v>
      </c>
      <c r="R44" s="16" t="s">
        <v>82</v>
      </c>
      <c r="S44" s="16" t="s">
        <v>4278</v>
      </c>
    </row>
    <row r="45" spans="9:19">
      <c r="I45" s="18" t="s">
        <v>83</v>
      </c>
      <c r="J45" s="18">
        <v>8.6999999999999993</v>
      </c>
      <c r="Q45" s="16" t="s">
        <v>84</v>
      </c>
      <c r="R45" s="16" t="s">
        <v>82</v>
      </c>
      <c r="S45" s="16" t="s">
        <v>4278</v>
      </c>
    </row>
    <row r="46" spans="9:19">
      <c r="I46" s="22" t="s">
        <v>85</v>
      </c>
      <c r="J46" s="18">
        <v>14.9</v>
      </c>
      <c r="Q46" s="3" t="s">
        <v>5</v>
      </c>
      <c r="R46" s="3" t="s">
        <v>5</v>
      </c>
    </row>
    <row r="47" spans="9:19">
      <c r="I47" s="18" t="s">
        <v>86</v>
      </c>
      <c r="J47" s="18">
        <v>9.4</v>
      </c>
    </row>
    <row r="48" spans="9:19">
      <c r="I48" s="18" t="s">
        <v>87</v>
      </c>
      <c r="J48" s="18">
        <v>9.4</v>
      </c>
    </row>
    <row r="49" spans="9:17">
      <c r="I49" s="22" t="s">
        <v>88</v>
      </c>
      <c r="J49" s="18">
        <v>10.8</v>
      </c>
    </row>
    <row r="50" spans="9:17">
      <c r="I50" s="18" t="s">
        <v>89</v>
      </c>
      <c r="J50" s="18">
        <v>13.5</v>
      </c>
    </row>
    <row r="51" spans="9:17" ht="23">
      <c r="I51" s="18" t="s">
        <v>90</v>
      </c>
      <c r="J51" s="18">
        <v>9.4</v>
      </c>
      <c r="M51" s="23" t="s">
        <v>91</v>
      </c>
      <c r="N51" s="23" t="s">
        <v>92</v>
      </c>
      <c r="O51" s="23" t="s">
        <v>10</v>
      </c>
      <c r="P51" s="23" t="s">
        <v>93</v>
      </c>
      <c r="Q51" s="23" t="s">
        <v>94</v>
      </c>
    </row>
    <row r="52" spans="9:17">
      <c r="I52" s="18" t="s">
        <v>95</v>
      </c>
      <c r="J52" s="18">
        <v>9.8000000000000007</v>
      </c>
      <c r="M52" s="232" t="s">
        <v>96</v>
      </c>
      <c r="N52" s="25" t="s">
        <v>97</v>
      </c>
      <c r="O52" s="26" t="s">
        <v>98</v>
      </c>
      <c r="P52" s="321" t="s">
        <v>99</v>
      </c>
      <c r="Q52" s="27" t="s">
        <v>100</v>
      </c>
    </row>
    <row r="53" spans="9:17">
      <c r="I53" s="22" t="s">
        <v>101</v>
      </c>
      <c r="J53" s="18">
        <v>2.2999999999999998</v>
      </c>
      <c r="M53" s="232" t="s">
        <v>102</v>
      </c>
      <c r="N53" s="25" t="s">
        <v>97</v>
      </c>
      <c r="O53" s="26" t="s">
        <v>98</v>
      </c>
      <c r="P53" s="322"/>
      <c r="Q53" s="185" t="s">
        <v>103</v>
      </c>
    </row>
    <row r="54" spans="9:17">
      <c r="I54" s="18" t="s">
        <v>104</v>
      </c>
      <c r="J54" s="18">
        <v>9.6</v>
      </c>
      <c r="M54" s="319" t="s">
        <v>105</v>
      </c>
      <c r="N54" s="29" t="s">
        <v>106</v>
      </c>
      <c r="O54" s="323" t="s">
        <v>107</v>
      </c>
      <c r="P54" s="321" t="s">
        <v>108</v>
      </c>
      <c r="Q54" s="185" t="s">
        <v>109</v>
      </c>
    </row>
    <row r="55" spans="9:17">
      <c r="I55" s="18" t="s">
        <v>110</v>
      </c>
      <c r="J55" s="18">
        <v>7.5</v>
      </c>
      <c r="M55" s="320"/>
      <c r="N55" s="30" t="s">
        <v>112</v>
      </c>
      <c r="O55" s="323"/>
      <c r="P55" s="322"/>
      <c r="Q55" s="27" t="s">
        <v>113</v>
      </c>
    </row>
    <row r="56" spans="9:17" ht="23">
      <c r="I56" s="18" t="s">
        <v>114</v>
      </c>
      <c r="J56" s="18">
        <v>7.1</v>
      </c>
      <c r="M56" s="233" t="s">
        <v>111</v>
      </c>
      <c r="N56" s="31"/>
      <c r="O56" s="323"/>
      <c r="P56" s="321" t="s">
        <v>116</v>
      </c>
      <c r="Q56" s="185" t="s">
        <v>117</v>
      </c>
    </row>
    <row r="57" spans="9:17" ht="23.5" thickBot="1">
      <c r="I57" s="32" t="s">
        <v>118</v>
      </c>
      <c r="J57" s="32">
        <v>12.8</v>
      </c>
      <c r="M57" s="233" t="s">
        <v>115</v>
      </c>
      <c r="N57" s="31"/>
      <c r="O57" s="323"/>
      <c r="P57" s="322"/>
      <c r="Q57" s="27" t="s">
        <v>120</v>
      </c>
    </row>
    <row r="58" spans="9:17" ht="35.15" customHeight="1">
      <c r="I58" s="227" t="s">
        <v>4296</v>
      </c>
      <c r="J58" s="226"/>
      <c r="K58" s="11"/>
      <c r="M58" s="233" t="s">
        <v>119</v>
      </c>
      <c r="N58" s="31"/>
      <c r="O58" s="323"/>
      <c r="P58" s="321" t="s">
        <v>122</v>
      </c>
      <c r="Q58" s="185" t="s">
        <v>117</v>
      </c>
    </row>
    <row r="59" spans="9:17" ht="27.5" thickBot="1">
      <c r="I59" s="239" t="s">
        <v>7</v>
      </c>
      <c r="J59" s="228" t="s">
        <v>37</v>
      </c>
      <c r="K59" s="11"/>
      <c r="M59" s="233" t="s">
        <v>121</v>
      </c>
      <c r="N59" s="31"/>
      <c r="O59" s="323"/>
      <c r="P59" s="322"/>
      <c r="Q59" s="27" t="s">
        <v>120</v>
      </c>
    </row>
    <row r="60" spans="9:17" ht="35.5" thickTop="1" thickBot="1">
      <c r="I60" s="225" t="s">
        <v>123</v>
      </c>
      <c r="J60" s="34">
        <v>1.06</v>
      </c>
      <c r="M60" s="233" t="s">
        <v>124</v>
      </c>
      <c r="N60" s="31"/>
      <c r="O60" s="323"/>
      <c r="P60" s="321" t="s">
        <v>127</v>
      </c>
      <c r="Q60" s="185" t="s">
        <v>128</v>
      </c>
    </row>
    <row r="61" spans="9:17" ht="35" thickTop="1">
      <c r="I61" s="35" t="s">
        <v>125</v>
      </c>
      <c r="J61" s="34">
        <v>1.06</v>
      </c>
      <c r="M61" s="233" t="s">
        <v>126</v>
      </c>
      <c r="N61" s="31"/>
      <c r="O61" s="323"/>
      <c r="P61" s="322"/>
      <c r="Q61" s="27" t="s">
        <v>131</v>
      </c>
    </row>
    <row r="62" spans="9:17" ht="23.5" thickBot="1">
      <c r="I62" s="35" t="s">
        <v>129</v>
      </c>
      <c r="J62" s="36">
        <v>5.01</v>
      </c>
      <c r="M62" s="233" t="s">
        <v>130</v>
      </c>
      <c r="N62" s="31"/>
      <c r="O62" s="323"/>
      <c r="P62" s="321" t="s">
        <v>134</v>
      </c>
      <c r="Q62" s="185" t="s">
        <v>135</v>
      </c>
    </row>
    <row r="63" spans="9:17" ht="15" thickTop="1">
      <c r="I63" s="33" t="s">
        <v>132</v>
      </c>
      <c r="J63" s="34">
        <v>6.8</v>
      </c>
      <c r="M63" s="233" t="s">
        <v>133</v>
      </c>
      <c r="N63" s="31"/>
      <c r="O63" s="323"/>
      <c r="P63" s="322"/>
      <c r="Q63" s="27" t="s">
        <v>138</v>
      </c>
    </row>
    <row r="64" spans="9:17">
      <c r="I64" s="35" t="s">
        <v>136</v>
      </c>
      <c r="J64" s="36">
        <v>8.9</v>
      </c>
      <c r="M64" s="233" t="s">
        <v>137</v>
      </c>
      <c r="N64" s="31"/>
      <c r="O64" s="323"/>
      <c r="P64" s="321" t="s">
        <v>141</v>
      </c>
      <c r="Q64" s="185" t="s">
        <v>142</v>
      </c>
    </row>
    <row r="65" spans="9:17" ht="23">
      <c r="I65" s="35" t="s">
        <v>139</v>
      </c>
      <c r="J65" s="36">
        <v>7</v>
      </c>
      <c r="M65" s="232" t="s">
        <v>140</v>
      </c>
      <c r="N65" s="37"/>
      <c r="O65" s="323"/>
      <c r="P65" s="322"/>
      <c r="Q65" s="27" t="s">
        <v>145</v>
      </c>
    </row>
    <row r="66" spans="9:17">
      <c r="I66" s="38" t="s">
        <v>143</v>
      </c>
      <c r="J66" s="36">
        <v>12.3</v>
      </c>
      <c r="M66" s="233" t="s">
        <v>144</v>
      </c>
      <c r="N66" s="324" t="s">
        <v>148</v>
      </c>
      <c r="O66" s="323"/>
      <c r="P66" s="321" t="s">
        <v>149</v>
      </c>
      <c r="Q66" s="185" t="s">
        <v>150</v>
      </c>
    </row>
    <row r="67" spans="9:17">
      <c r="I67" s="35" t="s">
        <v>146</v>
      </c>
      <c r="J67" s="36">
        <v>3</v>
      </c>
      <c r="M67" s="233" t="s">
        <v>147</v>
      </c>
      <c r="N67" s="325"/>
      <c r="O67" s="323"/>
      <c r="P67" s="322"/>
      <c r="Q67" s="27" t="s">
        <v>153</v>
      </c>
    </row>
    <row r="68" spans="9:17" ht="23">
      <c r="I68" s="38" t="s">
        <v>151</v>
      </c>
      <c r="J68" s="36">
        <v>26.2</v>
      </c>
      <c r="M68" s="232" t="s">
        <v>152</v>
      </c>
      <c r="N68" s="325"/>
      <c r="O68" s="323"/>
      <c r="P68" s="321" t="s">
        <v>156</v>
      </c>
      <c r="Q68" s="185" t="s">
        <v>157</v>
      </c>
    </row>
    <row r="69" spans="9:17">
      <c r="I69" s="38" t="s">
        <v>154</v>
      </c>
      <c r="J69" s="36">
        <v>16.5</v>
      </c>
      <c r="M69" s="232" t="s">
        <v>155</v>
      </c>
      <c r="N69" s="326"/>
      <c r="O69" s="323"/>
      <c r="P69" s="322"/>
      <c r="Q69" s="27" t="s">
        <v>160</v>
      </c>
    </row>
    <row r="70" spans="9:17">
      <c r="I70" s="35" t="s">
        <v>158</v>
      </c>
      <c r="J70" s="36">
        <v>4.5999999999999996</v>
      </c>
      <c r="M70" s="232" t="s">
        <v>159</v>
      </c>
      <c r="N70" s="324" t="s">
        <v>163</v>
      </c>
      <c r="O70" s="323" t="s">
        <v>107</v>
      </c>
      <c r="P70" s="321" t="s">
        <v>108</v>
      </c>
      <c r="Q70" s="27" t="s">
        <v>164</v>
      </c>
    </row>
    <row r="71" spans="9:17">
      <c r="I71" s="35" t="s">
        <v>161</v>
      </c>
      <c r="J71" s="36">
        <v>4.5999999999999996</v>
      </c>
      <c r="M71" s="232" t="s">
        <v>162</v>
      </c>
      <c r="N71" s="325"/>
      <c r="O71" s="323"/>
      <c r="P71" s="327"/>
      <c r="Q71" s="27" t="s">
        <v>167</v>
      </c>
    </row>
    <row r="72" spans="9:17" ht="23">
      <c r="I72" s="38" t="s">
        <v>165</v>
      </c>
      <c r="J72" s="39">
        <v>10.9</v>
      </c>
      <c r="M72" s="232" t="s">
        <v>166</v>
      </c>
      <c r="N72" s="325"/>
      <c r="O72" s="323"/>
      <c r="P72" s="327"/>
      <c r="Q72" s="27" t="s">
        <v>170</v>
      </c>
    </row>
    <row r="73" spans="9:17">
      <c r="I73" s="35" t="s">
        <v>168</v>
      </c>
      <c r="J73" s="36">
        <v>14.5</v>
      </c>
      <c r="M73" s="232" t="s">
        <v>169</v>
      </c>
      <c r="N73" s="325"/>
      <c r="O73" s="323"/>
      <c r="P73" s="322"/>
      <c r="Q73" s="27" t="s">
        <v>173</v>
      </c>
    </row>
    <row r="74" spans="9:17">
      <c r="I74" s="35" t="s">
        <v>171</v>
      </c>
      <c r="J74" s="36">
        <v>13.4</v>
      </c>
      <c r="M74" s="232" t="s">
        <v>172</v>
      </c>
      <c r="N74" s="325"/>
      <c r="O74" s="323"/>
      <c r="P74" s="321" t="s">
        <v>116</v>
      </c>
      <c r="Q74" s="27" t="s">
        <v>176</v>
      </c>
    </row>
    <row r="75" spans="9:17" ht="23">
      <c r="I75" s="35" t="s">
        <v>174</v>
      </c>
      <c r="J75" s="36">
        <v>18.399999999999999</v>
      </c>
      <c r="M75" s="232" t="s">
        <v>175</v>
      </c>
      <c r="N75" s="325"/>
      <c r="O75" s="323"/>
      <c r="P75" s="327"/>
      <c r="Q75" s="27" t="s">
        <v>167</v>
      </c>
    </row>
    <row r="76" spans="9:17" ht="34.5">
      <c r="I76" s="35" t="s">
        <v>177</v>
      </c>
      <c r="J76" s="36">
        <v>13.3</v>
      </c>
      <c r="M76" s="233" t="s">
        <v>178</v>
      </c>
      <c r="N76" s="325"/>
      <c r="O76" s="323"/>
      <c r="P76" s="327"/>
      <c r="Q76" s="27" t="s">
        <v>170</v>
      </c>
    </row>
    <row r="77" spans="9:17" ht="23">
      <c r="I77" s="35" t="s">
        <v>179</v>
      </c>
      <c r="J77" s="36">
        <v>8.8000000000000007</v>
      </c>
      <c r="M77" s="233" t="s">
        <v>180</v>
      </c>
      <c r="N77" s="325"/>
      <c r="O77" s="323"/>
      <c r="P77" s="322"/>
      <c r="Q77" s="27" t="s">
        <v>183</v>
      </c>
    </row>
    <row r="78" spans="9:17" ht="23">
      <c r="I78" s="35" t="s">
        <v>181</v>
      </c>
      <c r="J78" s="36">
        <v>7.8</v>
      </c>
      <c r="M78" s="233" t="s">
        <v>182</v>
      </c>
      <c r="N78" s="325"/>
      <c r="O78" s="323"/>
      <c r="P78" s="321" t="s">
        <v>122</v>
      </c>
      <c r="Q78" s="27" t="s">
        <v>186</v>
      </c>
    </row>
    <row r="79" spans="9:17" ht="23">
      <c r="I79" s="35" t="s">
        <v>184</v>
      </c>
      <c r="J79" s="36">
        <v>10.7</v>
      </c>
      <c r="M79" s="233" t="s">
        <v>185</v>
      </c>
      <c r="N79" s="325"/>
      <c r="O79" s="323"/>
      <c r="P79" s="327"/>
      <c r="Q79" s="27" t="s">
        <v>189</v>
      </c>
    </row>
    <row r="80" spans="9:17" ht="23">
      <c r="I80" s="35" t="s">
        <v>187</v>
      </c>
      <c r="J80" s="36">
        <v>4.4000000000000004</v>
      </c>
      <c r="M80" s="232" t="s">
        <v>188</v>
      </c>
      <c r="N80" s="325"/>
      <c r="O80" s="323"/>
      <c r="P80" s="325"/>
      <c r="Q80" s="178" t="s">
        <v>192</v>
      </c>
    </row>
    <row r="81" spans="9:17" ht="26.5">
      <c r="I81" s="38" t="s">
        <v>190</v>
      </c>
      <c r="J81" s="36">
        <v>9.9</v>
      </c>
      <c r="M81" s="232" t="s">
        <v>191</v>
      </c>
      <c r="N81" s="325"/>
      <c r="O81" s="323"/>
      <c r="P81" s="326"/>
      <c r="Q81" s="177" t="s">
        <v>195</v>
      </c>
    </row>
    <row r="82" spans="9:17">
      <c r="I82" s="35" t="s">
        <v>193</v>
      </c>
      <c r="J82" s="36">
        <v>7.1</v>
      </c>
      <c r="M82" s="233" t="s">
        <v>194</v>
      </c>
      <c r="N82" s="325"/>
      <c r="O82" s="323"/>
      <c r="P82" s="324" t="s">
        <v>127</v>
      </c>
      <c r="Q82" s="176" t="s">
        <v>198</v>
      </c>
    </row>
    <row r="83" spans="9:17">
      <c r="I83" s="35" t="s">
        <v>196</v>
      </c>
      <c r="J83" s="36">
        <v>18.600000000000001</v>
      </c>
      <c r="M83" s="233" t="s">
        <v>197</v>
      </c>
      <c r="N83" s="325"/>
      <c r="O83" s="323"/>
      <c r="P83" s="325"/>
      <c r="Q83" s="178" t="s">
        <v>189</v>
      </c>
    </row>
    <row r="84" spans="9:17" ht="23">
      <c r="I84" s="35" t="s">
        <v>199</v>
      </c>
      <c r="J84" s="36">
        <v>11.6</v>
      </c>
      <c r="M84" s="233" t="s">
        <v>200</v>
      </c>
      <c r="N84" s="325"/>
      <c r="O84" s="323"/>
      <c r="P84" s="325"/>
      <c r="Q84" s="178" t="s">
        <v>192</v>
      </c>
    </row>
    <row r="85" spans="9:17">
      <c r="I85" s="35" t="s">
        <v>201</v>
      </c>
      <c r="J85" s="36">
        <v>7</v>
      </c>
      <c r="M85" s="233" t="s">
        <v>202</v>
      </c>
      <c r="N85" s="325"/>
      <c r="O85" s="323"/>
      <c r="P85" s="326"/>
      <c r="Q85" s="177" t="s">
        <v>205</v>
      </c>
    </row>
    <row r="86" spans="9:17" ht="23">
      <c r="I86" s="35" t="s">
        <v>203</v>
      </c>
      <c r="J86" s="36">
        <v>9.6</v>
      </c>
      <c r="M86" s="233" t="s">
        <v>204</v>
      </c>
      <c r="N86" s="325"/>
      <c r="O86" s="323"/>
      <c r="P86" s="324" t="s">
        <v>208</v>
      </c>
      <c r="Q86" s="176" t="s">
        <v>209</v>
      </c>
    </row>
    <row r="87" spans="9:17">
      <c r="I87" s="35" t="s">
        <v>206</v>
      </c>
      <c r="J87" s="36">
        <v>10.3</v>
      </c>
      <c r="M87" s="233" t="s">
        <v>207</v>
      </c>
      <c r="N87" s="325"/>
      <c r="O87" s="323"/>
      <c r="P87" s="325"/>
      <c r="Q87" s="178" t="s">
        <v>212</v>
      </c>
    </row>
    <row r="88" spans="9:17" ht="34.5">
      <c r="I88" s="38" t="s">
        <v>210</v>
      </c>
      <c r="J88" s="36">
        <v>28.5</v>
      </c>
      <c r="M88" s="232" t="s">
        <v>211</v>
      </c>
      <c r="N88" s="325"/>
      <c r="O88" s="323"/>
      <c r="P88" s="325"/>
      <c r="Q88" s="178" t="s">
        <v>215</v>
      </c>
    </row>
    <row r="89" spans="9:17" ht="23">
      <c r="I89" s="35" t="s">
        <v>213</v>
      </c>
      <c r="J89" s="36">
        <v>7</v>
      </c>
      <c r="M89" s="233" t="s">
        <v>214</v>
      </c>
      <c r="N89" s="325"/>
      <c r="O89" s="323"/>
      <c r="P89" s="326"/>
      <c r="Q89" s="177" t="s">
        <v>218</v>
      </c>
    </row>
    <row r="90" spans="9:17">
      <c r="I90" s="38" t="s">
        <v>216</v>
      </c>
      <c r="J90" s="39">
        <v>6.6</v>
      </c>
      <c r="M90" s="234" t="s">
        <v>217</v>
      </c>
      <c r="N90" s="325"/>
      <c r="O90" s="323"/>
      <c r="P90" s="324" t="s">
        <v>221</v>
      </c>
      <c r="Q90" s="176" t="s">
        <v>222</v>
      </c>
    </row>
    <row r="91" spans="9:17">
      <c r="I91" s="35" t="s">
        <v>219</v>
      </c>
      <c r="J91" s="36">
        <v>4.5999999999999996</v>
      </c>
      <c r="M91" s="235" t="s">
        <v>220</v>
      </c>
      <c r="N91" s="325"/>
      <c r="O91" s="323"/>
      <c r="P91" s="325"/>
      <c r="Q91" s="178" t="s">
        <v>212</v>
      </c>
    </row>
    <row r="92" spans="9:17">
      <c r="I92" s="35" t="s">
        <v>223</v>
      </c>
      <c r="J92" s="36">
        <v>6.1</v>
      </c>
      <c r="M92" s="235" t="s">
        <v>224</v>
      </c>
      <c r="N92" s="325"/>
      <c r="O92" s="323"/>
      <c r="P92" s="325"/>
      <c r="Q92" s="178" t="s">
        <v>215</v>
      </c>
    </row>
    <row r="93" spans="9:17">
      <c r="I93" s="35" t="s">
        <v>225</v>
      </c>
      <c r="J93" s="36">
        <v>13.1</v>
      </c>
      <c r="M93" s="235" t="s">
        <v>226</v>
      </c>
      <c r="N93" s="326"/>
      <c r="O93" s="323"/>
      <c r="P93" s="326"/>
      <c r="Q93" s="177" t="s">
        <v>229</v>
      </c>
    </row>
    <row r="94" spans="9:17" ht="23">
      <c r="I94" s="35" t="s">
        <v>227</v>
      </c>
      <c r="J94" s="36">
        <v>5.0999999999999996</v>
      </c>
      <c r="M94" s="235" t="s">
        <v>228</v>
      </c>
      <c r="N94" s="324" t="s">
        <v>99</v>
      </c>
      <c r="O94" s="40" t="s">
        <v>232</v>
      </c>
      <c r="P94" s="41" t="s">
        <v>233</v>
      </c>
      <c r="Q94" s="185" t="s">
        <v>234</v>
      </c>
    </row>
    <row r="95" spans="9:17">
      <c r="I95" s="35" t="s">
        <v>230</v>
      </c>
      <c r="J95" s="36">
        <v>15.5</v>
      </c>
      <c r="M95" s="233" t="s">
        <v>231</v>
      </c>
      <c r="N95" s="325"/>
      <c r="O95" s="323" t="s">
        <v>107</v>
      </c>
      <c r="P95" s="41" t="s">
        <v>237</v>
      </c>
      <c r="Q95" s="185" t="s">
        <v>238</v>
      </c>
    </row>
    <row r="96" spans="9:17">
      <c r="I96" s="35" t="s">
        <v>235</v>
      </c>
      <c r="J96" s="36">
        <v>19.5</v>
      </c>
      <c r="M96" s="232" t="s">
        <v>236</v>
      </c>
      <c r="N96" s="326"/>
      <c r="O96" s="323"/>
      <c r="P96" s="41" t="s">
        <v>241</v>
      </c>
      <c r="Q96" s="185" t="s">
        <v>242</v>
      </c>
    </row>
    <row r="97" spans="9:17" ht="23">
      <c r="I97" s="35" t="s">
        <v>239</v>
      </c>
      <c r="J97" s="36">
        <v>6.5</v>
      </c>
      <c r="M97" s="232" t="s">
        <v>240</v>
      </c>
      <c r="N97" s="324" t="s">
        <v>99</v>
      </c>
      <c r="O97" s="40" t="s">
        <v>232</v>
      </c>
      <c r="P97" s="41" t="s">
        <v>233</v>
      </c>
      <c r="Q97" s="185" t="s">
        <v>245</v>
      </c>
    </row>
    <row r="98" spans="9:17" ht="23">
      <c r="I98" s="35" t="s">
        <v>243</v>
      </c>
      <c r="J98" s="36">
        <v>5.0999999999999996</v>
      </c>
      <c r="M98" s="232" t="s">
        <v>244</v>
      </c>
      <c r="N98" s="325"/>
      <c r="O98" s="323" t="s">
        <v>107</v>
      </c>
      <c r="P98" s="41" t="s">
        <v>237</v>
      </c>
      <c r="Q98" s="185" t="s">
        <v>248</v>
      </c>
    </row>
    <row r="99" spans="9:17">
      <c r="I99" s="35" t="s">
        <v>246</v>
      </c>
      <c r="J99" s="36">
        <v>7</v>
      </c>
      <c r="M99" s="233" t="s">
        <v>247</v>
      </c>
      <c r="N99" s="326"/>
      <c r="O99" s="323"/>
      <c r="P99" s="41" t="s">
        <v>241</v>
      </c>
      <c r="Q99" s="185" t="s">
        <v>251</v>
      </c>
    </row>
    <row r="100" spans="9:17" ht="23">
      <c r="I100" s="35" t="s">
        <v>249</v>
      </c>
      <c r="J100" s="36">
        <v>11.5</v>
      </c>
      <c r="M100" s="232" t="s">
        <v>250</v>
      </c>
      <c r="N100" s="324" t="s">
        <v>97</v>
      </c>
      <c r="O100" s="40" t="s">
        <v>253</v>
      </c>
      <c r="P100" s="324" t="s">
        <v>233</v>
      </c>
      <c r="Q100" s="324" t="s">
        <v>254</v>
      </c>
    </row>
    <row r="101" spans="9:17" ht="23">
      <c r="I101" s="38" t="s">
        <v>252</v>
      </c>
      <c r="J101" s="36">
        <v>6.4</v>
      </c>
      <c r="M101" s="236"/>
      <c r="N101" s="326"/>
      <c r="O101" s="42" t="s">
        <v>256</v>
      </c>
      <c r="P101" s="326"/>
      <c r="Q101" s="325"/>
    </row>
    <row r="102" spans="9:17">
      <c r="I102" s="38" t="s">
        <v>255</v>
      </c>
      <c r="J102" s="36">
        <v>21.6</v>
      </c>
      <c r="M102" s="234"/>
      <c r="N102" s="324" t="s">
        <v>258</v>
      </c>
      <c r="O102" s="328" t="s">
        <v>259</v>
      </c>
      <c r="P102" s="321" t="s">
        <v>108</v>
      </c>
      <c r="Q102" s="185" t="s">
        <v>260</v>
      </c>
    </row>
    <row r="103" spans="9:17" ht="26.5">
      <c r="I103" s="38" t="s">
        <v>257</v>
      </c>
      <c r="J103" s="36">
        <v>19.399999999999999</v>
      </c>
      <c r="M103" s="236"/>
      <c r="N103" s="325"/>
      <c r="O103" s="329"/>
      <c r="P103" s="327"/>
      <c r="Q103" s="27" t="s">
        <v>262</v>
      </c>
    </row>
    <row r="104" spans="9:17">
      <c r="I104" s="35" t="s">
        <v>261</v>
      </c>
      <c r="J104" s="36">
        <v>9.6999999999999993</v>
      </c>
      <c r="M104" s="237"/>
      <c r="N104" s="325"/>
      <c r="O104" s="329"/>
      <c r="P104" s="322"/>
      <c r="Q104" s="27" t="s">
        <v>264</v>
      </c>
    </row>
    <row r="105" spans="9:17">
      <c r="I105" s="35" t="s">
        <v>263</v>
      </c>
      <c r="J105" s="36">
        <v>8.1</v>
      </c>
      <c r="M105" s="237"/>
      <c r="N105" s="325"/>
      <c r="O105" s="329"/>
      <c r="P105" s="321" t="s">
        <v>116</v>
      </c>
      <c r="Q105" s="185" t="s">
        <v>266</v>
      </c>
    </row>
    <row r="106" spans="9:17">
      <c r="I106" s="35" t="s">
        <v>265</v>
      </c>
      <c r="J106" s="36">
        <v>10</v>
      </c>
      <c r="M106" s="237"/>
      <c r="N106" s="325"/>
      <c r="O106" s="329"/>
      <c r="P106" s="327"/>
      <c r="Q106" s="27" t="s">
        <v>268</v>
      </c>
    </row>
    <row r="107" spans="9:17">
      <c r="I107" s="35" t="s">
        <v>267</v>
      </c>
      <c r="J107" s="36">
        <v>7.9</v>
      </c>
      <c r="M107" s="237"/>
      <c r="N107" s="325"/>
      <c r="O107" s="329"/>
      <c r="P107" s="322"/>
      <c r="Q107" s="27" t="s">
        <v>269</v>
      </c>
    </row>
    <row r="108" spans="9:17">
      <c r="I108" s="35"/>
      <c r="J108" s="36"/>
      <c r="M108" s="237"/>
      <c r="N108" s="325"/>
      <c r="O108" s="329"/>
      <c r="P108" s="321" t="s">
        <v>122</v>
      </c>
      <c r="Q108" s="185" t="s">
        <v>117</v>
      </c>
    </row>
    <row r="109" spans="9:17">
      <c r="I109" s="35" t="s">
        <v>4364</v>
      </c>
      <c r="J109" s="36">
        <v>12</v>
      </c>
      <c r="M109" s="237"/>
      <c r="N109" s="325"/>
      <c r="O109" s="329"/>
      <c r="P109" s="327"/>
      <c r="Q109" s="27" t="s">
        <v>120</v>
      </c>
    </row>
    <row r="110" spans="9:17">
      <c r="I110" s="35" t="s">
        <v>4365</v>
      </c>
      <c r="J110" s="36">
        <v>12</v>
      </c>
      <c r="M110" s="237"/>
      <c r="N110" s="325"/>
      <c r="O110" s="329"/>
      <c r="P110" s="322"/>
      <c r="Q110" s="27" t="s">
        <v>272</v>
      </c>
    </row>
    <row r="111" spans="9:17">
      <c r="I111" s="35" t="s">
        <v>270</v>
      </c>
      <c r="J111" s="36">
        <v>10.6</v>
      </c>
      <c r="M111" s="237"/>
      <c r="N111" s="325"/>
      <c r="O111" s="329"/>
      <c r="P111" s="321" t="s">
        <v>127</v>
      </c>
      <c r="Q111" s="185" t="s">
        <v>128</v>
      </c>
    </row>
    <row r="112" spans="9:17">
      <c r="I112" s="35" t="s">
        <v>271</v>
      </c>
      <c r="J112" s="36">
        <v>18.100000000000001</v>
      </c>
      <c r="M112" s="237"/>
      <c r="N112" s="325"/>
      <c r="O112" s="329"/>
      <c r="P112" s="327"/>
      <c r="Q112" s="27" t="s">
        <v>131</v>
      </c>
    </row>
    <row r="113" spans="9:17">
      <c r="I113" s="35" t="s">
        <v>273</v>
      </c>
      <c r="J113" s="36">
        <v>15.5</v>
      </c>
      <c r="M113" s="237"/>
      <c r="N113" s="326"/>
      <c r="O113" s="330"/>
      <c r="P113" s="322"/>
      <c r="Q113" s="27" t="s">
        <v>277</v>
      </c>
    </row>
    <row r="114" spans="9:17" ht="23">
      <c r="I114" s="35" t="s">
        <v>274</v>
      </c>
      <c r="J114" s="36">
        <v>5.9</v>
      </c>
      <c r="M114" s="234"/>
      <c r="N114" s="324" t="s">
        <v>279</v>
      </c>
      <c r="O114" s="40" t="s">
        <v>280</v>
      </c>
      <c r="P114" s="321" t="s">
        <v>208</v>
      </c>
      <c r="Q114" s="185" t="s">
        <v>117</v>
      </c>
    </row>
    <row r="115" spans="9:17" ht="104">
      <c r="I115" s="35" t="s">
        <v>275</v>
      </c>
      <c r="J115" s="36" t="s">
        <v>276</v>
      </c>
      <c r="M115" s="236"/>
      <c r="N115" s="325"/>
      <c r="O115" s="43" t="s">
        <v>256</v>
      </c>
      <c r="P115" s="327"/>
      <c r="Q115" s="27" t="s">
        <v>282</v>
      </c>
    </row>
    <row r="116" spans="9:17">
      <c r="I116" s="35" t="s">
        <v>278</v>
      </c>
      <c r="J116" s="36">
        <v>7.4</v>
      </c>
      <c r="M116" s="237"/>
      <c r="N116" s="325"/>
      <c r="O116" s="31"/>
      <c r="P116" s="322"/>
      <c r="Q116" s="27" t="s">
        <v>283</v>
      </c>
    </row>
    <row r="117" spans="9:17">
      <c r="I117" s="38" t="s">
        <v>281</v>
      </c>
      <c r="J117" s="39">
        <v>2.1</v>
      </c>
      <c r="M117" s="237"/>
      <c r="N117" s="325"/>
      <c r="O117" s="31"/>
      <c r="P117" s="321" t="s">
        <v>221</v>
      </c>
      <c r="Q117" s="185" t="s">
        <v>128</v>
      </c>
    </row>
    <row r="118" spans="9:17">
      <c r="I118" s="35" t="s">
        <v>4366</v>
      </c>
      <c r="J118" s="36">
        <v>13.3</v>
      </c>
      <c r="M118" s="237"/>
      <c r="N118" s="325"/>
      <c r="O118" s="31"/>
      <c r="P118" s="327"/>
      <c r="Q118" s="27" t="s">
        <v>284</v>
      </c>
    </row>
    <row r="119" spans="9:17">
      <c r="I119" s="35" t="s">
        <v>4367</v>
      </c>
      <c r="J119" s="36">
        <v>6.8</v>
      </c>
      <c r="M119" s="237"/>
      <c r="N119" s="326"/>
      <c r="O119" s="37"/>
      <c r="P119" s="322"/>
      <c r="Q119" s="27" t="s">
        <v>285</v>
      </c>
    </row>
    <row r="120" spans="9:17">
      <c r="I120" s="35" t="s">
        <v>4368</v>
      </c>
      <c r="J120" s="36">
        <v>6.8</v>
      </c>
      <c r="M120" s="234"/>
      <c r="N120" s="324" t="s">
        <v>258</v>
      </c>
      <c r="O120" s="323" t="s">
        <v>107</v>
      </c>
      <c r="P120" s="324" t="s">
        <v>99</v>
      </c>
      <c r="Q120" s="176" t="s">
        <v>287</v>
      </c>
    </row>
    <row r="121" spans="9:17">
      <c r="I121" s="35" t="s">
        <v>286</v>
      </c>
      <c r="J121" s="36">
        <v>7.3</v>
      </c>
      <c r="M121" s="236"/>
      <c r="N121" s="326"/>
      <c r="O121" s="323"/>
      <c r="P121" s="326"/>
      <c r="Q121" s="177" t="s">
        <v>289</v>
      </c>
    </row>
    <row r="122" spans="9:17" ht="26.5">
      <c r="I122" s="38" t="s">
        <v>288</v>
      </c>
      <c r="J122" s="36">
        <v>13.1</v>
      </c>
      <c r="M122" s="236"/>
      <c r="N122" s="324" t="s">
        <v>279</v>
      </c>
      <c r="O122" s="323" t="s">
        <v>291</v>
      </c>
      <c r="P122" s="324" t="s">
        <v>292</v>
      </c>
      <c r="Q122" s="176" t="s">
        <v>293</v>
      </c>
    </row>
    <row r="123" spans="9:17">
      <c r="I123" s="35" t="s">
        <v>290</v>
      </c>
      <c r="J123" s="36">
        <v>10.5</v>
      </c>
      <c r="M123" s="236"/>
      <c r="N123" s="325"/>
      <c r="O123" s="323"/>
      <c r="P123" s="325"/>
      <c r="Q123" s="177" t="s">
        <v>294</v>
      </c>
    </row>
    <row r="124" spans="9:17">
      <c r="I124" s="35" t="s">
        <v>118</v>
      </c>
      <c r="J124" s="36">
        <v>17.2</v>
      </c>
      <c r="M124" s="236"/>
      <c r="N124" s="325"/>
      <c r="O124" s="328" t="s">
        <v>256</v>
      </c>
      <c r="P124" s="325"/>
      <c r="Q124" s="176" t="s">
        <v>296</v>
      </c>
    </row>
    <row r="125" spans="9:17">
      <c r="I125" s="35" t="s">
        <v>295</v>
      </c>
      <c r="J125" s="36">
        <v>15.7</v>
      </c>
      <c r="M125" s="236"/>
      <c r="N125" s="326"/>
      <c r="O125" s="330"/>
      <c r="P125" s="326"/>
      <c r="Q125" s="177" t="s">
        <v>298</v>
      </c>
    </row>
    <row r="126" spans="9:17" ht="23">
      <c r="I126" s="35" t="s">
        <v>297</v>
      </c>
      <c r="J126" s="36">
        <v>4.2</v>
      </c>
      <c r="M126" s="236"/>
      <c r="N126" s="25" t="s">
        <v>300</v>
      </c>
      <c r="O126" s="40" t="s">
        <v>301</v>
      </c>
      <c r="P126" s="41" t="s">
        <v>99</v>
      </c>
      <c r="Q126" s="185" t="s">
        <v>302</v>
      </c>
    </row>
    <row r="127" spans="9:17" ht="23">
      <c r="I127" s="35" t="s">
        <v>299</v>
      </c>
      <c r="J127" s="36">
        <v>2.4</v>
      </c>
      <c r="M127" s="236"/>
      <c r="N127" s="324" t="s">
        <v>304</v>
      </c>
      <c r="O127" s="323" t="s">
        <v>305</v>
      </c>
      <c r="P127" s="41" t="s">
        <v>306</v>
      </c>
      <c r="Q127" s="27" t="s">
        <v>307</v>
      </c>
    </row>
    <row r="128" spans="9:17" ht="23">
      <c r="I128" s="35" t="s">
        <v>303</v>
      </c>
      <c r="J128" s="36">
        <v>7.8</v>
      </c>
      <c r="M128" s="236"/>
      <c r="N128" s="326"/>
      <c r="O128" s="323"/>
      <c r="P128" s="41" t="s">
        <v>309</v>
      </c>
      <c r="Q128" s="27" t="s">
        <v>310</v>
      </c>
    </row>
    <row r="129" spans="9:17">
      <c r="I129" s="35" t="s">
        <v>308</v>
      </c>
      <c r="J129" s="36">
        <v>13</v>
      </c>
      <c r="M129" s="234"/>
      <c r="N129" s="324" t="s">
        <v>97</v>
      </c>
      <c r="O129" s="328" t="s">
        <v>312</v>
      </c>
      <c r="P129" s="321" t="s">
        <v>233</v>
      </c>
      <c r="Q129" s="185" t="s">
        <v>313</v>
      </c>
    </row>
    <row r="130" spans="9:17">
      <c r="I130" s="35" t="s">
        <v>311</v>
      </c>
      <c r="J130" s="36">
        <v>18</v>
      </c>
      <c r="M130" s="236"/>
      <c r="N130" s="326"/>
      <c r="O130" s="330"/>
      <c r="P130" s="322"/>
      <c r="Q130" s="27" t="s">
        <v>315</v>
      </c>
    </row>
    <row r="131" spans="9:17">
      <c r="I131" s="35" t="s">
        <v>314</v>
      </c>
      <c r="J131" s="36">
        <v>16.3</v>
      </c>
      <c r="M131" s="237"/>
      <c r="N131" s="324" t="s">
        <v>163</v>
      </c>
      <c r="O131" s="328" t="s">
        <v>317</v>
      </c>
      <c r="P131" s="321" t="s">
        <v>318</v>
      </c>
      <c r="Q131" s="185" t="s">
        <v>260</v>
      </c>
    </row>
    <row r="132" spans="9:17">
      <c r="I132" s="238" t="s">
        <v>316</v>
      </c>
      <c r="J132" s="44">
        <v>8</v>
      </c>
      <c r="M132" s="237"/>
      <c r="N132" s="325"/>
      <c r="O132" s="329"/>
      <c r="P132" s="322"/>
      <c r="Q132" s="27" t="s">
        <v>262</v>
      </c>
    </row>
    <row r="133" spans="9:17">
      <c r="I133" s="35" t="s">
        <v>319</v>
      </c>
      <c r="J133" s="36">
        <v>9.5</v>
      </c>
      <c r="M133" s="237"/>
      <c r="N133" s="325"/>
      <c r="O133" s="329"/>
      <c r="P133" s="321" t="s">
        <v>116</v>
      </c>
      <c r="Q133" s="185" t="s">
        <v>266</v>
      </c>
    </row>
    <row r="134" spans="9:17">
      <c r="I134" s="35" t="s">
        <v>320</v>
      </c>
      <c r="J134" s="36">
        <v>7.6</v>
      </c>
      <c r="M134" s="237"/>
      <c r="N134" s="325"/>
      <c r="O134" s="329"/>
      <c r="P134" s="322"/>
      <c r="Q134" s="27" t="s">
        <v>268</v>
      </c>
    </row>
    <row r="135" spans="9:17">
      <c r="I135" s="35" t="s">
        <v>321</v>
      </c>
      <c r="J135" s="36">
        <v>26.8</v>
      </c>
      <c r="M135" s="237"/>
      <c r="N135" s="325"/>
      <c r="O135" s="329"/>
      <c r="P135" s="321" t="s">
        <v>323</v>
      </c>
      <c r="Q135" s="185" t="s">
        <v>117</v>
      </c>
    </row>
    <row r="136" spans="9:17">
      <c r="I136" s="35" t="s">
        <v>322</v>
      </c>
      <c r="J136" s="36">
        <v>6.7</v>
      </c>
      <c r="M136" s="237"/>
      <c r="N136" s="325"/>
      <c r="O136" s="329"/>
      <c r="P136" s="322"/>
      <c r="Q136" s="27" t="s">
        <v>120</v>
      </c>
    </row>
    <row r="137" spans="9:17">
      <c r="I137" s="35" t="s">
        <v>324</v>
      </c>
      <c r="J137" s="36">
        <v>9.9</v>
      </c>
      <c r="M137" s="237"/>
      <c r="N137" s="325"/>
      <c r="O137" s="329"/>
      <c r="P137" s="321" t="s">
        <v>127</v>
      </c>
      <c r="Q137" s="185" t="s">
        <v>128</v>
      </c>
    </row>
    <row r="138" spans="9:17">
      <c r="I138" s="35" t="s">
        <v>325</v>
      </c>
      <c r="J138" s="36">
        <v>12.4</v>
      </c>
      <c r="M138" s="237"/>
      <c r="N138" s="325"/>
      <c r="O138" s="329"/>
      <c r="P138" s="322"/>
      <c r="Q138" s="27" t="s">
        <v>131</v>
      </c>
    </row>
    <row r="139" spans="9:17">
      <c r="I139" s="35" t="s">
        <v>326</v>
      </c>
      <c r="J139" s="36">
        <v>11.5</v>
      </c>
      <c r="M139" s="237"/>
      <c r="N139" s="325"/>
      <c r="O139" s="329"/>
      <c r="P139" s="321" t="s">
        <v>328</v>
      </c>
      <c r="Q139" s="185" t="s">
        <v>117</v>
      </c>
    </row>
    <row r="140" spans="9:17">
      <c r="I140" s="35" t="s">
        <v>327</v>
      </c>
      <c r="J140" s="36">
        <v>18.399999999999999</v>
      </c>
      <c r="M140" s="237"/>
      <c r="N140" s="325"/>
      <c r="O140" s="329"/>
      <c r="P140" s="322"/>
      <c r="Q140" s="27" t="s">
        <v>282</v>
      </c>
    </row>
    <row r="141" spans="9:17">
      <c r="I141" s="35" t="s">
        <v>329</v>
      </c>
      <c r="J141" s="36">
        <v>13.9</v>
      </c>
      <c r="M141" s="237"/>
      <c r="N141" s="325"/>
      <c r="O141" s="329"/>
      <c r="P141" s="321" t="s">
        <v>221</v>
      </c>
      <c r="Q141" s="185" t="s">
        <v>128</v>
      </c>
    </row>
    <row r="142" spans="9:17">
      <c r="I142" s="35" t="s">
        <v>330</v>
      </c>
      <c r="J142" s="36">
        <v>8</v>
      </c>
      <c r="M142" s="237"/>
      <c r="N142" s="326"/>
      <c r="O142" s="330"/>
      <c r="P142" s="326"/>
      <c r="Q142" s="177" t="s">
        <v>284</v>
      </c>
    </row>
    <row r="143" spans="9:17" ht="26">
      <c r="I143" s="35" t="s">
        <v>331</v>
      </c>
      <c r="J143" s="36">
        <v>11.3</v>
      </c>
      <c r="M143" s="234"/>
      <c r="N143" s="25" t="s">
        <v>333</v>
      </c>
      <c r="O143" s="26" t="s">
        <v>334</v>
      </c>
      <c r="P143" s="41" t="s">
        <v>99</v>
      </c>
      <c r="Q143" s="27" t="s">
        <v>335</v>
      </c>
    </row>
    <row r="144" spans="9:17" ht="26">
      <c r="I144" s="35" t="s">
        <v>332</v>
      </c>
      <c r="J144" s="36">
        <v>13.3</v>
      </c>
      <c r="M144" s="236"/>
      <c r="N144" s="324" t="s">
        <v>337</v>
      </c>
      <c r="O144" s="323" t="s">
        <v>338</v>
      </c>
      <c r="P144" s="41" t="s">
        <v>339</v>
      </c>
      <c r="Q144" s="185" t="s">
        <v>340</v>
      </c>
    </row>
    <row r="145" spans="9:17" ht="26">
      <c r="I145" s="35" t="s">
        <v>336</v>
      </c>
      <c r="J145" s="36">
        <v>12.9</v>
      </c>
      <c r="M145" s="236"/>
      <c r="N145" s="325"/>
      <c r="O145" s="323"/>
      <c r="P145" s="41" t="s">
        <v>339</v>
      </c>
      <c r="Q145" s="185" t="s">
        <v>342</v>
      </c>
    </row>
    <row r="146" spans="9:17">
      <c r="I146" s="35" t="s">
        <v>341</v>
      </c>
      <c r="J146" s="36">
        <v>11.4</v>
      </c>
      <c r="M146" s="236"/>
      <c r="N146" s="326"/>
      <c r="O146" s="323"/>
      <c r="P146" s="41" t="s">
        <v>339</v>
      </c>
      <c r="Q146" s="185" t="s">
        <v>344</v>
      </c>
    </row>
    <row r="147" spans="9:17">
      <c r="I147" s="35" t="s">
        <v>343</v>
      </c>
      <c r="J147" s="36">
        <v>11</v>
      </c>
      <c r="M147" s="236"/>
      <c r="N147" s="324" t="s">
        <v>346</v>
      </c>
      <c r="O147" s="328" t="s">
        <v>347</v>
      </c>
      <c r="P147" s="321" t="s">
        <v>99</v>
      </c>
      <c r="Q147" s="27"/>
    </row>
    <row r="148" spans="9:17">
      <c r="I148" s="35" t="s">
        <v>345</v>
      </c>
      <c r="J148" s="36">
        <v>10.199999999999999</v>
      </c>
      <c r="M148" s="236"/>
      <c r="N148" s="325"/>
      <c r="O148" s="329"/>
      <c r="P148" s="327"/>
      <c r="Q148" s="185" t="s">
        <v>349</v>
      </c>
    </row>
    <row r="149" spans="9:17">
      <c r="I149" s="35" t="s">
        <v>348</v>
      </c>
      <c r="J149" s="36">
        <v>6.9</v>
      </c>
      <c r="M149" s="236"/>
      <c r="N149" s="325"/>
      <c r="O149" s="329"/>
      <c r="P149" s="327"/>
      <c r="Q149" s="185" t="s">
        <v>351</v>
      </c>
    </row>
    <row r="150" spans="9:17">
      <c r="I150" s="35" t="s">
        <v>350</v>
      </c>
      <c r="J150" s="36">
        <v>16.5</v>
      </c>
      <c r="M150" s="236"/>
      <c r="N150" s="326"/>
      <c r="O150" s="330"/>
      <c r="P150" s="322"/>
      <c r="Q150" s="185" t="s">
        <v>302</v>
      </c>
    </row>
    <row r="151" spans="9:17">
      <c r="I151" s="35" t="s">
        <v>352</v>
      </c>
      <c r="J151" s="36">
        <v>7.7</v>
      </c>
      <c r="M151" s="236"/>
      <c r="N151" s="25" t="s">
        <v>354</v>
      </c>
      <c r="O151" s="328" t="s">
        <v>347</v>
      </c>
      <c r="P151" s="41" t="s">
        <v>355</v>
      </c>
      <c r="Q151" s="185" t="s">
        <v>150</v>
      </c>
    </row>
    <row r="152" spans="9:17" ht="23">
      <c r="I152" s="35" t="s">
        <v>353</v>
      </c>
      <c r="J152" s="36">
        <v>11.9</v>
      </c>
      <c r="M152" s="236"/>
      <c r="N152" s="25" t="s">
        <v>357</v>
      </c>
      <c r="O152" s="329"/>
      <c r="P152" s="41" t="s">
        <v>358</v>
      </c>
      <c r="Q152" s="185" t="s">
        <v>150</v>
      </c>
    </row>
    <row r="153" spans="9:17" ht="26">
      <c r="I153" s="35" t="s">
        <v>356</v>
      </c>
      <c r="J153" s="36">
        <v>23.8</v>
      </c>
      <c r="M153" s="237"/>
      <c r="N153" s="25" t="s">
        <v>360</v>
      </c>
      <c r="O153" s="329"/>
      <c r="P153" s="41" t="s">
        <v>361</v>
      </c>
      <c r="Q153" s="185" t="s">
        <v>142</v>
      </c>
    </row>
    <row r="154" spans="9:17" ht="26">
      <c r="I154" s="35" t="s">
        <v>359</v>
      </c>
      <c r="J154" s="36">
        <v>25.9</v>
      </c>
      <c r="M154" s="237"/>
      <c r="N154" s="25" t="s">
        <v>363</v>
      </c>
      <c r="O154" s="329"/>
      <c r="P154" s="41" t="s">
        <v>364</v>
      </c>
      <c r="Q154" s="185" t="s">
        <v>150</v>
      </c>
    </row>
    <row r="155" spans="9:17">
      <c r="I155" s="35" t="s">
        <v>362</v>
      </c>
      <c r="J155" s="36">
        <v>39.700000000000003</v>
      </c>
      <c r="M155" s="237"/>
      <c r="N155" s="25" t="s">
        <v>366</v>
      </c>
      <c r="O155" s="329"/>
      <c r="P155" s="41" t="s">
        <v>367</v>
      </c>
      <c r="Q155" s="185" t="s">
        <v>368</v>
      </c>
    </row>
    <row r="156" spans="9:17">
      <c r="I156" s="38" t="s">
        <v>365</v>
      </c>
      <c r="J156" s="36">
        <v>25.9</v>
      </c>
      <c r="M156" s="234"/>
      <c r="N156" s="25" t="s">
        <v>370</v>
      </c>
      <c r="O156" s="329"/>
      <c r="P156" s="41" t="s">
        <v>371</v>
      </c>
      <c r="Q156" s="185" t="s">
        <v>372</v>
      </c>
    </row>
    <row r="157" spans="9:17" ht="23">
      <c r="I157" s="38" t="s">
        <v>369</v>
      </c>
      <c r="J157" s="36">
        <v>19.399999999999999</v>
      </c>
      <c r="M157" s="236"/>
      <c r="N157" s="25" t="s">
        <v>374</v>
      </c>
      <c r="O157" s="329"/>
      <c r="P157" s="41" t="s">
        <v>375</v>
      </c>
      <c r="Q157" s="27" t="s">
        <v>376</v>
      </c>
    </row>
    <row r="158" spans="9:17">
      <c r="I158" s="38" t="s">
        <v>373</v>
      </c>
      <c r="J158" s="36">
        <v>13</v>
      </c>
      <c r="M158" s="237"/>
      <c r="N158" s="25" t="s">
        <v>366</v>
      </c>
      <c r="O158" s="329"/>
      <c r="P158" s="41" t="s">
        <v>367</v>
      </c>
      <c r="Q158" s="185" t="s">
        <v>368</v>
      </c>
    </row>
    <row r="159" spans="9:17">
      <c r="I159" s="35" t="s">
        <v>377</v>
      </c>
      <c r="J159" s="36">
        <v>3.9</v>
      </c>
      <c r="M159" s="236"/>
      <c r="N159" s="25" t="s">
        <v>379</v>
      </c>
      <c r="O159" s="329"/>
      <c r="P159" s="41" t="s">
        <v>380</v>
      </c>
      <c r="Q159" s="185" t="s">
        <v>381</v>
      </c>
    </row>
    <row r="160" spans="9:17">
      <c r="I160" s="35" t="s">
        <v>378</v>
      </c>
      <c r="J160" s="36">
        <v>5.7</v>
      </c>
      <c r="M160" s="236"/>
      <c r="N160" s="25" t="s">
        <v>366</v>
      </c>
      <c r="O160" s="329"/>
      <c r="P160" s="41" t="s">
        <v>367</v>
      </c>
      <c r="Q160" s="185" t="s">
        <v>368</v>
      </c>
    </row>
    <row r="161" spans="9:17">
      <c r="I161" s="35" t="s">
        <v>382</v>
      </c>
      <c r="J161" s="36">
        <v>8.6999999999999993</v>
      </c>
      <c r="M161" s="234"/>
      <c r="N161" s="25" t="s">
        <v>384</v>
      </c>
      <c r="O161" s="329"/>
      <c r="P161" s="41" t="s">
        <v>385</v>
      </c>
      <c r="Q161" s="185" t="s">
        <v>368</v>
      </c>
    </row>
    <row r="162" spans="9:17">
      <c r="I162" s="35" t="s">
        <v>383</v>
      </c>
      <c r="J162" s="36">
        <v>6.2</v>
      </c>
      <c r="M162" s="236"/>
      <c r="N162" s="25" t="s">
        <v>387</v>
      </c>
      <c r="O162" s="329"/>
      <c r="P162" s="41" t="s">
        <v>388</v>
      </c>
      <c r="Q162" s="185" t="s">
        <v>389</v>
      </c>
    </row>
    <row r="163" spans="9:17">
      <c r="I163" s="38" t="s">
        <v>386</v>
      </c>
      <c r="J163" s="36">
        <v>10.199999999999999</v>
      </c>
      <c r="M163" s="236"/>
      <c r="N163" s="25" t="s">
        <v>337</v>
      </c>
      <c r="O163" s="329"/>
      <c r="P163" s="41" t="s">
        <v>337</v>
      </c>
      <c r="Q163" s="185" t="s">
        <v>390</v>
      </c>
    </row>
    <row r="164" spans="9:17">
      <c r="I164" s="45"/>
      <c r="J164" s="46"/>
      <c r="M164" s="236"/>
      <c r="N164" s="25" t="s">
        <v>337</v>
      </c>
      <c r="O164" s="330"/>
      <c r="P164" s="41" t="s">
        <v>337</v>
      </c>
      <c r="Q164" s="185" t="s">
        <v>157</v>
      </c>
    </row>
    <row r="165" spans="9:17">
      <c r="M165" s="236"/>
      <c r="N165" s="25" t="s">
        <v>97</v>
      </c>
      <c r="O165" s="323" t="s">
        <v>391</v>
      </c>
      <c r="P165" s="324" t="s">
        <v>99</v>
      </c>
      <c r="Q165" s="25" t="s">
        <v>392</v>
      </c>
    </row>
    <row r="166" spans="9:17" ht="23">
      <c r="M166" s="236"/>
      <c r="N166" s="25" t="s">
        <v>258</v>
      </c>
      <c r="O166" s="323"/>
      <c r="P166" s="325"/>
      <c r="Q166" s="25" t="s">
        <v>393</v>
      </c>
    </row>
    <row r="167" spans="9:17">
      <c r="M167" s="237"/>
      <c r="N167" s="25" t="s">
        <v>279</v>
      </c>
      <c r="O167" s="323"/>
      <c r="P167" s="325"/>
      <c r="Q167" s="25" t="s">
        <v>394</v>
      </c>
    </row>
    <row r="168" spans="9:17">
      <c r="M168" s="234"/>
      <c r="N168" s="25" t="s">
        <v>97</v>
      </c>
      <c r="O168" s="323"/>
      <c r="P168" s="325"/>
      <c r="Q168" s="25" t="s">
        <v>395</v>
      </c>
    </row>
    <row r="169" spans="9:17" ht="23">
      <c r="M169" s="236"/>
      <c r="N169" s="25" t="s">
        <v>258</v>
      </c>
      <c r="O169" s="323"/>
      <c r="P169" s="325"/>
      <c r="Q169" s="25" t="s">
        <v>396</v>
      </c>
    </row>
    <row r="170" spans="9:17">
      <c r="M170" s="237"/>
      <c r="N170" s="25" t="s">
        <v>279</v>
      </c>
      <c r="O170" s="323"/>
      <c r="P170" s="325"/>
      <c r="Q170" s="25" t="s">
        <v>397</v>
      </c>
    </row>
    <row r="171" spans="9:17">
      <c r="M171" s="236"/>
      <c r="N171" s="25" t="s">
        <v>97</v>
      </c>
      <c r="O171" s="323"/>
      <c r="P171" s="325"/>
      <c r="Q171" s="25" t="s">
        <v>398</v>
      </c>
    </row>
    <row r="172" spans="9:17" ht="23">
      <c r="M172" s="236"/>
      <c r="N172" s="25" t="s">
        <v>258</v>
      </c>
      <c r="O172" s="323"/>
      <c r="P172" s="325"/>
      <c r="Q172" s="25" t="s">
        <v>399</v>
      </c>
    </row>
    <row r="173" spans="9:17">
      <c r="M173" s="236"/>
      <c r="N173" s="25" t="s">
        <v>279</v>
      </c>
      <c r="O173" s="323"/>
      <c r="P173" s="326"/>
      <c r="Q173" s="25" t="s">
        <v>400</v>
      </c>
    </row>
    <row r="174" spans="9:17">
      <c r="M174" s="236"/>
      <c r="N174" s="25" t="s">
        <v>97</v>
      </c>
      <c r="O174" s="323"/>
      <c r="P174" s="324" t="s">
        <v>401</v>
      </c>
      <c r="Q174" s="25" t="s">
        <v>396</v>
      </c>
    </row>
    <row r="175" spans="9:17" ht="23">
      <c r="M175" s="236"/>
      <c r="N175" s="25" t="s">
        <v>258</v>
      </c>
      <c r="O175" s="323"/>
      <c r="P175" s="325"/>
      <c r="Q175" s="25" t="s">
        <v>402</v>
      </c>
    </row>
    <row r="176" spans="9:17">
      <c r="M176" s="237"/>
      <c r="N176" s="25" t="s">
        <v>279</v>
      </c>
      <c r="O176" s="323"/>
      <c r="P176" s="325"/>
      <c r="Q176" s="25" t="s">
        <v>393</v>
      </c>
    </row>
    <row r="177" spans="13:17">
      <c r="M177" s="234"/>
      <c r="N177" s="25" t="s">
        <v>97</v>
      </c>
      <c r="O177" s="323"/>
      <c r="P177" s="325"/>
      <c r="Q177" s="25" t="s">
        <v>399</v>
      </c>
    </row>
    <row r="178" spans="13:17" ht="23">
      <c r="M178" s="236"/>
      <c r="N178" s="25" t="s">
        <v>258</v>
      </c>
      <c r="O178" s="323"/>
      <c r="P178" s="325"/>
      <c r="Q178" s="25" t="s">
        <v>393</v>
      </c>
    </row>
    <row r="179" spans="13:17">
      <c r="M179" s="237"/>
      <c r="N179" s="25" t="s">
        <v>279</v>
      </c>
      <c r="O179" s="323"/>
      <c r="P179" s="326"/>
      <c r="Q179" s="25" t="s">
        <v>403</v>
      </c>
    </row>
    <row r="180" spans="13:17">
      <c r="M180" s="236"/>
      <c r="N180" s="25" t="s">
        <v>97</v>
      </c>
      <c r="O180" s="323"/>
      <c r="P180" s="324" t="s">
        <v>99</v>
      </c>
      <c r="Q180" s="25" t="s">
        <v>404</v>
      </c>
    </row>
    <row r="181" spans="13:17" ht="23">
      <c r="M181" s="236"/>
      <c r="N181" s="25" t="s">
        <v>258</v>
      </c>
      <c r="O181" s="323"/>
      <c r="P181" s="325"/>
      <c r="Q181" s="25" t="s">
        <v>405</v>
      </c>
    </row>
    <row r="182" spans="13:17">
      <c r="M182" s="236"/>
      <c r="N182" s="25" t="s">
        <v>279</v>
      </c>
      <c r="O182" s="323"/>
      <c r="P182" s="326"/>
      <c r="Q182" s="25" t="s">
        <v>406</v>
      </c>
    </row>
    <row r="183" spans="13:17">
      <c r="M183" s="236"/>
      <c r="N183" s="324" t="s">
        <v>407</v>
      </c>
      <c r="O183" s="323" t="s">
        <v>408</v>
      </c>
      <c r="P183" s="321" t="s">
        <v>99</v>
      </c>
      <c r="Q183" s="331" t="s">
        <v>409</v>
      </c>
    </row>
    <row r="184" spans="13:17">
      <c r="M184" s="236"/>
      <c r="N184" s="325"/>
      <c r="O184" s="323"/>
      <c r="P184" s="327"/>
      <c r="Q184" s="331"/>
    </row>
    <row r="185" spans="13:17">
      <c r="M185" s="236"/>
      <c r="N185" s="326"/>
      <c r="O185" s="323"/>
      <c r="P185" s="322"/>
      <c r="Q185" s="331"/>
    </row>
    <row r="186" spans="13:17">
      <c r="M186" s="236"/>
      <c r="N186" s="25" t="s">
        <v>99</v>
      </c>
      <c r="O186" s="25" t="s">
        <v>99</v>
      </c>
      <c r="P186" s="25" t="s">
        <v>99</v>
      </c>
      <c r="Q186" s="47">
        <v>-5</v>
      </c>
    </row>
    <row r="187" spans="13:17" ht="34.5">
      <c r="M187" s="236"/>
      <c r="N187" s="25" t="s">
        <v>410</v>
      </c>
      <c r="O187" s="40" t="s">
        <v>411</v>
      </c>
      <c r="P187" s="41" t="s">
        <v>99</v>
      </c>
      <c r="Q187" s="185" t="s">
        <v>412</v>
      </c>
    </row>
    <row r="188" spans="13:17" ht="23">
      <c r="M188" s="236"/>
      <c r="N188" s="25" t="s">
        <v>413</v>
      </c>
      <c r="O188" s="328" t="s">
        <v>414</v>
      </c>
      <c r="P188" s="41" t="s">
        <v>99</v>
      </c>
      <c r="Q188" s="27" t="s">
        <v>415</v>
      </c>
    </row>
    <row r="189" spans="13:17">
      <c r="M189" s="235"/>
      <c r="N189" s="25" t="s">
        <v>416</v>
      </c>
      <c r="O189" s="330"/>
      <c r="P189" s="41" t="s">
        <v>99</v>
      </c>
      <c r="Q189" s="27" t="s">
        <v>417</v>
      </c>
    </row>
    <row r="190" spans="13:17">
      <c r="M190" s="235"/>
      <c r="N190" s="25" t="s">
        <v>410</v>
      </c>
      <c r="O190" s="328" t="s">
        <v>418</v>
      </c>
      <c r="P190" s="321" t="s">
        <v>99</v>
      </c>
      <c r="Q190" s="185" t="s">
        <v>419</v>
      </c>
    </row>
    <row r="191" spans="13:17" ht="23">
      <c r="M191" s="236"/>
      <c r="N191" s="25" t="s">
        <v>413</v>
      </c>
      <c r="O191" s="329"/>
      <c r="P191" s="327"/>
      <c r="Q191" s="27" t="s">
        <v>420</v>
      </c>
    </row>
    <row r="192" spans="13:17">
      <c r="M192" s="235"/>
      <c r="N192" s="25" t="s">
        <v>416</v>
      </c>
      <c r="O192" s="330"/>
      <c r="P192" s="322"/>
      <c r="Q192" s="27" t="s">
        <v>421</v>
      </c>
    </row>
    <row r="193" spans="13:17">
      <c r="M193" s="236"/>
      <c r="N193" s="25" t="s">
        <v>410</v>
      </c>
      <c r="O193" s="26" t="s">
        <v>422</v>
      </c>
      <c r="P193" s="321" t="s">
        <v>99</v>
      </c>
      <c r="Q193" s="185" t="s">
        <v>419</v>
      </c>
    </row>
    <row r="194" spans="13:17" ht="23">
      <c r="M194" s="236"/>
      <c r="N194" s="25" t="s">
        <v>413</v>
      </c>
      <c r="O194" s="328" t="s">
        <v>423</v>
      </c>
      <c r="P194" s="327"/>
      <c r="Q194" s="27" t="s">
        <v>420</v>
      </c>
    </row>
    <row r="195" spans="13:17">
      <c r="M195" s="236"/>
      <c r="N195" s="25" t="s">
        <v>416</v>
      </c>
      <c r="O195" s="330"/>
      <c r="P195" s="326"/>
      <c r="Q195" s="177" t="s">
        <v>424</v>
      </c>
    </row>
    <row r="196" spans="13:17">
      <c r="M196" s="236"/>
      <c r="N196" s="25" t="s">
        <v>425</v>
      </c>
      <c r="O196" s="26" t="s">
        <v>422</v>
      </c>
      <c r="P196" s="41" t="s">
        <v>99</v>
      </c>
      <c r="Q196" s="185" t="s">
        <v>426</v>
      </c>
    </row>
    <row r="197" spans="13:17" ht="23">
      <c r="M197" s="236"/>
      <c r="N197" s="25" t="s">
        <v>427</v>
      </c>
      <c r="O197" s="40" t="s">
        <v>428</v>
      </c>
      <c r="P197" s="41" t="s">
        <v>429</v>
      </c>
      <c r="Q197" s="27" t="s">
        <v>430</v>
      </c>
    </row>
    <row r="198" spans="13:17">
      <c r="M198" s="236"/>
      <c r="N198" s="324" t="s">
        <v>431</v>
      </c>
      <c r="O198" s="323" t="s">
        <v>432</v>
      </c>
      <c r="P198" s="321" t="s">
        <v>99</v>
      </c>
      <c r="Q198" s="27" t="s">
        <v>430</v>
      </c>
    </row>
    <row r="199" spans="13:17">
      <c r="M199" s="236"/>
      <c r="N199" s="326"/>
      <c r="O199" s="323"/>
      <c r="P199" s="327"/>
      <c r="Q199" s="185" t="s">
        <v>433</v>
      </c>
    </row>
    <row r="200" spans="13:17" ht="34.5">
      <c r="M200" s="236"/>
      <c r="N200" s="25" t="s">
        <v>434</v>
      </c>
      <c r="O200" s="40" t="s">
        <v>435</v>
      </c>
      <c r="P200" s="327"/>
      <c r="Q200" s="27" t="s">
        <v>69</v>
      </c>
    </row>
    <row r="201" spans="13:17">
      <c r="M201" s="236"/>
      <c r="N201" s="324" t="s">
        <v>425</v>
      </c>
      <c r="O201" s="328" t="s">
        <v>422</v>
      </c>
      <c r="P201" s="327"/>
      <c r="Q201" s="185" t="s">
        <v>436</v>
      </c>
    </row>
    <row r="202" spans="13:17">
      <c r="M202" s="236"/>
      <c r="N202" s="326"/>
      <c r="O202" s="329"/>
      <c r="P202" s="327"/>
      <c r="Q202" s="27" t="s">
        <v>437</v>
      </c>
    </row>
    <row r="203" spans="13:17">
      <c r="M203" s="237"/>
      <c r="N203" s="41" t="s">
        <v>427</v>
      </c>
      <c r="O203" s="334" t="s">
        <v>438</v>
      </c>
      <c r="P203" s="332"/>
      <c r="Q203" s="27" t="s">
        <v>439</v>
      </c>
    </row>
    <row r="204" spans="13:17">
      <c r="M204" s="234"/>
      <c r="N204" s="41" t="s">
        <v>99</v>
      </c>
      <c r="O204" s="334"/>
      <c r="P204" s="333"/>
      <c r="Q204" s="27" t="s">
        <v>430</v>
      </c>
    </row>
    <row r="205" spans="13:17">
      <c r="M205" s="3"/>
      <c r="N205" s="3"/>
      <c r="O205" s="3"/>
      <c r="P205" s="3"/>
      <c r="Q205" s="3"/>
    </row>
    <row r="206" spans="13:17">
      <c r="M206" s="3"/>
      <c r="N206" s="3"/>
      <c r="O206" s="3"/>
      <c r="P206" s="3"/>
      <c r="Q206" s="3"/>
    </row>
    <row r="207" spans="13:17">
      <c r="M207" s="3" t="s">
        <v>440</v>
      </c>
      <c r="N207" s="3"/>
      <c r="O207" s="3"/>
      <c r="P207" s="3"/>
      <c r="Q207" s="3"/>
    </row>
    <row r="208" spans="13:17">
      <c r="M208" s="3" t="s">
        <v>441</v>
      </c>
      <c r="N208" s="3"/>
      <c r="O208" s="3"/>
      <c r="P208" s="3"/>
      <c r="Q208" s="3"/>
    </row>
    <row r="209" spans="13:17">
      <c r="M209" s="3" t="s">
        <v>442</v>
      </c>
      <c r="N209" s="3"/>
      <c r="O209" s="3"/>
      <c r="P209" s="3"/>
      <c r="Q209" s="3"/>
    </row>
    <row r="210" spans="13:17">
      <c r="M210" s="3" t="s">
        <v>443</v>
      </c>
      <c r="N210" s="3"/>
      <c r="O210" s="3"/>
      <c r="P210" s="3"/>
      <c r="Q210" s="3"/>
    </row>
    <row r="211" spans="13:17">
      <c r="M211" s="3" t="s">
        <v>444</v>
      </c>
      <c r="N211" s="3"/>
      <c r="O211" s="3"/>
      <c r="P211" s="3"/>
      <c r="Q211" s="3"/>
    </row>
    <row r="212" spans="13:17">
      <c r="M212" s="3" t="s">
        <v>445</v>
      </c>
      <c r="N212" s="3"/>
      <c r="O212" s="3"/>
      <c r="P212" s="3"/>
      <c r="Q212" s="3"/>
    </row>
    <row r="213" spans="13:17">
      <c r="M213" s="3" t="s">
        <v>446</v>
      </c>
      <c r="N213" s="3"/>
      <c r="O213" s="3"/>
      <c r="P213" s="3"/>
      <c r="Q213" s="3"/>
    </row>
    <row r="214" spans="13:17">
      <c r="M214" s="3" t="s">
        <v>447</v>
      </c>
    </row>
  </sheetData>
  <mergeCells count="81">
    <mergeCell ref="N198:N199"/>
    <mergeCell ref="O198:O199"/>
    <mergeCell ref="P198:P204"/>
    <mergeCell ref="N201:N202"/>
    <mergeCell ref="O201:O202"/>
    <mergeCell ref="O203:O204"/>
    <mergeCell ref="Q183:Q185"/>
    <mergeCell ref="O188:O189"/>
    <mergeCell ref="O190:O192"/>
    <mergeCell ref="P190:P192"/>
    <mergeCell ref="P193:P195"/>
    <mergeCell ref="O194:O195"/>
    <mergeCell ref="N183:N185"/>
    <mergeCell ref="O183:O185"/>
    <mergeCell ref="P183:P185"/>
    <mergeCell ref="P141:P142"/>
    <mergeCell ref="N144:N146"/>
    <mergeCell ref="O144:O146"/>
    <mergeCell ref="N147:N150"/>
    <mergeCell ref="O147:O150"/>
    <mergeCell ref="P147:P150"/>
    <mergeCell ref="O151:O164"/>
    <mergeCell ref="O165:O182"/>
    <mergeCell ref="P165:P173"/>
    <mergeCell ref="P174:P179"/>
    <mergeCell ref="P180:P182"/>
    <mergeCell ref="N129:N130"/>
    <mergeCell ref="O129:O130"/>
    <mergeCell ref="P129:P130"/>
    <mergeCell ref="N131:N142"/>
    <mergeCell ref="O131:O142"/>
    <mergeCell ref="P131:P132"/>
    <mergeCell ref="P133:P134"/>
    <mergeCell ref="P135:P136"/>
    <mergeCell ref="P137:P138"/>
    <mergeCell ref="P139:P140"/>
    <mergeCell ref="N122:N125"/>
    <mergeCell ref="O122:O123"/>
    <mergeCell ref="P122:P125"/>
    <mergeCell ref="O124:O125"/>
    <mergeCell ref="N127:N128"/>
    <mergeCell ref="O127:O128"/>
    <mergeCell ref="N114:N119"/>
    <mergeCell ref="P114:P116"/>
    <mergeCell ref="P117:P119"/>
    <mergeCell ref="N120:N121"/>
    <mergeCell ref="O120:O121"/>
    <mergeCell ref="P120:P121"/>
    <mergeCell ref="N102:N113"/>
    <mergeCell ref="O102:O113"/>
    <mergeCell ref="P102:P104"/>
    <mergeCell ref="P105:P107"/>
    <mergeCell ref="P108:P110"/>
    <mergeCell ref="P111:P113"/>
    <mergeCell ref="N94:N96"/>
    <mergeCell ref="O95:O96"/>
    <mergeCell ref="N97:N99"/>
    <mergeCell ref="O98:O99"/>
    <mergeCell ref="Q100:Q101"/>
    <mergeCell ref="N100:N101"/>
    <mergeCell ref="P100:P101"/>
    <mergeCell ref="N70:N93"/>
    <mergeCell ref="O70:O93"/>
    <mergeCell ref="P70:P73"/>
    <mergeCell ref="P74:P77"/>
    <mergeCell ref="P78:P81"/>
    <mergeCell ref="P82:P85"/>
    <mergeCell ref="P86:P89"/>
    <mergeCell ref="P90:P93"/>
    <mergeCell ref="M54:M55"/>
    <mergeCell ref="P52:P53"/>
    <mergeCell ref="O54:O69"/>
    <mergeCell ref="P54:P55"/>
    <mergeCell ref="P56:P57"/>
    <mergeCell ref="P58:P59"/>
    <mergeCell ref="P60:P61"/>
    <mergeCell ref="P62:P63"/>
    <mergeCell ref="P64:P65"/>
    <mergeCell ref="N66:N69"/>
    <mergeCell ref="P66:P67"/>
    <mergeCell ref="P68:P6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929"/>
  <sheetViews>
    <sheetView showGridLines="0" tabSelected="1" zoomScaleNormal="100" workbookViewId="0"/>
  </sheetViews>
  <sheetFormatPr defaultRowHeight="12.5"/>
  <cols>
    <col min="1" max="1" width="2.7265625" style="49" customWidth="1"/>
    <col min="2" max="2" width="0.7265625" style="49" customWidth="1"/>
    <col min="3" max="3" width="3.7265625" style="49" customWidth="1"/>
    <col min="4" max="17" width="3.26953125" style="49" customWidth="1"/>
    <col min="18" max="18" width="3.7265625" style="49" customWidth="1"/>
    <col min="19" max="34" width="3.26953125" style="49" customWidth="1"/>
    <col min="35" max="36" width="0.7265625" style="49" customWidth="1"/>
    <col min="37" max="73" width="3.26953125" style="49" customWidth="1"/>
    <col min="74" max="256" width="9" style="49"/>
    <col min="257" max="257" width="2.7265625" style="49" customWidth="1"/>
    <col min="258" max="258" width="0.7265625" style="49" customWidth="1"/>
    <col min="259" max="259" width="3.7265625" style="49" customWidth="1"/>
    <col min="260" max="273" width="3.26953125" style="49" customWidth="1"/>
    <col min="274" max="274" width="3.7265625" style="49" customWidth="1"/>
    <col min="275" max="290" width="3.26953125" style="49" customWidth="1"/>
    <col min="291" max="292" width="0.7265625" style="49" customWidth="1"/>
    <col min="293" max="329" width="3.26953125" style="49" customWidth="1"/>
    <col min="330" max="512" width="9" style="49"/>
    <col min="513" max="513" width="2.7265625" style="49" customWidth="1"/>
    <col min="514" max="514" width="0.7265625" style="49" customWidth="1"/>
    <col min="515" max="515" width="3.7265625" style="49" customWidth="1"/>
    <col min="516" max="529" width="3.26953125" style="49" customWidth="1"/>
    <col min="530" max="530" width="3.7265625" style="49" customWidth="1"/>
    <col min="531" max="546" width="3.26953125" style="49" customWidth="1"/>
    <col min="547" max="548" width="0.7265625" style="49" customWidth="1"/>
    <col min="549" max="585" width="3.26953125" style="49" customWidth="1"/>
    <col min="586" max="768" width="9" style="49"/>
    <col min="769" max="769" width="2.7265625" style="49" customWidth="1"/>
    <col min="770" max="770" width="0.7265625" style="49" customWidth="1"/>
    <col min="771" max="771" width="3.7265625" style="49" customWidth="1"/>
    <col min="772" max="785" width="3.26953125" style="49" customWidth="1"/>
    <col min="786" max="786" width="3.7265625" style="49" customWidth="1"/>
    <col min="787" max="802" width="3.26953125" style="49" customWidth="1"/>
    <col min="803" max="804" width="0.7265625" style="49" customWidth="1"/>
    <col min="805" max="841" width="3.26953125" style="49" customWidth="1"/>
    <col min="842" max="1024" width="9" style="49"/>
    <col min="1025" max="1025" width="2.7265625" style="49" customWidth="1"/>
    <col min="1026" max="1026" width="0.7265625" style="49" customWidth="1"/>
    <col min="1027" max="1027" width="3.7265625" style="49" customWidth="1"/>
    <col min="1028" max="1041" width="3.26953125" style="49" customWidth="1"/>
    <col min="1042" max="1042" width="3.7265625" style="49" customWidth="1"/>
    <col min="1043" max="1058" width="3.26953125" style="49" customWidth="1"/>
    <col min="1059" max="1060" width="0.7265625" style="49" customWidth="1"/>
    <col min="1061" max="1097" width="3.26953125" style="49" customWidth="1"/>
    <col min="1098" max="1280" width="9" style="49"/>
    <col min="1281" max="1281" width="2.7265625" style="49" customWidth="1"/>
    <col min="1282" max="1282" width="0.7265625" style="49" customWidth="1"/>
    <col min="1283" max="1283" width="3.7265625" style="49" customWidth="1"/>
    <col min="1284" max="1297" width="3.26953125" style="49" customWidth="1"/>
    <col min="1298" max="1298" width="3.7265625" style="49" customWidth="1"/>
    <col min="1299" max="1314" width="3.26953125" style="49" customWidth="1"/>
    <col min="1315" max="1316" width="0.7265625" style="49" customWidth="1"/>
    <col min="1317" max="1353" width="3.26953125" style="49" customWidth="1"/>
    <col min="1354" max="1536" width="9" style="49"/>
    <col min="1537" max="1537" width="2.7265625" style="49" customWidth="1"/>
    <col min="1538" max="1538" width="0.7265625" style="49" customWidth="1"/>
    <col min="1539" max="1539" width="3.7265625" style="49" customWidth="1"/>
    <col min="1540" max="1553" width="3.26953125" style="49" customWidth="1"/>
    <col min="1554" max="1554" width="3.7265625" style="49" customWidth="1"/>
    <col min="1555" max="1570" width="3.26953125" style="49" customWidth="1"/>
    <col min="1571" max="1572" width="0.7265625" style="49" customWidth="1"/>
    <col min="1573" max="1609" width="3.26953125" style="49" customWidth="1"/>
    <col min="1610" max="1792" width="9" style="49"/>
    <col min="1793" max="1793" width="2.7265625" style="49" customWidth="1"/>
    <col min="1794" max="1794" width="0.7265625" style="49" customWidth="1"/>
    <col min="1795" max="1795" width="3.7265625" style="49" customWidth="1"/>
    <col min="1796" max="1809" width="3.26953125" style="49" customWidth="1"/>
    <col min="1810" max="1810" width="3.7265625" style="49" customWidth="1"/>
    <col min="1811" max="1826" width="3.26953125" style="49" customWidth="1"/>
    <col min="1827" max="1828" width="0.7265625" style="49" customWidth="1"/>
    <col min="1829" max="1865" width="3.26953125" style="49" customWidth="1"/>
    <col min="1866" max="2048" width="9" style="49"/>
    <col min="2049" max="2049" width="2.7265625" style="49" customWidth="1"/>
    <col min="2050" max="2050" width="0.7265625" style="49" customWidth="1"/>
    <col min="2051" max="2051" width="3.7265625" style="49" customWidth="1"/>
    <col min="2052" max="2065" width="3.26953125" style="49" customWidth="1"/>
    <col min="2066" max="2066" width="3.7265625" style="49" customWidth="1"/>
    <col min="2067" max="2082" width="3.26953125" style="49" customWidth="1"/>
    <col min="2083" max="2084" width="0.7265625" style="49" customWidth="1"/>
    <col min="2085" max="2121" width="3.26953125" style="49" customWidth="1"/>
    <col min="2122" max="2304" width="9" style="49"/>
    <col min="2305" max="2305" width="2.7265625" style="49" customWidth="1"/>
    <col min="2306" max="2306" width="0.7265625" style="49" customWidth="1"/>
    <col min="2307" max="2307" width="3.7265625" style="49" customWidth="1"/>
    <col min="2308" max="2321" width="3.26953125" style="49" customWidth="1"/>
    <col min="2322" max="2322" width="3.7265625" style="49" customWidth="1"/>
    <col min="2323" max="2338" width="3.26953125" style="49" customWidth="1"/>
    <col min="2339" max="2340" width="0.7265625" style="49" customWidth="1"/>
    <col min="2341" max="2377" width="3.26953125" style="49" customWidth="1"/>
    <col min="2378" max="2560" width="9" style="49"/>
    <col min="2561" max="2561" width="2.7265625" style="49" customWidth="1"/>
    <col min="2562" max="2562" width="0.7265625" style="49" customWidth="1"/>
    <col min="2563" max="2563" width="3.7265625" style="49" customWidth="1"/>
    <col min="2564" max="2577" width="3.26953125" style="49" customWidth="1"/>
    <col min="2578" max="2578" width="3.7265625" style="49" customWidth="1"/>
    <col min="2579" max="2594" width="3.26953125" style="49" customWidth="1"/>
    <col min="2595" max="2596" width="0.7265625" style="49" customWidth="1"/>
    <col min="2597" max="2633" width="3.26953125" style="49" customWidth="1"/>
    <col min="2634" max="2816" width="9" style="49"/>
    <col min="2817" max="2817" width="2.7265625" style="49" customWidth="1"/>
    <col min="2818" max="2818" width="0.7265625" style="49" customWidth="1"/>
    <col min="2819" max="2819" width="3.7265625" style="49" customWidth="1"/>
    <col min="2820" max="2833" width="3.26953125" style="49" customWidth="1"/>
    <col min="2834" max="2834" width="3.7265625" style="49" customWidth="1"/>
    <col min="2835" max="2850" width="3.26953125" style="49" customWidth="1"/>
    <col min="2851" max="2852" width="0.7265625" style="49" customWidth="1"/>
    <col min="2853" max="2889" width="3.26953125" style="49" customWidth="1"/>
    <col min="2890" max="3072" width="9" style="49"/>
    <col min="3073" max="3073" width="2.7265625" style="49" customWidth="1"/>
    <col min="3074" max="3074" width="0.7265625" style="49" customWidth="1"/>
    <col min="3075" max="3075" width="3.7265625" style="49" customWidth="1"/>
    <col min="3076" max="3089" width="3.26953125" style="49" customWidth="1"/>
    <col min="3090" max="3090" width="3.7265625" style="49" customWidth="1"/>
    <col min="3091" max="3106" width="3.26953125" style="49" customWidth="1"/>
    <col min="3107" max="3108" width="0.7265625" style="49" customWidth="1"/>
    <col min="3109" max="3145" width="3.26953125" style="49" customWidth="1"/>
    <col min="3146" max="3328" width="9" style="49"/>
    <col min="3329" max="3329" width="2.7265625" style="49" customWidth="1"/>
    <col min="3330" max="3330" width="0.7265625" style="49" customWidth="1"/>
    <col min="3331" max="3331" width="3.7265625" style="49" customWidth="1"/>
    <col min="3332" max="3345" width="3.26953125" style="49" customWidth="1"/>
    <col min="3346" max="3346" width="3.7265625" style="49" customWidth="1"/>
    <col min="3347" max="3362" width="3.26953125" style="49" customWidth="1"/>
    <col min="3363" max="3364" width="0.7265625" style="49" customWidth="1"/>
    <col min="3365" max="3401" width="3.26953125" style="49" customWidth="1"/>
    <col min="3402" max="3584" width="9" style="49"/>
    <col min="3585" max="3585" width="2.7265625" style="49" customWidth="1"/>
    <col min="3586" max="3586" width="0.7265625" style="49" customWidth="1"/>
    <col min="3587" max="3587" width="3.7265625" style="49" customWidth="1"/>
    <col min="3588" max="3601" width="3.26953125" style="49" customWidth="1"/>
    <col min="3602" max="3602" width="3.7265625" style="49" customWidth="1"/>
    <col min="3603" max="3618" width="3.26953125" style="49" customWidth="1"/>
    <col min="3619" max="3620" width="0.7265625" style="49" customWidth="1"/>
    <col min="3621" max="3657" width="3.26953125" style="49" customWidth="1"/>
    <col min="3658" max="3840" width="9" style="49"/>
    <col min="3841" max="3841" width="2.7265625" style="49" customWidth="1"/>
    <col min="3842" max="3842" width="0.7265625" style="49" customWidth="1"/>
    <col min="3843" max="3843" width="3.7265625" style="49" customWidth="1"/>
    <col min="3844" max="3857" width="3.26953125" style="49" customWidth="1"/>
    <col min="3858" max="3858" width="3.7265625" style="49" customWidth="1"/>
    <col min="3859" max="3874" width="3.26953125" style="49" customWidth="1"/>
    <col min="3875" max="3876" width="0.7265625" style="49" customWidth="1"/>
    <col min="3877" max="3913" width="3.26953125" style="49" customWidth="1"/>
    <col min="3914" max="4096" width="9" style="49"/>
    <col min="4097" max="4097" width="2.7265625" style="49" customWidth="1"/>
    <col min="4098" max="4098" width="0.7265625" style="49" customWidth="1"/>
    <col min="4099" max="4099" width="3.7265625" style="49" customWidth="1"/>
    <col min="4100" max="4113" width="3.26953125" style="49" customWidth="1"/>
    <col min="4114" max="4114" width="3.7265625" style="49" customWidth="1"/>
    <col min="4115" max="4130" width="3.26953125" style="49" customWidth="1"/>
    <col min="4131" max="4132" width="0.7265625" style="49" customWidth="1"/>
    <col min="4133" max="4169" width="3.26953125" style="49" customWidth="1"/>
    <col min="4170" max="4352" width="9" style="49"/>
    <col min="4353" max="4353" width="2.7265625" style="49" customWidth="1"/>
    <col min="4354" max="4354" width="0.7265625" style="49" customWidth="1"/>
    <col min="4355" max="4355" width="3.7265625" style="49" customWidth="1"/>
    <col min="4356" max="4369" width="3.26953125" style="49" customWidth="1"/>
    <col min="4370" max="4370" width="3.7265625" style="49" customWidth="1"/>
    <col min="4371" max="4386" width="3.26953125" style="49" customWidth="1"/>
    <col min="4387" max="4388" width="0.7265625" style="49" customWidth="1"/>
    <col min="4389" max="4425" width="3.26953125" style="49" customWidth="1"/>
    <col min="4426" max="4608" width="9" style="49"/>
    <col min="4609" max="4609" width="2.7265625" style="49" customWidth="1"/>
    <col min="4610" max="4610" width="0.7265625" style="49" customWidth="1"/>
    <col min="4611" max="4611" width="3.7265625" style="49" customWidth="1"/>
    <col min="4612" max="4625" width="3.26953125" style="49" customWidth="1"/>
    <col min="4626" max="4626" width="3.7265625" style="49" customWidth="1"/>
    <col min="4627" max="4642" width="3.26953125" style="49" customWidth="1"/>
    <col min="4643" max="4644" width="0.7265625" style="49" customWidth="1"/>
    <col min="4645" max="4681" width="3.26953125" style="49" customWidth="1"/>
    <col min="4682" max="4864" width="9" style="49"/>
    <col min="4865" max="4865" width="2.7265625" style="49" customWidth="1"/>
    <col min="4866" max="4866" width="0.7265625" style="49" customWidth="1"/>
    <col min="4867" max="4867" width="3.7265625" style="49" customWidth="1"/>
    <col min="4868" max="4881" width="3.26953125" style="49" customWidth="1"/>
    <col min="4882" max="4882" width="3.7265625" style="49" customWidth="1"/>
    <col min="4883" max="4898" width="3.26953125" style="49" customWidth="1"/>
    <col min="4899" max="4900" width="0.7265625" style="49" customWidth="1"/>
    <col min="4901" max="4937" width="3.26953125" style="49" customWidth="1"/>
    <col min="4938" max="5120" width="9" style="49"/>
    <col min="5121" max="5121" width="2.7265625" style="49" customWidth="1"/>
    <col min="5122" max="5122" width="0.7265625" style="49" customWidth="1"/>
    <col min="5123" max="5123" width="3.7265625" style="49" customWidth="1"/>
    <col min="5124" max="5137" width="3.26953125" style="49" customWidth="1"/>
    <col min="5138" max="5138" width="3.7265625" style="49" customWidth="1"/>
    <col min="5139" max="5154" width="3.26953125" style="49" customWidth="1"/>
    <col min="5155" max="5156" width="0.7265625" style="49" customWidth="1"/>
    <col min="5157" max="5193" width="3.26953125" style="49" customWidth="1"/>
    <col min="5194" max="5376" width="9" style="49"/>
    <col min="5377" max="5377" width="2.7265625" style="49" customWidth="1"/>
    <col min="5378" max="5378" width="0.7265625" style="49" customWidth="1"/>
    <col min="5379" max="5379" width="3.7265625" style="49" customWidth="1"/>
    <col min="5380" max="5393" width="3.26953125" style="49" customWidth="1"/>
    <col min="5394" max="5394" width="3.7265625" style="49" customWidth="1"/>
    <col min="5395" max="5410" width="3.26953125" style="49" customWidth="1"/>
    <col min="5411" max="5412" width="0.7265625" style="49" customWidth="1"/>
    <col min="5413" max="5449" width="3.26953125" style="49" customWidth="1"/>
    <col min="5450" max="5632" width="9" style="49"/>
    <col min="5633" max="5633" width="2.7265625" style="49" customWidth="1"/>
    <col min="5634" max="5634" width="0.7265625" style="49" customWidth="1"/>
    <col min="5635" max="5635" width="3.7265625" style="49" customWidth="1"/>
    <col min="5636" max="5649" width="3.26953125" style="49" customWidth="1"/>
    <col min="5650" max="5650" width="3.7265625" style="49" customWidth="1"/>
    <col min="5651" max="5666" width="3.26953125" style="49" customWidth="1"/>
    <col min="5667" max="5668" width="0.7265625" style="49" customWidth="1"/>
    <col min="5669" max="5705" width="3.26953125" style="49" customWidth="1"/>
    <col min="5706" max="5888" width="9" style="49"/>
    <col min="5889" max="5889" width="2.7265625" style="49" customWidth="1"/>
    <col min="5890" max="5890" width="0.7265625" style="49" customWidth="1"/>
    <col min="5891" max="5891" width="3.7265625" style="49" customWidth="1"/>
    <col min="5892" max="5905" width="3.26953125" style="49" customWidth="1"/>
    <col min="5906" max="5906" width="3.7265625" style="49" customWidth="1"/>
    <col min="5907" max="5922" width="3.26953125" style="49" customWidth="1"/>
    <col min="5923" max="5924" width="0.7265625" style="49" customWidth="1"/>
    <col min="5925" max="5961" width="3.26953125" style="49" customWidth="1"/>
    <col min="5962" max="6144" width="9" style="49"/>
    <col min="6145" max="6145" width="2.7265625" style="49" customWidth="1"/>
    <col min="6146" max="6146" width="0.7265625" style="49" customWidth="1"/>
    <col min="6147" max="6147" width="3.7265625" style="49" customWidth="1"/>
    <col min="6148" max="6161" width="3.26953125" style="49" customWidth="1"/>
    <col min="6162" max="6162" width="3.7265625" style="49" customWidth="1"/>
    <col min="6163" max="6178" width="3.26953125" style="49" customWidth="1"/>
    <col min="6179" max="6180" width="0.7265625" style="49" customWidth="1"/>
    <col min="6181" max="6217" width="3.26953125" style="49" customWidth="1"/>
    <col min="6218" max="6400" width="9" style="49"/>
    <col min="6401" max="6401" width="2.7265625" style="49" customWidth="1"/>
    <col min="6402" max="6402" width="0.7265625" style="49" customWidth="1"/>
    <col min="6403" max="6403" width="3.7265625" style="49" customWidth="1"/>
    <col min="6404" max="6417" width="3.26953125" style="49" customWidth="1"/>
    <col min="6418" max="6418" width="3.7265625" style="49" customWidth="1"/>
    <col min="6419" max="6434" width="3.26953125" style="49" customWidth="1"/>
    <col min="6435" max="6436" width="0.7265625" style="49" customWidth="1"/>
    <col min="6437" max="6473" width="3.26953125" style="49" customWidth="1"/>
    <col min="6474" max="6656" width="9" style="49"/>
    <col min="6657" max="6657" width="2.7265625" style="49" customWidth="1"/>
    <col min="6658" max="6658" width="0.7265625" style="49" customWidth="1"/>
    <col min="6659" max="6659" width="3.7265625" style="49" customWidth="1"/>
    <col min="6660" max="6673" width="3.26953125" style="49" customWidth="1"/>
    <col min="6674" max="6674" width="3.7265625" style="49" customWidth="1"/>
    <col min="6675" max="6690" width="3.26953125" style="49" customWidth="1"/>
    <col min="6691" max="6692" width="0.7265625" style="49" customWidth="1"/>
    <col min="6693" max="6729" width="3.26953125" style="49" customWidth="1"/>
    <col min="6730" max="6912" width="9" style="49"/>
    <col min="6913" max="6913" width="2.7265625" style="49" customWidth="1"/>
    <col min="6914" max="6914" width="0.7265625" style="49" customWidth="1"/>
    <col min="6915" max="6915" width="3.7265625" style="49" customWidth="1"/>
    <col min="6916" max="6929" width="3.26953125" style="49" customWidth="1"/>
    <col min="6930" max="6930" width="3.7265625" style="49" customWidth="1"/>
    <col min="6931" max="6946" width="3.26953125" style="49" customWidth="1"/>
    <col min="6947" max="6948" width="0.7265625" style="49" customWidth="1"/>
    <col min="6949" max="6985" width="3.26953125" style="49" customWidth="1"/>
    <col min="6986" max="7168" width="9" style="49"/>
    <col min="7169" max="7169" width="2.7265625" style="49" customWidth="1"/>
    <col min="7170" max="7170" width="0.7265625" style="49" customWidth="1"/>
    <col min="7171" max="7171" width="3.7265625" style="49" customWidth="1"/>
    <col min="7172" max="7185" width="3.26953125" style="49" customWidth="1"/>
    <col min="7186" max="7186" width="3.7265625" style="49" customWidth="1"/>
    <col min="7187" max="7202" width="3.26953125" style="49" customWidth="1"/>
    <col min="7203" max="7204" width="0.7265625" style="49" customWidth="1"/>
    <col min="7205" max="7241" width="3.26953125" style="49" customWidth="1"/>
    <col min="7242" max="7424" width="9" style="49"/>
    <col min="7425" max="7425" width="2.7265625" style="49" customWidth="1"/>
    <col min="7426" max="7426" width="0.7265625" style="49" customWidth="1"/>
    <col min="7427" max="7427" width="3.7265625" style="49" customWidth="1"/>
    <col min="7428" max="7441" width="3.26953125" style="49" customWidth="1"/>
    <col min="7442" max="7442" width="3.7265625" style="49" customWidth="1"/>
    <col min="7443" max="7458" width="3.26953125" style="49" customWidth="1"/>
    <col min="7459" max="7460" width="0.7265625" style="49" customWidth="1"/>
    <col min="7461" max="7497" width="3.26953125" style="49" customWidth="1"/>
    <col min="7498" max="7680" width="9" style="49"/>
    <col min="7681" max="7681" width="2.7265625" style="49" customWidth="1"/>
    <col min="7682" max="7682" width="0.7265625" style="49" customWidth="1"/>
    <col min="7683" max="7683" width="3.7265625" style="49" customWidth="1"/>
    <col min="7684" max="7697" width="3.26953125" style="49" customWidth="1"/>
    <col min="7698" max="7698" width="3.7265625" style="49" customWidth="1"/>
    <col min="7699" max="7714" width="3.26953125" style="49" customWidth="1"/>
    <col min="7715" max="7716" width="0.7265625" style="49" customWidth="1"/>
    <col min="7717" max="7753" width="3.26953125" style="49" customWidth="1"/>
    <col min="7754" max="7936" width="9" style="49"/>
    <col min="7937" max="7937" width="2.7265625" style="49" customWidth="1"/>
    <col min="7938" max="7938" width="0.7265625" style="49" customWidth="1"/>
    <col min="7939" max="7939" width="3.7265625" style="49" customWidth="1"/>
    <col min="7940" max="7953" width="3.26953125" style="49" customWidth="1"/>
    <col min="7954" max="7954" width="3.7265625" style="49" customWidth="1"/>
    <col min="7955" max="7970" width="3.26953125" style="49" customWidth="1"/>
    <col min="7971" max="7972" width="0.7265625" style="49" customWidth="1"/>
    <col min="7973" max="8009" width="3.26953125" style="49" customWidth="1"/>
    <col min="8010" max="8192" width="9" style="49"/>
    <col min="8193" max="8193" width="2.7265625" style="49" customWidth="1"/>
    <col min="8194" max="8194" width="0.7265625" style="49" customWidth="1"/>
    <col min="8195" max="8195" width="3.7265625" style="49" customWidth="1"/>
    <col min="8196" max="8209" width="3.26953125" style="49" customWidth="1"/>
    <col min="8210" max="8210" width="3.7265625" style="49" customWidth="1"/>
    <col min="8211" max="8226" width="3.26953125" style="49" customWidth="1"/>
    <col min="8227" max="8228" width="0.7265625" style="49" customWidth="1"/>
    <col min="8229" max="8265" width="3.26953125" style="49" customWidth="1"/>
    <col min="8266" max="8448" width="9" style="49"/>
    <col min="8449" max="8449" width="2.7265625" style="49" customWidth="1"/>
    <col min="8450" max="8450" width="0.7265625" style="49" customWidth="1"/>
    <col min="8451" max="8451" width="3.7265625" style="49" customWidth="1"/>
    <col min="8452" max="8465" width="3.26953125" style="49" customWidth="1"/>
    <col min="8466" max="8466" width="3.7265625" style="49" customWidth="1"/>
    <col min="8467" max="8482" width="3.26953125" style="49" customWidth="1"/>
    <col min="8483" max="8484" width="0.7265625" style="49" customWidth="1"/>
    <col min="8485" max="8521" width="3.26953125" style="49" customWidth="1"/>
    <col min="8522" max="8704" width="9" style="49"/>
    <col min="8705" max="8705" width="2.7265625" style="49" customWidth="1"/>
    <col min="8706" max="8706" width="0.7265625" style="49" customWidth="1"/>
    <col min="8707" max="8707" width="3.7265625" style="49" customWidth="1"/>
    <col min="8708" max="8721" width="3.26953125" style="49" customWidth="1"/>
    <col min="8722" max="8722" width="3.7265625" style="49" customWidth="1"/>
    <col min="8723" max="8738" width="3.26953125" style="49" customWidth="1"/>
    <col min="8739" max="8740" width="0.7265625" style="49" customWidth="1"/>
    <col min="8741" max="8777" width="3.26953125" style="49" customWidth="1"/>
    <col min="8778" max="8960" width="9" style="49"/>
    <col min="8961" max="8961" width="2.7265625" style="49" customWidth="1"/>
    <col min="8962" max="8962" width="0.7265625" style="49" customWidth="1"/>
    <col min="8963" max="8963" width="3.7265625" style="49" customWidth="1"/>
    <col min="8964" max="8977" width="3.26953125" style="49" customWidth="1"/>
    <col min="8978" max="8978" width="3.7265625" style="49" customWidth="1"/>
    <col min="8979" max="8994" width="3.26953125" style="49" customWidth="1"/>
    <col min="8995" max="8996" width="0.7265625" style="49" customWidth="1"/>
    <col min="8997" max="9033" width="3.26953125" style="49" customWidth="1"/>
    <col min="9034" max="9216" width="9" style="49"/>
    <col min="9217" max="9217" width="2.7265625" style="49" customWidth="1"/>
    <col min="9218" max="9218" width="0.7265625" style="49" customWidth="1"/>
    <col min="9219" max="9219" width="3.7265625" style="49" customWidth="1"/>
    <col min="9220" max="9233" width="3.26953125" style="49" customWidth="1"/>
    <col min="9234" max="9234" width="3.7265625" style="49" customWidth="1"/>
    <col min="9235" max="9250" width="3.26953125" style="49" customWidth="1"/>
    <col min="9251" max="9252" width="0.7265625" style="49" customWidth="1"/>
    <col min="9253" max="9289" width="3.26953125" style="49" customWidth="1"/>
    <col min="9290" max="9472" width="9" style="49"/>
    <col min="9473" max="9473" width="2.7265625" style="49" customWidth="1"/>
    <col min="9474" max="9474" width="0.7265625" style="49" customWidth="1"/>
    <col min="9475" max="9475" width="3.7265625" style="49" customWidth="1"/>
    <col min="9476" max="9489" width="3.26953125" style="49" customWidth="1"/>
    <col min="9490" max="9490" width="3.7265625" style="49" customWidth="1"/>
    <col min="9491" max="9506" width="3.26953125" style="49" customWidth="1"/>
    <col min="9507" max="9508" width="0.7265625" style="49" customWidth="1"/>
    <col min="9509" max="9545" width="3.26953125" style="49" customWidth="1"/>
    <col min="9546" max="9728" width="9" style="49"/>
    <col min="9729" max="9729" width="2.7265625" style="49" customWidth="1"/>
    <col min="9730" max="9730" width="0.7265625" style="49" customWidth="1"/>
    <col min="9731" max="9731" width="3.7265625" style="49" customWidth="1"/>
    <col min="9732" max="9745" width="3.26953125" style="49" customWidth="1"/>
    <col min="9746" max="9746" width="3.7265625" style="49" customWidth="1"/>
    <col min="9747" max="9762" width="3.26953125" style="49" customWidth="1"/>
    <col min="9763" max="9764" width="0.7265625" style="49" customWidth="1"/>
    <col min="9765" max="9801" width="3.26953125" style="49" customWidth="1"/>
    <col min="9802" max="9984" width="9" style="49"/>
    <col min="9985" max="9985" width="2.7265625" style="49" customWidth="1"/>
    <col min="9986" max="9986" width="0.7265625" style="49" customWidth="1"/>
    <col min="9987" max="9987" width="3.7265625" style="49" customWidth="1"/>
    <col min="9988" max="10001" width="3.26953125" style="49" customWidth="1"/>
    <col min="10002" max="10002" width="3.7265625" style="49" customWidth="1"/>
    <col min="10003" max="10018" width="3.26953125" style="49" customWidth="1"/>
    <col min="10019" max="10020" width="0.7265625" style="49" customWidth="1"/>
    <col min="10021" max="10057" width="3.26953125" style="49" customWidth="1"/>
    <col min="10058" max="10240" width="9" style="49"/>
    <col min="10241" max="10241" width="2.7265625" style="49" customWidth="1"/>
    <col min="10242" max="10242" width="0.7265625" style="49" customWidth="1"/>
    <col min="10243" max="10243" width="3.7265625" style="49" customWidth="1"/>
    <col min="10244" max="10257" width="3.26953125" style="49" customWidth="1"/>
    <col min="10258" max="10258" width="3.7265625" style="49" customWidth="1"/>
    <col min="10259" max="10274" width="3.26953125" style="49" customWidth="1"/>
    <col min="10275" max="10276" width="0.7265625" style="49" customWidth="1"/>
    <col min="10277" max="10313" width="3.26953125" style="49" customWidth="1"/>
    <col min="10314" max="10496" width="9" style="49"/>
    <col min="10497" max="10497" width="2.7265625" style="49" customWidth="1"/>
    <col min="10498" max="10498" width="0.7265625" style="49" customWidth="1"/>
    <col min="10499" max="10499" width="3.7265625" style="49" customWidth="1"/>
    <col min="10500" max="10513" width="3.26953125" style="49" customWidth="1"/>
    <col min="10514" max="10514" width="3.7265625" style="49" customWidth="1"/>
    <col min="10515" max="10530" width="3.26953125" style="49" customWidth="1"/>
    <col min="10531" max="10532" width="0.7265625" style="49" customWidth="1"/>
    <col min="10533" max="10569" width="3.26953125" style="49" customWidth="1"/>
    <col min="10570" max="10752" width="9" style="49"/>
    <col min="10753" max="10753" width="2.7265625" style="49" customWidth="1"/>
    <col min="10754" max="10754" width="0.7265625" style="49" customWidth="1"/>
    <col min="10755" max="10755" width="3.7265625" style="49" customWidth="1"/>
    <col min="10756" max="10769" width="3.26953125" style="49" customWidth="1"/>
    <col min="10770" max="10770" width="3.7265625" style="49" customWidth="1"/>
    <col min="10771" max="10786" width="3.26953125" style="49" customWidth="1"/>
    <col min="10787" max="10788" width="0.7265625" style="49" customWidth="1"/>
    <col min="10789" max="10825" width="3.26953125" style="49" customWidth="1"/>
    <col min="10826" max="11008" width="9" style="49"/>
    <col min="11009" max="11009" width="2.7265625" style="49" customWidth="1"/>
    <col min="11010" max="11010" width="0.7265625" style="49" customWidth="1"/>
    <col min="11011" max="11011" width="3.7265625" style="49" customWidth="1"/>
    <col min="11012" max="11025" width="3.26953125" style="49" customWidth="1"/>
    <col min="11026" max="11026" width="3.7265625" style="49" customWidth="1"/>
    <col min="11027" max="11042" width="3.26953125" style="49" customWidth="1"/>
    <col min="11043" max="11044" width="0.7265625" style="49" customWidth="1"/>
    <col min="11045" max="11081" width="3.26953125" style="49" customWidth="1"/>
    <col min="11082" max="11264" width="9" style="49"/>
    <col min="11265" max="11265" width="2.7265625" style="49" customWidth="1"/>
    <col min="11266" max="11266" width="0.7265625" style="49" customWidth="1"/>
    <col min="11267" max="11267" width="3.7265625" style="49" customWidth="1"/>
    <col min="11268" max="11281" width="3.26953125" style="49" customWidth="1"/>
    <col min="11282" max="11282" width="3.7265625" style="49" customWidth="1"/>
    <col min="11283" max="11298" width="3.26953125" style="49" customWidth="1"/>
    <col min="11299" max="11300" width="0.7265625" style="49" customWidth="1"/>
    <col min="11301" max="11337" width="3.26953125" style="49" customWidth="1"/>
    <col min="11338" max="11520" width="9" style="49"/>
    <col min="11521" max="11521" width="2.7265625" style="49" customWidth="1"/>
    <col min="11522" max="11522" width="0.7265625" style="49" customWidth="1"/>
    <col min="11523" max="11523" width="3.7265625" style="49" customWidth="1"/>
    <col min="11524" max="11537" width="3.26953125" style="49" customWidth="1"/>
    <col min="11538" max="11538" width="3.7265625" style="49" customWidth="1"/>
    <col min="11539" max="11554" width="3.26953125" style="49" customWidth="1"/>
    <col min="11555" max="11556" width="0.7265625" style="49" customWidth="1"/>
    <col min="11557" max="11593" width="3.26953125" style="49" customWidth="1"/>
    <col min="11594" max="11776" width="9" style="49"/>
    <col min="11777" max="11777" width="2.7265625" style="49" customWidth="1"/>
    <col min="11778" max="11778" width="0.7265625" style="49" customWidth="1"/>
    <col min="11779" max="11779" width="3.7265625" style="49" customWidth="1"/>
    <col min="11780" max="11793" width="3.26953125" style="49" customWidth="1"/>
    <col min="11794" max="11794" width="3.7265625" style="49" customWidth="1"/>
    <col min="11795" max="11810" width="3.26953125" style="49" customWidth="1"/>
    <col min="11811" max="11812" width="0.7265625" style="49" customWidth="1"/>
    <col min="11813" max="11849" width="3.26953125" style="49" customWidth="1"/>
    <col min="11850" max="12032" width="9" style="49"/>
    <col min="12033" max="12033" width="2.7265625" style="49" customWidth="1"/>
    <col min="12034" max="12034" width="0.7265625" style="49" customWidth="1"/>
    <col min="12035" max="12035" width="3.7265625" style="49" customWidth="1"/>
    <col min="12036" max="12049" width="3.26953125" style="49" customWidth="1"/>
    <col min="12050" max="12050" width="3.7265625" style="49" customWidth="1"/>
    <col min="12051" max="12066" width="3.26953125" style="49" customWidth="1"/>
    <col min="12067" max="12068" width="0.7265625" style="49" customWidth="1"/>
    <col min="12069" max="12105" width="3.26953125" style="49" customWidth="1"/>
    <col min="12106" max="12288" width="9" style="49"/>
    <col min="12289" max="12289" width="2.7265625" style="49" customWidth="1"/>
    <col min="12290" max="12290" width="0.7265625" style="49" customWidth="1"/>
    <col min="12291" max="12291" width="3.7265625" style="49" customWidth="1"/>
    <col min="12292" max="12305" width="3.26953125" style="49" customWidth="1"/>
    <col min="12306" max="12306" width="3.7265625" style="49" customWidth="1"/>
    <col min="12307" max="12322" width="3.26953125" style="49" customWidth="1"/>
    <col min="12323" max="12324" width="0.7265625" style="49" customWidth="1"/>
    <col min="12325" max="12361" width="3.26953125" style="49" customWidth="1"/>
    <col min="12362" max="12544" width="9" style="49"/>
    <col min="12545" max="12545" width="2.7265625" style="49" customWidth="1"/>
    <col min="12546" max="12546" width="0.7265625" style="49" customWidth="1"/>
    <col min="12547" max="12547" width="3.7265625" style="49" customWidth="1"/>
    <col min="12548" max="12561" width="3.26953125" style="49" customWidth="1"/>
    <col min="12562" max="12562" width="3.7265625" style="49" customWidth="1"/>
    <col min="12563" max="12578" width="3.26953125" style="49" customWidth="1"/>
    <col min="12579" max="12580" width="0.7265625" style="49" customWidth="1"/>
    <col min="12581" max="12617" width="3.26953125" style="49" customWidth="1"/>
    <col min="12618" max="12800" width="9" style="49"/>
    <col min="12801" max="12801" width="2.7265625" style="49" customWidth="1"/>
    <col min="12802" max="12802" width="0.7265625" style="49" customWidth="1"/>
    <col min="12803" max="12803" width="3.7265625" style="49" customWidth="1"/>
    <col min="12804" max="12817" width="3.26953125" style="49" customWidth="1"/>
    <col min="12818" max="12818" width="3.7265625" style="49" customWidth="1"/>
    <col min="12819" max="12834" width="3.26953125" style="49" customWidth="1"/>
    <col min="12835" max="12836" width="0.7265625" style="49" customWidth="1"/>
    <col min="12837" max="12873" width="3.26953125" style="49" customWidth="1"/>
    <col min="12874" max="13056" width="9" style="49"/>
    <col min="13057" max="13057" width="2.7265625" style="49" customWidth="1"/>
    <col min="13058" max="13058" width="0.7265625" style="49" customWidth="1"/>
    <col min="13059" max="13059" width="3.7265625" style="49" customWidth="1"/>
    <col min="13060" max="13073" width="3.26953125" style="49" customWidth="1"/>
    <col min="13074" max="13074" width="3.7265625" style="49" customWidth="1"/>
    <col min="13075" max="13090" width="3.26953125" style="49" customWidth="1"/>
    <col min="13091" max="13092" width="0.7265625" style="49" customWidth="1"/>
    <col min="13093" max="13129" width="3.26953125" style="49" customWidth="1"/>
    <col min="13130" max="13312" width="9" style="49"/>
    <col min="13313" max="13313" width="2.7265625" style="49" customWidth="1"/>
    <col min="13314" max="13314" width="0.7265625" style="49" customWidth="1"/>
    <col min="13315" max="13315" width="3.7265625" style="49" customWidth="1"/>
    <col min="13316" max="13329" width="3.26953125" style="49" customWidth="1"/>
    <col min="13330" max="13330" width="3.7265625" style="49" customWidth="1"/>
    <col min="13331" max="13346" width="3.26953125" style="49" customWidth="1"/>
    <col min="13347" max="13348" width="0.7265625" style="49" customWidth="1"/>
    <col min="13349" max="13385" width="3.26953125" style="49" customWidth="1"/>
    <col min="13386" max="13568" width="9" style="49"/>
    <col min="13569" max="13569" width="2.7265625" style="49" customWidth="1"/>
    <col min="13570" max="13570" width="0.7265625" style="49" customWidth="1"/>
    <col min="13571" max="13571" width="3.7265625" style="49" customWidth="1"/>
    <col min="13572" max="13585" width="3.26953125" style="49" customWidth="1"/>
    <col min="13586" max="13586" width="3.7265625" style="49" customWidth="1"/>
    <col min="13587" max="13602" width="3.26953125" style="49" customWidth="1"/>
    <col min="13603" max="13604" width="0.7265625" style="49" customWidth="1"/>
    <col min="13605" max="13641" width="3.26953125" style="49" customWidth="1"/>
    <col min="13642" max="13824" width="9" style="49"/>
    <col min="13825" max="13825" width="2.7265625" style="49" customWidth="1"/>
    <col min="13826" max="13826" width="0.7265625" style="49" customWidth="1"/>
    <col min="13827" max="13827" width="3.7265625" style="49" customWidth="1"/>
    <col min="13828" max="13841" width="3.26953125" style="49" customWidth="1"/>
    <col min="13842" max="13842" width="3.7265625" style="49" customWidth="1"/>
    <col min="13843" max="13858" width="3.26953125" style="49" customWidth="1"/>
    <col min="13859" max="13860" width="0.7265625" style="49" customWidth="1"/>
    <col min="13861" max="13897" width="3.26953125" style="49" customWidth="1"/>
    <col min="13898" max="14080" width="9" style="49"/>
    <col min="14081" max="14081" width="2.7265625" style="49" customWidth="1"/>
    <col min="14082" max="14082" width="0.7265625" style="49" customWidth="1"/>
    <col min="14083" max="14083" width="3.7265625" style="49" customWidth="1"/>
    <col min="14084" max="14097" width="3.26953125" style="49" customWidth="1"/>
    <col min="14098" max="14098" width="3.7265625" style="49" customWidth="1"/>
    <col min="14099" max="14114" width="3.26953125" style="49" customWidth="1"/>
    <col min="14115" max="14116" width="0.7265625" style="49" customWidth="1"/>
    <col min="14117" max="14153" width="3.26953125" style="49" customWidth="1"/>
    <col min="14154" max="14336" width="9" style="49"/>
    <col min="14337" max="14337" width="2.7265625" style="49" customWidth="1"/>
    <col min="14338" max="14338" width="0.7265625" style="49" customWidth="1"/>
    <col min="14339" max="14339" width="3.7265625" style="49" customWidth="1"/>
    <col min="14340" max="14353" width="3.26953125" style="49" customWidth="1"/>
    <col min="14354" max="14354" width="3.7265625" style="49" customWidth="1"/>
    <col min="14355" max="14370" width="3.26953125" style="49" customWidth="1"/>
    <col min="14371" max="14372" width="0.7265625" style="49" customWidth="1"/>
    <col min="14373" max="14409" width="3.26953125" style="49" customWidth="1"/>
    <col min="14410" max="14592" width="9" style="49"/>
    <col min="14593" max="14593" width="2.7265625" style="49" customWidth="1"/>
    <col min="14594" max="14594" width="0.7265625" style="49" customWidth="1"/>
    <col min="14595" max="14595" width="3.7265625" style="49" customWidth="1"/>
    <col min="14596" max="14609" width="3.26953125" style="49" customWidth="1"/>
    <col min="14610" max="14610" width="3.7265625" style="49" customWidth="1"/>
    <col min="14611" max="14626" width="3.26953125" style="49" customWidth="1"/>
    <col min="14627" max="14628" width="0.7265625" style="49" customWidth="1"/>
    <col min="14629" max="14665" width="3.26953125" style="49" customWidth="1"/>
    <col min="14666" max="14848" width="9" style="49"/>
    <col min="14849" max="14849" width="2.7265625" style="49" customWidth="1"/>
    <col min="14850" max="14850" width="0.7265625" style="49" customWidth="1"/>
    <col min="14851" max="14851" width="3.7265625" style="49" customWidth="1"/>
    <col min="14852" max="14865" width="3.26953125" style="49" customWidth="1"/>
    <col min="14866" max="14866" width="3.7265625" style="49" customWidth="1"/>
    <col min="14867" max="14882" width="3.26953125" style="49" customWidth="1"/>
    <col min="14883" max="14884" width="0.7265625" style="49" customWidth="1"/>
    <col min="14885" max="14921" width="3.26953125" style="49" customWidth="1"/>
    <col min="14922" max="15104" width="9" style="49"/>
    <col min="15105" max="15105" width="2.7265625" style="49" customWidth="1"/>
    <col min="15106" max="15106" width="0.7265625" style="49" customWidth="1"/>
    <col min="15107" max="15107" width="3.7265625" style="49" customWidth="1"/>
    <col min="15108" max="15121" width="3.26953125" style="49" customWidth="1"/>
    <col min="15122" max="15122" width="3.7265625" style="49" customWidth="1"/>
    <col min="15123" max="15138" width="3.26953125" style="49" customWidth="1"/>
    <col min="15139" max="15140" width="0.7265625" style="49" customWidth="1"/>
    <col min="15141" max="15177" width="3.26953125" style="49" customWidth="1"/>
    <col min="15178" max="15360" width="9" style="49"/>
    <col min="15361" max="15361" width="2.7265625" style="49" customWidth="1"/>
    <col min="15362" max="15362" width="0.7265625" style="49" customWidth="1"/>
    <col min="15363" max="15363" width="3.7265625" style="49" customWidth="1"/>
    <col min="15364" max="15377" width="3.26953125" style="49" customWidth="1"/>
    <col min="15378" max="15378" width="3.7265625" style="49" customWidth="1"/>
    <col min="15379" max="15394" width="3.26953125" style="49" customWidth="1"/>
    <col min="15395" max="15396" width="0.7265625" style="49" customWidth="1"/>
    <col min="15397" max="15433" width="3.26953125" style="49" customWidth="1"/>
    <col min="15434" max="15616" width="9" style="49"/>
    <col min="15617" max="15617" width="2.7265625" style="49" customWidth="1"/>
    <col min="15618" max="15618" width="0.7265625" style="49" customWidth="1"/>
    <col min="15619" max="15619" width="3.7265625" style="49" customWidth="1"/>
    <col min="15620" max="15633" width="3.26953125" style="49" customWidth="1"/>
    <col min="15634" max="15634" width="3.7265625" style="49" customWidth="1"/>
    <col min="15635" max="15650" width="3.26953125" style="49" customWidth="1"/>
    <col min="15651" max="15652" width="0.7265625" style="49" customWidth="1"/>
    <col min="15653" max="15689" width="3.26953125" style="49" customWidth="1"/>
    <col min="15690" max="15872" width="9" style="49"/>
    <col min="15873" max="15873" width="2.7265625" style="49" customWidth="1"/>
    <col min="15874" max="15874" width="0.7265625" style="49" customWidth="1"/>
    <col min="15875" max="15875" width="3.7265625" style="49" customWidth="1"/>
    <col min="15876" max="15889" width="3.26953125" style="49" customWidth="1"/>
    <col min="15890" max="15890" width="3.7265625" style="49" customWidth="1"/>
    <col min="15891" max="15906" width="3.26953125" style="49" customWidth="1"/>
    <col min="15907" max="15908" width="0.7265625" style="49" customWidth="1"/>
    <col min="15909" max="15945" width="3.26953125" style="49" customWidth="1"/>
    <col min="15946" max="16128" width="9" style="49"/>
    <col min="16129" max="16129" width="2.7265625" style="49" customWidth="1"/>
    <col min="16130" max="16130" width="0.7265625" style="49" customWidth="1"/>
    <col min="16131" max="16131" width="3.7265625" style="49" customWidth="1"/>
    <col min="16132" max="16145" width="3.26953125" style="49" customWidth="1"/>
    <col min="16146" max="16146" width="3.7265625" style="49" customWidth="1"/>
    <col min="16147" max="16162" width="3.26953125" style="49" customWidth="1"/>
    <col min="16163" max="16164" width="0.7265625" style="49" customWidth="1"/>
    <col min="16165" max="16201" width="3.26953125" style="49" customWidth="1"/>
    <col min="16202" max="16384" width="9" style="49"/>
  </cols>
  <sheetData>
    <row r="1" spans="1:78" ht="18" customHeight="1">
      <c r="A1" s="48"/>
      <c r="B1" s="350"/>
      <c r="C1" s="351"/>
      <c r="D1" s="351"/>
      <c r="E1" s="351"/>
      <c r="F1" s="351"/>
      <c r="G1" s="335" t="s">
        <v>4314</v>
      </c>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7"/>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row>
    <row r="2" spans="1:78" ht="13" customHeight="1" thickBot="1">
      <c r="A2" s="51"/>
      <c r="B2" s="352"/>
      <c r="C2" s="353"/>
      <c r="D2" s="353"/>
      <c r="E2" s="353"/>
      <c r="F2" s="353"/>
      <c r="G2" s="338" t="s">
        <v>4273</v>
      </c>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40"/>
      <c r="AK2" s="48"/>
      <c r="AL2" s="48"/>
      <c r="AM2" s="354" t="str">
        <f>VLOOKUP(H16,AA111:AK195,11,FALSE)</f>
        <v>Building Use description will appear here.</v>
      </c>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6"/>
      <c r="BM2" s="48"/>
      <c r="BN2" s="48"/>
      <c r="BO2" s="48"/>
      <c r="BP2" s="48"/>
      <c r="BQ2" s="48"/>
      <c r="BR2" s="48"/>
      <c r="BS2" s="48"/>
      <c r="BT2" s="48"/>
      <c r="BU2" s="48"/>
    </row>
    <row r="3" spans="1:78" ht="12.75" customHeight="1">
      <c r="A3" s="48"/>
      <c r="B3" s="363" t="s">
        <v>472</v>
      </c>
      <c r="C3" s="364"/>
      <c r="D3" s="364"/>
      <c r="E3" s="364"/>
      <c r="F3" s="364"/>
      <c r="G3" s="365"/>
      <c r="H3" s="366"/>
      <c r="I3" s="367"/>
      <c r="J3" s="368"/>
      <c r="K3" s="366">
        <v>4324</v>
      </c>
      <c r="L3" s="367"/>
      <c r="M3" s="367"/>
      <c r="N3" s="368"/>
      <c r="O3" s="366" t="s">
        <v>896</v>
      </c>
      <c r="P3" s="367"/>
      <c r="Q3" s="367"/>
      <c r="R3" s="367"/>
      <c r="S3" s="367"/>
      <c r="T3" s="367"/>
      <c r="U3" s="367"/>
      <c r="V3" s="367"/>
      <c r="W3" s="367"/>
      <c r="X3" s="367"/>
      <c r="Y3" s="368"/>
      <c r="Z3" s="369" t="s">
        <v>473</v>
      </c>
      <c r="AA3" s="370"/>
      <c r="AB3" s="370"/>
      <c r="AC3" s="370"/>
      <c r="AD3" s="371"/>
      <c r="AE3" s="375" t="s">
        <v>4319</v>
      </c>
      <c r="AF3" s="376"/>
      <c r="AG3" s="376"/>
      <c r="AH3" s="376"/>
      <c r="AI3" s="376"/>
      <c r="AJ3" s="377"/>
      <c r="AK3" s="48"/>
      <c r="AL3" s="48"/>
      <c r="AM3" s="357"/>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9"/>
      <c r="BM3" s="48"/>
      <c r="BN3" s="48"/>
      <c r="BO3" s="48"/>
      <c r="BP3" s="48"/>
      <c r="BQ3" s="48"/>
      <c r="BR3" s="48"/>
      <c r="BS3" s="48"/>
      <c r="BT3" s="48"/>
      <c r="BU3" s="48"/>
      <c r="BV3" s="48"/>
      <c r="BW3" s="48"/>
      <c r="BX3" s="48"/>
      <c r="BY3" s="48"/>
      <c r="BZ3" s="48"/>
    </row>
    <row r="4" spans="1:78" ht="13" thickBot="1">
      <c r="A4" s="48"/>
      <c r="B4" s="381" t="s">
        <v>474</v>
      </c>
      <c r="C4" s="382"/>
      <c r="D4" s="382"/>
      <c r="E4" s="382"/>
      <c r="F4" s="382"/>
      <c r="G4" s="383"/>
      <c r="H4" s="341"/>
      <c r="I4" s="342"/>
      <c r="J4" s="343"/>
      <c r="K4" s="341"/>
      <c r="L4" s="342"/>
      <c r="M4" s="342"/>
      <c r="N4" s="343"/>
      <c r="O4" s="342"/>
      <c r="P4" s="342"/>
      <c r="Q4" s="342"/>
      <c r="R4" s="342"/>
      <c r="S4" s="342"/>
      <c r="T4" s="342"/>
      <c r="U4" s="342"/>
      <c r="V4" s="342"/>
      <c r="W4" s="342"/>
      <c r="X4" s="342"/>
      <c r="Y4" s="343"/>
      <c r="Z4" s="372"/>
      <c r="AA4" s="373"/>
      <c r="AB4" s="373"/>
      <c r="AC4" s="373"/>
      <c r="AD4" s="374"/>
      <c r="AE4" s="378"/>
      <c r="AF4" s="379"/>
      <c r="AG4" s="379"/>
      <c r="AH4" s="379"/>
      <c r="AI4" s="379"/>
      <c r="AJ4" s="380"/>
      <c r="AK4" s="48"/>
      <c r="AL4" s="48"/>
      <c r="AM4" s="357"/>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9"/>
      <c r="BM4" s="48"/>
      <c r="BN4" s="48"/>
      <c r="BO4" s="48"/>
      <c r="BP4" s="48"/>
      <c r="BQ4" s="48"/>
      <c r="BR4" s="48"/>
      <c r="BS4" s="48"/>
      <c r="BT4" s="48"/>
      <c r="BU4" s="48"/>
      <c r="BV4" s="48"/>
      <c r="BW4" s="48"/>
      <c r="BX4" s="48"/>
      <c r="BY4" s="48"/>
      <c r="BZ4" s="48"/>
    </row>
    <row r="5" spans="1:78" ht="12" customHeight="1">
      <c r="A5" s="48"/>
      <c r="B5" s="52"/>
      <c r="C5" s="344" t="s">
        <v>475</v>
      </c>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53"/>
      <c r="AJ5" s="54"/>
      <c r="AK5" s="48"/>
      <c r="AL5" s="48"/>
      <c r="AM5" s="357"/>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9"/>
      <c r="BM5" s="48"/>
      <c r="BN5" s="48"/>
      <c r="BO5" s="48"/>
      <c r="BP5" s="48"/>
      <c r="BQ5" s="48"/>
      <c r="BR5" s="48"/>
      <c r="BS5" s="48"/>
      <c r="BT5" s="48"/>
      <c r="BU5" s="48"/>
      <c r="BV5" s="48"/>
      <c r="BW5" s="48"/>
      <c r="BX5" s="48"/>
      <c r="BY5" s="48"/>
      <c r="BZ5" s="48"/>
    </row>
    <row r="6" spans="1:78" ht="12" customHeight="1">
      <c r="A6" s="48"/>
      <c r="B6" s="5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270"/>
      <c r="AJ6" s="56"/>
      <c r="AK6" s="48"/>
      <c r="AL6" s="48"/>
      <c r="AM6" s="357"/>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9"/>
      <c r="BM6" s="48"/>
      <c r="BN6" s="48"/>
      <c r="BO6" s="48"/>
      <c r="BP6" s="48"/>
      <c r="BQ6" s="48"/>
      <c r="BR6" s="48"/>
      <c r="BS6" s="48"/>
      <c r="BT6" s="48"/>
      <c r="BU6" s="48"/>
      <c r="BV6" s="48"/>
      <c r="BW6" s="48"/>
      <c r="BX6" s="48"/>
      <c r="BY6" s="48"/>
      <c r="BZ6" s="48"/>
    </row>
    <row r="7" spans="1:78">
      <c r="A7" s="57"/>
      <c r="B7" s="55"/>
      <c r="C7" s="58" t="s">
        <v>476</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60"/>
      <c r="AK7" s="57"/>
      <c r="AL7" s="48"/>
      <c r="AM7" s="357"/>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9"/>
      <c r="BM7" s="48"/>
      <c r="BN7" s="48"/>
      <c r="BO7" s="48"/>
      <c r="BP7" s="48"/>
      <c r="BQ7" s="48"/>
      <c r="BR7" s="48"/>
      <c r="BS7" s="48"/>
      <c r="BT7" s="48"/>
      <c r="BU7" s="48"/>
      <c r="BV7" s="48"/>
      <c r="BW7" s="48"/>
      <c r="BX7" s="48"/>
      <c r="BY7" s="48"/>
      <c r="BZ7" s="48"/>
    </row>
    <row r="8" spans="1:78" ht="12.75" customHeight="1">
      <c r="A8" s="48"/>
      <c r="B8" s="55"/>
      <c r="C8" s="346" t="s">
        <v>4398</v>
      </c>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61"/>
      <c r="AJ8" s="60"/>
      <c r="AK8" s="57"/>
      <c r="AL8" s="48"/>
      <c r="AM8" s="357"/>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9"/>
      <c r="BM8" s="48"/>
      <c r="BN8" s="48"/>
      <c r="BO8" s="48"/>
      <c r="BP8" s="48"/>
      <c r="BQ8" s="48"/>
      <c r="BR8" s="48"/>
      <c r="BS8" s="48"/>
      <c r="BT8" s="48"/>
      <c r="BU8" s="48"/>
      <c r="BV8" s="48"/>
      <c r="BW8" s="48"/>
      <c r="BX8" s="48"/>
      <c r="BY8" s="48"/>
      <c r="BZ8" s="48"/>
    </row>
    <row r="9" spans="1:78">
      <c r="A9" s="48"/>
      <c r="B9" s="55"/>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61"/>
      <c r="AJ9" s="60"/>
      <c r="AK9" s="57"/>
      <c r="AL9" s="48"/>
      <c r="AM9" s="357"/>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9"/>
      <c r="BM9" s="48"/>
      <c r="BN9" s="48"/>
      <c r="BO9" s="48"/>
      <c r="BP9" s="48"/>
      <c r="BQ9" s="48"/>
      <c r="BR9" s="48"/>
      <c r="BS9" s="48"/>
      <c r="BT9" s="48"/>
      <c r="BU9" s="48"/>
      <c r="BV9" s="48"/>
      <c r="BW9" s="48"/>
      <c r="BX9" s="48"/>
      <c r="BY9" s="48"/>
      <c r="BZ9" s="48"/>
    </row>
    <row r="10" spans="1:78" ht="11.5" customHeight="1">
      <c r="A10" s="62"/>
      <c r="B10" s="63"/>
      <c r="C10" s="270"/>
      <c r="D10" s="270"/>
      <c r="E10" s="270"/>
      <c r="F10" s="270"/>
      <c r="G10" s="270"/>
      <c r="H10" s="270"/>
      <c r="I10" s="270"/>
      <c r="J10" s="270"/>
      <c r="K10" s="270"/>
      <c r="L10" s="270"/>
      <c r="M10" s="270"/>
      <c r="N10" s="61"/>
      <c r="O10" s="61"/>
      <c r="P10" s="61"/>
      <c r="Q10" s="61"/>
      <c r="R10" s="61"/>
      <c r="S10" s="61"/>
      <c r="T10" s="61"/>
      <c r="U10" s="61"/>
      <c r="V10" s="61"/>
      <c r="W10" s="61"/>
      <c r="X10" s="61"/>
      <c r="Y10" s="61"/>
      <c r="Z10" s="270"/>
      <c r="AA10" s="270"/>
      <c r="AB10" s="270"/>
      <c r="AC10" s="270"/>
      <c r="AD10" s="270"/>
      <c r="AE10" s="270"/>
      <c r="AF10" s="270"/>
      <c r="AG10" s="270"/>
      <c r="AH10" s="61"/>
      <c r="AI10" s="61"/>
      <c r="AJ10" s="60"/>
      <c r="AK10" s="57"/>
      <c r="AL10" s="48"/>
      <c r="AM10" s="357"/>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9"/>
      <c r="BM10" s="48"/>
      <c r="BN10" s="48"/>
      <c r="BO10" s="48"/>
      <c r="BP10" s="48"/>
      <c r="BQ10" s="48"/>
      <c r="BR10" s="48"/>
      <c r="BS10" s="48"/>
      <c r="BT10" s="48"/>
      <c r="BU10" s="48"/>
      <c r="BV10" s="48"/>
      <c r="BW10" s="48"/>
      <c r="BX10" s="48"/>
      <c r="BY10" s="48"/>
      <c r="BZ10" s="48"/>
    </row>
    <row r="11" spans="1:78">
      <c r="A11" s="48"/>
      <c r="B11" s="55"/>
      <c r="C11" s="347" t="s">
        <v>477</v>
      </c>
      <c r="D11" s="348"/>
      <c r="E11" s="348"/>
      <c r="F11" s="348"/>
      <c r="G11" s="348"/>
      <c r="H11" s="348"/>
      <c r="I11" s="348"/>
      <c r="J11" s="348"/>
      <c r="K11" s="348"/>
      <c r="L11" s="348"/>
      <c r="M11" s="348"/>
      <c r="N11" s="348"/>
      <c r="O11" s="349"/>
      <c r="P11" s="61"/>
      <c r="Q11" s="64"/>
      <c r="R11" s="64"/>
      <c r="S11" s="64"/>
      <c r="T11" s="64"/>
      <c r="U11" s="64"/>
      <c r="V11" s="64"/>
      <c r="W11" s="64"/>
      <c r="X11" s="64"/>
      <c r="Y11" s="64"/>
      <c r="Z11" s="64"/>
      <c r="AA11" s="64"/>
      <c r="AB11" s="64"/>
      <c r="AC11" s="64"/>
      <c r="AD11" s="64"/>
      <c r="AE11" s="64"/>
      <c r="AF11" s="64"/>
      <c r="AG11" s="64"/>
      <c r="AH11" s="64"/>
      <c r="AI11" s="61"/>
      <c r="AJ11" s="60"/>
      <c r="AK11" s="57"/>
      <c r="AL11" s="48"/>
      <c r="AM11" s="357"/>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9"/>
      <c r="BM11" s="48"/>
      <c r="BN11" s="48"/>
      <c r="BO11" s="48"/>
      <c r="BP11" s="48"/>
      <c r="BQ11" s="48"/>
      <c r="BR11" s="48"/>
      <c r="BS11" s="48"/>
      <c r="BT11" s="48"/>
      <c r="BU11" s="48"/>
      <c r="BV11" s="48"/>
      <c r="BW11" s="48"/>
      <c r="BX11" s="48"/>
      <c r="BY11" s="48"/>
      <c r="BZ11" s="48"/>
    </row>
    <row r="12" spans="1:78" ht="5.15" customHeight="1">
      <c r="A12" s="62"/>
      <c r="B12" s="55"/>
      <c r="C12" s="61"/>
      <c r="D12" s="61"/>
      <c r="E12" s="61"/>
      <c r="F12" s="61"/>
      <c r="G12" s="61"/>
      <c r="H12" s="61"/>
      <c r="I12" s="61"/>
      <c r="J12" s="61"/>
      <c r="K12" s="61"/>
      <c r="L12" s="61"/>
      <c r="M12" s="61"/>
      <c r="N12" s="61"/>
      <c r="O12" s="273"/>
      <c r="P12" s="61"/>
      <c r="Q12" s="61"/>
      <c r="R12" s="61"/>
      <c r="S12" s="61"/>
      <c r="T12" s="61"/>
      <c r="U12" s="61"/>
      <c r="V12" s="61"/>
      <c r="W12" s="61"/>
      <c r="X12" s="61"/>
      <c r="Y12" s="61"/>
      <c r="Z12" s="61"/>
      <c r="AA12" s="61"/>
      <c r="AB12" s="61"/>
      <c r="AC12" s="61"/>
      <c r="AD12" s="61"/>
      <c r="AE12" s="61"/>
      <c r="AF12" s="61"/>
      <c r="AG12" s="61"/>
      <c r="AH12" s="61"/>
      <c r="AI12" s="61"/>
      <c r="AJ12" s="60"/>
      <c r="AK12" s="57"/>
      <c r="AL12" s="48"/>
      <c r="AM12" s="357"/>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9"/>
      <c r="BM12" s="48"/>
      <c r="BN12" s="48"/>
      <c r="BO12" s="48"/>
      <c r="BP12" s="48"/>
      <c r="BQ12" s="48"/>
      <c r="BR12" s="48"/>
      <c r="BS12" s="48"/>
      <c r="BT12" s="48"/>
      <c r="BU12" s="48"/>
      <c r="BV12" s="48"/>
      <c r="BW12" s="48"/>
      <c r="BX12" s="48"/>
      <c r="BY12" s="48"/>
      <c r="BZ12" s="48"/>
    </row>
    <row r="13" spans="1:78" ht="12.75" customHeight="1">
      <c r="A13" s="62"/>
      <c r="B13" s="55"/>
      <c r="C13" s="391" t="s">
        <v>478</v>
      </c>
      <c r="D13" s="391"/>
      <c r="E13" s="391"/>
      <c r="F13" s="391"/>
      <c r="G13" s="391"/>
      <c r="H13" s="393" t="s">
        <v>80</v>
      </c>
      <c r="I13" s="393"/>
      <c r="J13" s="393"/>
      <c r="K13" s="393"/>
      <c r="L13" s="393"/>
      <c r="M13" s="393"/>
      <c r="N13" s="393"/>
      <c r="O13" s="394">
        <v>6235</v>
      </c>
      <c r="P13" s="394"/>
      <c r="Q13" s="394"/>
      <c r="R13" s="395">
        <f>IF(O13="","",O13/O$16)</f>
        <v>0.86501109877913429</v>
      </c>
      <c r="S13" s="395"/>
      <c r="T13" s="409" t="s">
        <v>479</v>
      </c>
      <c r="U13" s="276" t="s">
        <v>4315</v>
      </c>
      <c r="V13" s="61"/>
      <c r="W13" s="61"/>
      <c r="X13" s="61"/>
      <c r="Y13" s="61"/>
      <c r="Z13" s="61"/>
      <c r="AA13" s="61"/>
      <c r="AB13" s="61"/>
      <c r="AC13" s="61"/>
      <c r="AD13" s="61"/>
      <c r="AE13" s="65"/>
      <c r="AF13" s="400">
        <v>1312</v>
      </c>
      <c r="AG13" s="401"/>
      <c r="AH13" s="402"/>
      <c r="AI13" s="61"/>
      <c r="AJ13" s="60"/>
      <c r="AK13" s="57"/>
      <c r="AL13" s="48"/>
      <c r="AM13" s="357"/>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9"/>
      <c r="BM13" s="48"/>
      <c r="BN13" s="48"/>
      <c r="BO13" s="48"/>
      <c r="BP13" s="48"/>
      <c r="BQ13" s="48"/>
      <c r="BR13" s="48"/>
      <c r="BS13" s="48"/>
      <c r="BT13" s="48"/>
      <c r="BU13" s="48"/>
      <c r="BV13" s="48"/>
      <c r="BW13" s="48"/>
      <c r="BX13" s="48"/>
      <c r="BY13" s="48"/>
      <c r="BZ13" s="48"/>
    </row>
    <row r="14" spans="1:78" ht="12.75" customHeight="1">
      <c r="A14" s="62"/>
      <c r="B14" s="55"/>
      <c r="C14" s="391" t="s">
        <v>480</v>
      </c>
      <c r="D14" s="391"/>
      <c r="E14" s="391"/>
      <c r="F14" s="391"/>
      <c r="G14" s="391"/>
      <c r="H14" s="393" t="s">
        <v>711</v>
      </c>
      <c r="I14" s="393"/>
      <c r="J14" s="393"/>
      <c r="K14" s="393"/>
      <c r="L14" s="393"/>
      <c r="M14" s="393"/>
      <c r="N14" s="393"/>
      <c r="O14" s="394">
        <v>973</v>
      </c>
      <c r="P14" s="394"/>
      <c r="Q14" s="394"/>
      <c r="R14" s="395">
        <f>IF(O14="","",O14/O$16)</f>
        <v>0.13498890122086571</v>
      </c>
      <c r="S14" s="395"/>
      <c r="T14" s="410"/>
      <c r="U14" s="276" t="s">
        <v>4316</v>
      </c>
      <c r="V14" s="48"/>
      <c r="W14" s="48"/>
      <c r="X14" s="48"/>
      <c r="Y14" s="48"/>
      <c r="Z14" s="48"/>
      <c r="AA14" s="48"/>
      <c r="AB14" s="48"/>
      <c r="AC14" s="48"/>
      <c r="AD14" s="48"/>
      <c r="AE14" s="48"/>
      <c r="AF14" s="406">
        <v>0</v>
      </c>
      <c r="AG14" s="407"/>
      <c r="AH14" s="408"/>
      <c r="AI14" s="61"/>
      <c r="AJ14" s="60"/>
      <c r="AK14" s="57"/>
      <c r="AL14" s="48"/>
      <c r="AM14" s="357"/>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9"/>
      <c r="BM14" s="48"/>
      <c r="BN14" s="48"/>
      <c r="BO14" s="48"/>
      <c r="BP14" s="48"/>
      <c r="BQ14" s="48"/>
      <c r="BR14" s="48"/>
      <c r="BS14" s="48"/>
      <c r="BT14" s="48"/>
      <c r="BU14" s="48"/>
      <c r="BV14" s="48"/>
      <c r="BW14" s="48"/>
      <c r="BX14" s="48"/>
      <c r="BY14" s="48"/>
      <c r="BZ14" s="48"/>
    </row>
    <row r="15" spans="1:78" ht="12.75" customHeight="1">
      <c r="A15" s="62"/>
      <c r="B15" s="55"/>
      <c r="C15" s="391" t="s">
        <v>481</v>
      </c>
      <c r="D15" s="391"/>
      <c r="E15" s="391"/>
      <c r="F15" s="391"/>
      <c r="G15" s="392"/>
      <c r="H15" s="393"/>
      <c r="I15" s="393"/>
      <c r="J15" s="393"/>
      <c r="K15" s="393"/>
      <c r="L15" s="393"/>
      <c r="M15" s="393"/>
      <c r="N15" s="393"/>
      <c r="O15" s="394"/>
      <c r="P15" s="394"/>
      <c r="Q15" s="394"/>
      <c r="R15" s="395" t="str">
        <f>IF(O15="","",O15/O$16)</f>
        <v/>
      </c>
      <c r="S15" s="395"/>
      <c r="T15" s="410"/>
      <c r="U15" s="277" t="s">
        <v>4317</v>
      </c>
      <c r="V15" s="278"/>
      <c r="W15" s="279"/>
      <c r="X15" s="279"/>
      <c r="Y15" s="279"/>
      <c r="Z15" s="279"/>
      <c r="AA15" s="279"/>
      <c r="AB15" s="279"/>
      <c r="AC15" s="279"/>
      <c r="AD15" s="279"/>
      <c r="AE15" s="187"/>
      <c r="AF15" s="406">
        <v>0</v>
      </c>
      <c r="AG15" s="407"/>
      <c r="AH15" s="408"/>
      <c r="AI15" s="61"/>
      <c r="AJ15" s="60"/>
      <c r="AK15" s="57"/>
      <c r="AL15" s="48"/>
      <c r="AM15" s="357"/>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9"/>
      <c r="BM15" s="48"/>
      <c r="BN15" s="48"/>
      <c r="BO15" s="48"/>
      <c r="BP15" s="48"/>
      <c r="BQ15" s="48"/>
      <c r="BR15" s="48"/>
      <c r="BS15" s="48"/>
      <c r="BT15" s="48"/>
      <c r="BU15" s="48"/>
      <c r="BV15" s="48"/>
      <c r="BW15" s="48"/>
      <c r="BX15" s="48"/>
      <c r="BY15" s="48"/>
      <c r="BZ15" s="48"/>
    </row>
    <row r="16" spans="1:78" ht="12.75" customHeight="1">
      <c r="A16" s="62"/>
      <c r="B16" s="68"/>
      <c r="C16" s="273" t="s">
        <v>483</v>
      </c>
      <c r="D16" s="61"/>
      <c r="E16" s="61"/>
      <c r="F16" s="61"/>
      <c r="G16" s="61"/>
      <c r="H16" s="398" t="s">
        <v>484</v>
      </c>
      <c r="I16" s="398"/>
      <c r="J16" s="398"/>
      <c r="K16" s="398"/>
      <c r="L16" s="398"/>
      <c r="M16" s="398"/>
      <c r="N16" s="398"/>
      <c r="O16" s="399">
        <f>IF(SUM(O13:Q15)=0,"",SUM(O13:Q15))</f>
        <v>7208</v>
      </c>
      <c r="P16" s="399"/>
      <c r="Q16" s="399"/>
      <c r="R16" s="268"/>
      <c r="S16" s="70"/>
      <c r="T16" s="410"/>
      <c r="U16" s="66" t="s">
        <v>482</v>
      </c>
      <c r="V16" s="67"/>
      <c r="W16" s="67"/>
      <c r="X16" s="67"/>
      <c r="Y16" s="67"/>
      <c r="Z16" s="67"/>
      <c r="AA16" s="67"/>
      <c r="AB16" s="67"/>
      <c r="AC16" s="67"/>
      <c r="AD16" s="67"/>
      <c r="AE16" s="270"/>
      <c r="AF16" s="270"/>
      <c r="AG16" s="396" t="s">
        <v>454</v>
      </c>
      <c r="AH16" s="397"/>
      <c r="AI16" s="71"/>
      <c r="AJ16" s="60"/>
      <c r="AK16" s="57"/>
      <c r="AL16" s="48"/>
      <c r="AM16" s="357"/>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9"/>
      <c r="BM16" s="48"/>
      <c r="BN16" s="48"/>
      <c r="BO16" s="48"/>
      <c r="BP16" s="48"/>
      <c r="BQ16" s="48"/>
      <c r="BR16" s="48"/>
      <c r="BS16" s="48"/>
      <c r="BT16" s="48"/>
      <c r="BU16" s="48"/>
      <c r="BV16" s="48"/>
      <c r="BW16" s="48"/>
      <c r="BX16" s="48"/>
      <c r="BY16" s="48"/>
      <c r="BZ16" s="48"/>
    </row>
    <row r="17" spans="1:78" ht="12.75" customHeight="1">
      <c r="A17" s="57"/>
      <c r="B17" s="63"/>
      <c r="C17" s="270"/>
      <c r="D17" s="61"/>
      <c r="E17" s="61"/>
      <c r="F17" s="61"/>
      <c r="G17" s="61"/>
      <c r="H17" s="61"/>
      <c r="I17" s="61"/>
      <c r="J17" s="270"/>
      <c r="K17" s="61"/>
      <c r="L17" s="61"/>
      <c r="M17" s="61"/>
      <c r="N17" s="270"/>
      <c r="O17" s="270"/>
      <c r="P17" s="270"/>
      <c r="Q17" s="270"/>
      <c r="R17" s="270"/>
      <c r="S17" s="270"/>
      <c r="T17" s="411"/>
      <c r="U17" s="66" t="s">
        <v>485</v>
      </c>
      <c r="V17" s="48"/>
      <c r="W17" s="48"/>
      <c r="X17" s="48"/>
      <c r="Y17" s="48"/>
      <c r="Z17" s="48"/>
      <c r="AA17" s="48"/>
      <c r="AB17" s="48"/>
      <c r="AC17" s="48"/>
      <c r="AD17" s="48"/>
      <c r="AE17" s="48"/>
      <c r="AF17" s="48"/>
      <c r="AG17" s="396" t="s">
        <v>454</v>
      </c>
      <c r="AH17" s="397"/>
      <c r="AI17" s="270"/>
      <c r="AJ17" s="60"/>
      <c r="AK17" s="57"/>
      <c r="AL17" s="48"/>
      <c r="AM17" s="357"/>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9"/>
      <c r="BM17" s="48"/>
      <c r="BN17" s="48"/>
      <c r="BO17" s="48"/>
      <c r="BP17" s="48"/>
      <c r="BQ17" s="48"/>
      <c r="BR17" s="48"/>
      <c r="BS17" s="48"/>
      <c r="BT17" s="48"/>
      <c r="BU17" s="48"/>
      <c r="BV17" s="48"/>
      <c r="BW17" s="48"/>
      <c r="BX17" s="48"/>
      <c r="BY17" s="48"/>
      <c r="BZ17" s="48"/>
    </row>
    <row r="18" spans="1:78" ht="12.75" customHeight="1">
      <c r="A18" s="57"/>
      <c r="B18" s="55"/>
      <c r="C18" s="347" t="s">
        <v>486</v>
      </c>
      <c r="D18" s="348"/>
      <c r="E18" s="348"/>
      <c r="F18" s="348"/>
      <c r="G18" s="348"/>
      <c r="H18" s="348"/>
      <c r="I18" s="348"/>
      <c r="J18" s="348"/>
      <c r="K18" s="348"/>
      <c r="L18" s="348"/>
      <c r="M18" s="348"/>
      <c r="N18" s="348"/>
      <c r="O18" s="349"/>
      <c r="P18" s="66"/>
      <c r="Q18" s="66"/>
      <c r="R18" s="66"/>
      <c r="S18" s="66"/>
      <c r="T18" s="66"/>
      <c r="U18" s="66"/>
      <c r="V18" s="66"/>
      <c r="W18" s="66"/>
      <c r="X18" s="66"/>
      <c r="Y18" s="66"/>
      <c r="Z18" s="66"/>
      <c r="AA18" s="66"/>
      <c r="AB18" s="66"/>
      <c r="AC18" s="66"/>
      <c r="AD18" s="66"/>
      <c r="AE18" s="66"/>
      <c r="AF18" s="66"/>
      <c r="AG18" s="66"/>
      <c r="AH18" s="66"/>
      <c r="AI18" s="270"/>
      <c r="AJ18" s="60"/>
      <c r="AK18" s="57"/>
      <c r="AL18" s="48"/>
      <c r="AM18" s="357"/>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9"/>
      <c r="BM18" s="48"/>
      <c r="BN18" s="48"/>
      <c r="BO18" s="48"/>
      <c r="BP18" s="48"/>
      <c r="BQ18" s="48"/>
      <c r="BR18" s="48"/>
      <c r="BS18" s="48"/>
      <c r="BT18" s="48"/>
      <c r="BU18" s="48"/>
      <c r="BV18" s="48"/>
      <c r="BW18" s="48"/>
      <c r="BX18" s="48"/>
      <c r="BY18" s="48"/>
      <c r="BZ18" s="48"/>
    </row>
    <row r="19" spans="1:78" ht="5.15" hidden="1" customHeight="1">
      <c r="A19" s="57"/>
      <c r="B19" s="63"/>
      <c r="C19" s="61"/>
      <c r="D19" s="270"/>
      <c r="E19" s="61"/>
      <c r="F19" s="61"/>
      <c r="G19" s="61"/>
      <c r="H19" s="61"/>
      <c r="I19" s="61"/>
      <c r="J19" s="61"/>
      <c r="K19" s="270"/>
      <c r="L19" s="61"/>
      <c r="M19" s="61"/>
      <c r="N19" s="61"/>
      <c r="O19" s="72"/>
      <c r="P19" s="73"/>
      <c r="Q19" s="73"/>
      <c r="R19" s="61"/>
      <c r="S19" s="270"/>
      <c r="T19" s="270"/>
      <c r="U19" s="270"/>
      <c r="V19" s="270"/>
      <c r="W19" s="270"/>
      <c r="X19" s="270"/>
      <c r="Y19" s="270"/>
      <c r="Z19" s="270"/>
      <c r="AA19" s="270"/>
      <c r="AB19" s="270"/>
      <c r="AC19" s="270"/>
      <c r="AD19" s="270"/>
      <c r="AE19" s="270"/>
      <c r="AF19" s="270"/>
      <c r="AG19" s="270"/>
      <c r="AH19" s="270"/>
      <c r="AI19" s="270"/>
      <c r="AJ19" s="60"/>
      <c r="AK19" s="57"/>
      <c r="AL19" s="48"/>
      <c r="AM19" s="357"/>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9"/>
      <c r="BM19" s="48"/>
      <c r="BN19" s="48"/>
      <c r="BO19" s="48"/>
      <c r="BP19" s="48"/>
      <c r="BQ19" s="48"/>
      <c r="BR19" s="48"/>
      <c r="BS19" s="48"/>
      <c r="BT19" s="48"/>
      <c r="BU19" s="48"/>
      <c r="BV19" s="48"/>
      <c r="BW19" s="48"/>
      <c r="BX19" s="48"/>
      <c r="BY19" s="48"/>
      <c r="BZ19" s="48"/>
    </row>
    <row r="20" spans="1:78" ht="12.75" hidden="1" customHeight="1">
      <c r="A20" s="57"/>
      <c r="B20" s="63"/>
      <c r="C20" s="384" t="s">
        <v>487</v>
      </c>
      <c r="D20" s="384"/>
      <c r="E20" s="385" t="s">
        <v>488</v>
      </c>
      <c r="F20" s="385"/>
      <c r="G20" s="385"/>
      <c r="H20" s="385"/>
      <c r="I20" s="386"/>
      <c r="J20" s="387"/>
      <c r="K20" s="385" t="s">
        <v>489</v>
      </c>
      <c r="L20" s="385"/>
      <c r="M20" s="385"/>
      <c r="N20" s="385"/>
      <c r="O20" s="385"/>
      <c r="P20" s="388"/>
      <c r="Q20" s="389"/>
      <c r="R20" s="390"/>
      <c r="S20" s="385" t="s">
        <v>490</v>
      </c>
      <c r="T20" s="385"/>
      <c r="U20" s="385"/>
      <c r="V20" s="388"/>
      <c r="W20" s="396"/>
      <c r="X20" s="405"/>
      <c r="Y20" s="397"/>
      <c r="Z20" s="415" t="s">
        <v>491</v>
      </c>
      <c r="AA20" s="385"/>
      <c r="AB20" s="385"/>
      <c r="AC20" s="385"/>
      <c r="AD20" s="388"/>
      <c r="AE20" s="396"/>
      <c r="AF20" s="397"/>
      <c r="AG20" s="396"/>
      <c r="AH20" s="397"/>
      <c r="AI20" s="270"/>
      <c r="AJ20" s="60"/>
      <c r="AK20" s="57"/>
      <c r="AL20" s="48"/>
      <c r="AM20" s="357"/>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9"/>
      <c r="BM20" s="48"/>
      <c r="BN20" s="48"/>
      <c r="BO20" s="48"/>
      <c r="BP20" s="48"/>
      <c r="BQ20" s="48"/>
      <c r="BR20" s="48"/>
      <c r="BS20" s="48"/>
      <c r="BT20" s="48"/>
      <c r="BU20" s="48"/>
      <c r="BV20" s="48"/>
      <c r="BW20" s="48"/>
      <c r="BX20" s="48"/>
      <c r="BY20" s="48"/>
      <c r="BZ20" s="48"/>
    </row>
    <row r="21" spans="1:78" ht="12.75" hidden="1" customHeight="1">
      <c r="A21" s="57"/>
      <c r="B21" s="63"/>
      <c r="C21" s="384"/>
      <c r="D21" s="384"/>
      <c r="E21" s="385" t="s">
        <v>492</v>
      </c>
      <c r="F21" s="385"/>
      <c r="G21" s="385"/>
      <c r="H21" s="385"/>
      <c r="I21" s="386"/>
      <c r="J21" s="387"/>
      <c r="K21" s="48"/>
      <c r="L21" s="385" t="s">
        <v>492</v>
      </c>
      <c r="M21" s="385"/>
      <c r="N21" s="385"/>
      <c r="O21" s="385"/>
      <c r="P21" s="388"/>
      <c r="Q21" s="389"/>
      <c r="R21" s="390"/>
      <c r="S21" s="48"/>
      <c r="T21" s="396"/>
      <c r="U21" s="405"/>
      <c r="V21" s="405"/>
      <c r="W21" s="405"/>
      <c r="X21" s="405"/>
      <c r="Y21" s="397"/>
      <c r="Z21" s="48"/>
      <c r="AA21" s="385" t="s">
        <v>492</v>
      </c>
      <c r="AB21" s="385"/>
      <c r="AC21" s="385"/>
      <c r="AD21" s="388"/>
      <c r="AE21" s="396"/>
      <c r="AF21" s="397"/>
      <c r="AG21" s="396"/>
      <c r="AH21" s="397"/>
      <c r="AI21" s="270"/>
      <c r="AJ21" s="60"/>
      <c r="AK21" s="57"/>
      <c r="AL21" s="48"/>
      <c r="AM21" s="357"/>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9"/>
      <c r="BM21" s="48"/>
      <c r="BN21" s="48"/>
      <c r="BO21" s="48"/>
      <c r="BP21" s="48"/>
      <c r="BQ21" s="48"/>
      <c r="BR21" s="48"/>
      <c r="BS21" s="48"/>
      <c r="BT21" s="48"/>
      <c r="BU21" s="48"/>
      <c r="BV21" s="48"/>
      <c r="BW21" s="48"/>
      <c r="BX21" s="48"/>
      <c r="BY21" s="48"/>
      <c r="BZ21" s="48"/>
    </row>
    <row r="22" spans="1:78" ht="5.15" hidden="1" customHeight="1">
      <c r="A22" s="57"/>
      <c r="B22" s="63"/>
      <c r="C22" s="270"/>
      <c r="D22" s="270"/>
      <c r="E22" s="61"/>
      <c r="F22" s="61"/>
      <c r="G22" s="270"/>
      <c r="H22" s="270"/>
      <c r="I22" s="61"/>
      <c r="J22" s="61"/>
      <c r="K22" s="61"/>
      <c r="L22" s="61"/>
      <c r="M22" s="61"/>
      <c r="N22" s="61"/>
      <c r="O22" s="61"/>
      <c r="P22" s="74"/>
      <c r="Q22" s="74"/>
      <c r="R22" s="270"/>
      <c r="S22" s="270"/>
      <c r="T22" s="270"/>
      <c r="U22" s="270"/>
      <c r="V22" s="270"/>
      <c r="W22" s="270"/>
      <c r="X22" s="270"/>
      <c r="Y22" s="270"/>
      <c r="Z22" s="270"/>
      <c r="AA22" s="270"/>
      <c r="AB22" s="270"/>
      <c r="AC22" s="270"/>
      <c r="AD22" s="270"/>
      <c r="AE22" s="270"/>
      <c r="AF22" s="270"/>
      <c r="AG22" s="270"/>
      <c r="AH22" s="270"/>
      <c r="AI22" s="270"/>
      <c r="AJ22" s="60"/>
      <c r="AK22" s="57"/>
      <c r="AL22" s="48"/>
      <c r="AM22" s="357"/>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9"/>
      <c r="BM22" s="48"/>
      <c r="BN22" s="48"/>
      <c r="BO22" s="48"/>
      <c r="BP22" s="48"/>
      <c r="BQ22" s="48"/>
      <c r="BR22" s="48"/>
      <c r="BS22" s="48"/>
      <c r="BT22" s="48"/>
      <c r="BU22" s="48"/>
      <c r="BV22" s="48"/>
      <c r="BW22" s="48"/>
      <c r="BX22" s="48"/>
      <c r="BY22" s="48"/>
      <c r="BZ22" s="48"/>
    </row>
    <row r="23" spans="1:78" ht="12.75" hidden="1" customHeight="1">
      <c r="A23" s="57"/>
      <c r="B23" s="63"/>
      <c r="C23" s="75" t="s">
        <v>493</v>
      </c>
      <c r="D23" s="75"/>
      <c r="E23" s="75"/>
      <c r="F23" s="75"/>
      <c r="G23" s="75"/>
      <c r="H23" s="75"/>
      <c r="I23" s="75"/>
      <c r="J23" s="75"/>
      <c r="K23" s="75"/>
      <c r="L23" s="75"/>
      <c r="M23" s="75"/>
      <c r="N23" s="75"/>
      <c r="O23" s="64"/>
      <c r="P23" s="75"/>
      <c r="Q23" s="75"/>
      <c r="R23" s="75"/>
      <c r="S23" s="75"/>
      <c r="T23" s="75"/>
      <c r="U23" s="75"/>
      <c r="V23" s="75"/>
      <c r="W23" s="75"/>
      <c r="X23" s="75"/>
      <c r="Y23" s="75"/>
      <c r="Z23" s="270"/>
      <c r="AA23" s="270"/>
      <c r="AB23" s="270"/>
      <c r="AC23" s="270"/>
      <c r="AD23" s="270"/>
      <c r="AE23" s="270"/>
      <c r="AF23" s="270"/>
      <c r="AG23" s="270"/>
      <c r="AH23" s="270"/>
      <c r="AI23" s="270"/>
      <c r="AJ23" s="60"/>
      <c r="AK23" s="57"/>
      <c r="AL23" s="48"/>
      <c r="AM23" s="357"/>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9"/>
      <c r="BM23" s="48"/>
      <c r="BN23" s="48"/>
      <c r="BO23" s="48"/>
      <c r="BP23" s="48"/>
      <c r="BQ23" s="48"/>
      <c r="BR23" s="48"/>
      <c r="BS23" s="48"/>
      <c r="BT23" s="48"/>
      <c r="BU23" s="48"/>
      <c r="BV23" s="48"/>
      <c r="BW23" s="48"/>
      <c r="BX23" s="48"/>
      <c r="BY23" s="48"/>
      <c r="BZ23" s="48"/>
    </row>
    <row r="24" spans="1:78" ht="12.75" hidden="1" customHeight="1">
      <c r="A24" s="57"/>
      <c r="B24" s="63"/>
      <c r="C24" s="403" t="s">
        <v>494</v>
      </c>
      <c r="D24" s="403"/>
      <c r="E24" s="403"/>
      <c r="F24" s="403"/>
      <c r="G24" s="403"/>
      <c r="H24" s="403"/>
      <c r="I24" s="403"/>
      <c r="J24" s="403"/>
      <c r="K24" s="404"/>
      <c r="L24" s="396"/>
      <c r="M24" s="405"/>
      <c r="N24" s="405"/>
      <c r="O24" s="405"/>
      <c r="P24" s="405"/>
      <c r="Q24" s="397"/>
      <c r="R24" s="396"/>
      <c r="S24" s="405"/>
      <c r="T24" s="405"/>
      <c r="U24" s="405"/>
      <c r="V24" s="405"/>
      <c r="W24" s="397"/>
      <c r="X24" s="396"/>
      <c r="Y24" s="405"/>
      <c r="Z24" s="405"/>
      <c r="AA24" s="405"/>
      <c r="AB24" s="405"/>
      <c r="AC24" s="397"/>
      <c r="AD24" s="396"/>
      <c r="AE24" s="405"/>
      <c r="AF24" s="405"/>
      <c r="AG24" s="405"/>
      <c r="AH24" s="397"/>
      <c r="AI24" s="270"/>
      <c r="AJ24" s="60"/>
      <c r="AK24" s="57"/>
      <c r="AL24" s="48"/>
      <c r="AM24" s="357"/>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9"/>
      <c r="BM24" s="48"/>
      <c r="BN24" s="48"/>
      <c r="BO24" s="48"/>
      <c r="BP24" s="48"/>
      <c r="BQ24" s="48"/>
      <c r="BR24" s="48"/>
      <c r="BS24" s="48"/>
      <c r="BT24" s="48"/>
      <c r="BU24" s="48"/>
      <c r="BV24" s="48"/>
      <c r="BW24" s="48"/>
      <c r="BX24" s="48"/>
      <c r="BY24" s="48"/>
      <c r="BZ24" s="48"/>
    </row>
    <row r="25" spans="1:78" ht="12.75" hidden="1" customHeight="1">
      <c r="A25" s="57"/>
      <c r="B25" s="63"/>
      <c r="C25" s="403" t="s">
        <v>495</v>
      </c>
      <c r="D25" s="403"/>
      <c r="E25" s="403"/>
      <c r="F25" s="403"/>
      <c r="G25" s="403"/>
      <c r="H25" s="403"/>
      <c r="I25" s="403"/>
      <c r="J25" s="403"/>
      <c r="K25" s="404"/>
      <c r="L25" s="396"/>
      <c r="M25" s="405"/>
      <c r="N25" s="405"/>
      <c r="O25" s="405"/>
      <c r="P25" s="405"/>
      <c r="Q25" s="405"/>
      <c r="R25" s="405"/>
      <c r="S25" s="397"/>
      <c r="T25" s="396"/>
      <c r="U25" s="405"/>
      <c r="V25" s="405"/>
      <c r="W25" s="405"/>
      <c r="X25" s="405"/>
      <c r="Y25" s="405"/>
      <c r="Z25" s="405"/>
      <c r="AA25" s="397"/>
      <c r="AB25" s="396"/>
      <c r="AC25" s="405"/>
      <c r="AD25" s="405"/>
      <c r="AE25" s="405"/>
      <c r="AF25" s="405"/>
      <c r="AG25" s="405"/>
      <c r="AH25" s="397"/>
      <c r="AI25" s="270"/>
      <c r="AJ25" s="60"/>
      <c r="AK25" s="57"/>
      <c r="AL25" s="48"/>
      <c r="AM25" s="357"/>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9"/>
      <c r="BM25" s="48"/>
      <c r="BN25" s="48"/>
      <c r="BO25" s="48"/>
      <c r="BP25" s="48"/>
      <c r="BQ25" s="48"/>
      <c r="BR25" s="48"/>
      <c r="BS25" s="48"/>
      <c r="BT25" s="48"/>
      <c r="BU25" s="48"/>
      <c r="BV25" s="48"/>
      <c r="BW25" s="48"/>
      <c r="BX25" s="48"/>
      <c r="BY25" s="48"/>
      <c r="BZ25" s="48"/>
    </row>
    <row r="26" spans="1:78" ht="5.15" customHeight="1">
      <c r="A26" s="57"/>
      <c r="B26" s="63"/>
      <c r="C26" s="61"/>
      <c r="D26" s="270"/>
      <c r="E26" s="61"/>
      <c r="F26" s="61"/>
      <c r="G26" s="270"/>
      <c r="H26" s="270"/>
      <c r="I26" s="61"/>
      <c r="J26" s="61"/>
      <c r="K26" s="61"/>
      <c r="L26" s="61"/>
      <c r="M26" s="61"/>
      <c r="N26" s="61"/>
      <c r="O26" s="61"/>
      <c r="P26" s="270"/>
      <c r="Q26" s="270"/>
      <c r="R26" s="270"/>
      <c r="S26" s="270"/>
      <c r="T26" s="270"/>
      <c r="U26" s="270"/>
      <c r="V26" s="270"/>
      <c r="W26" s="270"/>
      <c r="X26" s="270"/>
      <c r="Y26" s="270"/>
      <c r="Z26" s="270"/>
      <c r="AA26" s="270"/>
      <c r="AB26" s="270"/>
      <c r="AC26" s="270"/>
      <c r="AD26" s="76"/>
      <c r="AE26" s="76"/>
      <c r="AF26" s="76"/>
      <c r="AG26" s="61"/>
      <c r="AH26" s="61"/>
      <c r="AI26" s="270"/>
      <c r="AJ26" s="60"/>
      <c r="AK26" s="57"/>
      <c r="AL26" s="48"/>
      <c r="AM26" s="357"/>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9"/>
      <c r="BM26" s="48"/>
      <c r="BN26" s="48"/>
      <c r="BO26" s="48"/>
      <c r="BP26" s="48"/>
      <c r="BQ26" s="48"/>
      <c r="BR26" s="48"/>
      <c r="BS26" s="48"/>
      <c r="BT26" s="48"/>
      <c r="BU26" s="48"/>
      <c r="BV26" s="48"/>
      <c r="BW26" s="48"/>
      <c r="BX26" s="48"/>
      <c r="BY26" s="48"/>
      <c r="BZ26" s="48"/>
    </row>
    <row r="27" spans="1:78" ht="12.75" customHeight="1">
      <c r="A27" s="57"/>
      <c r="B27" s="63"/>
      <c r="C27" s="273" t="s">
        <v>496</v>
      </c>
      <c r="D27" s="77"/>
      <c r="E27" s="77"/>
      <c r="F27" s="77"/>
      <c r="G27" s="77"/>
      <c r="H27" s="48"/>
      <c r="I27" s="270"/>
      <c r="J27" s="270"/>
      <c r="K27" s="270"/>
      <c r="L27" s="270"/>
      <c r="M27" s="270"/>
      <c r="N27" s="270"/>
      <c r="O27" s="270"/>
      <c r="P27" s="270"/>
      <c r="Q27" s="270"/>
      <c r="R27" s="270"/>
      <c r="S27" s="48"/>
      <c r="T27" s="78"/>
      <c r="U27" s="78"/>
      <c r="V27" s="79"/>
      <c r="W27" s="412" t="s">
        <v>655</v>
      </c>
      <c r="X27" s="413"/>
      <c r="Y27" s="413"/>
      <c r="Z27" s="413"/>
      <c r="AA27" s="413"/>
      <c r="AB27" s="413"/>
      <c r="AC27" s="413"/>
      <c r="AD27" s="413"/>
      <c r="AE27" s="413"/>
      <c r="AF27" s="413"/>
      <c r="AG27" s="413"/>
      <c r="AH27" s="414"/>
      <c r="AI27" s="270"/>
      <c r="AJ27" s="60"/>
      <c r="AK27" s="57"/>
      <c r="AL27" s="48"/>
      <c r="AM27" s="357"/>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9"/>
      <c r="BM27" s="48"/>
      <c r="BN27" s="48"/>
      <c r="BO27" s="48"/>
      <c r="BP27" s="48"/>
      <c r="BQ27" s="48"/>
      <c r="BR27" s="48"/>
      <c r="BS27" s="48"/>
      <c r="BT27" s="48"/>
      <c r="BU27" s="48"/>
      <c r="BV27" s="48"/>
      <c r="BW27" s="48"/>
      <c r="BX27" s="48"/>
      <c r="BY27" s="48"/>
      <c r="BZ27" s="48"/>
    </row>
    <row r="28" spans="1:78">
      <c r="A28" s="57"/>
      <c r="B28" s="63"/>
      <c r="C28" s="48" t="s">
        <v>497</v>
      </c>
      <c r="D28" s="77"/>
      <c r="E28" s="77"/>
      <c r="F28" s="77"/>
      <c r="G28" s="77"/>
      <c r="H28" s="48"/>
      <c r="I28" s="270"/>
      <c r="J28" s="412" t="s">
        <v>632</v>
      </c>
      <c r="K28" s="413"/>
      <c r="L28" s="413"/>
      <c r="M28" s="413"/>
      <c r="N28" s="413"/>
      <c r="O28" s="413"/>
      <c r="P28" s="413"/>
      <c r="Q28" s="414"/>
      <c r="R28" s="66"/>
      <c r="S28" s="66"/>
      <c r="T28" s="270"/>
      <c r="U28" s="76"/>
      <c r="V28" s="76"/>
      <c r="W28" s="270"/>
      <c r="X28" s="270"/>
      <c r="Y28" s="270"/>
      <c r="Z28" s="270"/>
      <c r="AA28" s="271" t="s">
        <v>498</v>
      </c>
      <c r="AB28" s="412" t="str">
        <f>IF(J28="Connected to N/E System","Use Base Building N/E System","N/A")</f>
        <v>N/A</v>
      </c>
      <c r="AC28" s="413"/>
      <c r="AD28" s="413"/>
      <c r="AE28" s="413"/>
      <c r="AF28" s="413"/>
      <c r="AG28" s="413"/>
      <c r="AH28" s="414"/>
      <c r="AI28" s="270"/>
      <c r="AJ28" s="60"/>
      <c r="AK28" s="57"/>
      <c r="AL28" s="48"/>
      <c r="AM28" s="357"/>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9"/>
      <c r="BM28" s="48"/>
      <c r="BN28" s="48"/>
      <c r="BO28" s="48"/>
      <c r="BP28" s="48"/>
      <c r="BQ28" s="48"/>
      <c r="BR28" s="48"/>
      <c r="BS28" s="48"/>
      <c r="BT28" s="48"/>
      <c r="BU28" s="48"/>
      <c r="BV28" s="48"/>
      <c r="BW28" s="48"/>
      <c r="BX28" s="48"/>
      <c r="BY28" s="48"/>
      <c r="BZ28" s="48"/>
    </row>
    <row r="29" spans="1:78" ht="5.15" customHeight="1" thickBot="1">
      <c r="A29" s="48"/>
      <c r="B29" s="80"/>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2"/>
      <c r="AK29" s="57"/>
      <c r="AL29" s="48"/>
      <c r="AM29" s="357"/>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9"/>
      <c r="BM29" s="48"/>
      <c r="BN29" s="48"/>
      <c r="BO29" s="48"/>
      <c r="BP29" s="48"/>
      <c r="BQ29" s="48"/>
      <c r="BR29" s="48"/>
      <c r="BS29" s="48"/>
      <c r="BT29" s="48"/>
      <c r="BU29" s="48"/>
      <c r="BV29" s="48"/>
      <c r="BW29" s="48"/>
      <c r="BX29" s="48"/>
      <c r="BY29" s="48"/>
      <c r="BZ29" s="48"/>
    </row>
    <row r="30" spans="1:78" ht="11.5" customHeight="1">
      <c r="A30" s="62"/>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83"/>
      <c r="AK30" s="57"/>
      <c r="AL30" s="57"/>
      <c r="AM30" s="357"/>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9"/>
      <c r="BM30" s="48"/>
      <c r="BN30" s="48"/>
      <c r="BO30" s="48"/>
      <c r="BP30" s="48"/>
      <c r="BQ30" s="48"/>
      <c r="BR30" s="48"/>
      <c r="BS30" s="48"/>
      <c r="BT30" s="48"/>
      <c r="BU30" s="48"/>
      <c r="BV30" s="48"/>
      <c r="BW30" s="48"/>
      <c r="BX30" s="48"/>
      <c r="BY30" s="48"/>
      <c r="BZ30" s="48"/>
    </row>
    <row r="31" spans="1:78" ht="12.75" customHeight="1">
      <c r="A31" s="57"/>
      <c r="B31" s="55"/>
      <c r="C31" s="347" t="s">
        <v>4265</v>
      </c>
      <c r="D31" s="348"/>
      <c r="E31" s="348"/>
      <c r="F31" s="348"/>
      <c r="G31" s="348"/>
      <c r="H31" s="348"/>
      <c r="I31" s="348"/>
      <c r="J31" s="348"/>
      <c r="K31" s="348"/>
      <c r="L31" s="348"/>
      <c r="M31" s="348"/>
      <c r="N31" s="348"/>
      <c r="O31" s="348"/>
      <c r="P31" s="348"/>
      <c r="Q31" s="348"/>
      <c r="R31" s="349"/>
      <c r="S31" s="270"/>
      <c r="T31" s="267"/>
      <c r="U31" s="267"/>
      <c r="V31" s="270"/>
      <c r="W31" s="61"/>
      <c r="X31" s="61"/>
      <c r="Y31" s="270"/>
      <c r="Z31" s="61"/>
      <c r="AA31" s="270"/>
      <c r="AB31" s="270"/>
      <c r="AC31" s="61"/>
      <c r="AD31" s="270"/>
      <c r="AE31" s="270"/>
      <c r="AF31" s="271" t="s">
        <v>499</v>
      </c>
      <c r="AG31" s="396" t="s">
        <v>454</v>
      </c>
      <c r="AH31" s="397"/>
      <c r="AI31" s="270"/>
      <c r="AJ31" s="60"/>
      <c r="AK31" s="57"/>
      <c r="AL31" s="57"/>
      <c r="AM31" s="360"/>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2"/>
      <c r="BM31" s="48"/>
      <c r="BN31" s="48"/>
      <c r="BO31" s="48"/>
      <c r="BP31" s="48"/>
      <c r="BQ31" s="48"/>
      <c r="BR31" s="48"/>
      <c r="BS31" s="48"/>
      <c r="BT31" s="48"/>
      <c r="BU31" s="48"/>
      <c r="BV31" s="48"/>
      <c r="BW31" s="48"/>
      <c r="BX31" s="48"/>
      <c r="BY31" s="48"/>
      <c r="BZ31" s="48"/>
    </row>
    <row r="32" spans="1:78" ht="5.15" customHeight="1">
      <c r="A32" s="57"/>
      <c r="B32" s="55"/>
      <c r="C32" s="61"/>
      <c r="D32" s="61"/>
      <c r="E32" s="273"/>
      <c r="F32" s="273"/>
      <c r="G32" s="273"/>
      <c r="H32" s="273"/>
      <c r="I32" s="273"/>
      <c r="J32" s="273"/>
      <c r="K32" s="273"/>
      <c r="L32" s="273"/>
      <c r="M32" s="273"/>
      <c r="N32" s="273"/>
      <c r="O32" s="267"/>
      <c r="P32" s="267"/>
      <c r="Q32" s="267"/>
      <c r="R32" s="267"/>
      <c r="S32" s="61"/>
      <c r="T32" s="267"/>
      <c r="U32" s="267"/>
      <c r="V32" s="267"/>
      <c r="W32" s="267"/>
      <c r="X32" s="267"/>
      <c r="Y32" s="267"/>
      <c r="Z32" s="270"/>
      <c r="AA32" s="84"/>
      <c r="AB32" s="84"/>
      <c r="AC32" s="84"/>
      <c r="AD32" s="84"/>
      <c r="AE32" s="84"/>
      <c r="AF32" s="270"/>
      <c r="AG32" s="85"/>
      <c r="AH32" s="85"/>
      <c r="AI32" s="270"/>
      <c r="AJ32" s="60"/>
      <c r="AK32" s="57"/>
      <c r="AL32" s="57"/>
      <c r="AM32" s="57"/>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row>
    <row r="33" spans="1:78" ht="12.75" customHeight="1">
      <c r="A33" s="57"/>
      <c r="B33" s="55"/>
      <c r="C33" s="48"/>
      <c r="D33" s="48"/>
      <c r="E33" s="61"/>
      <c r="F33" s="61"/>
      <c r="G33" s="61"/>
      <c r="H33" s="61"/>
      <c r="I33" s="61"/>
      <c r="J33" s="61"/>
      <c r="K33" s="61"/>
      <c r="L33" s="61"/>
      <c r="M33" s="61"/>
      <c r="N33" s="61"/>
      <c r="O33" s="269"/>
      <c r="P33" s="61"/>
      <c r="Q33" s="61"/>
      <c r="R33" s="61"/>
      <c r="S33" s="61"/>
      <c r="T33" s="61"/>
      <c r="U33" s="61"/>
      <c r="V33" s="61"/>
      <c r="W33" s="61"/>
      <c r="X33" s="61"/>
      <c r="Y33" s="61"/>
      <c r="Z33" s="61"/>
      <c r="AA33" s="61"/>
      <c r="AB33" s="61"/>
      <c r="AC33" s="61"/>
      <c r="AD33" s="61"/>
      <c r="AE33" s="61"/>
      <c r="AF33" s="271" t="s">
        <v>500</v>
      </c>
      <c r="AG33" s="396" t="s">
        <v>454</v>
      </c>
      <c r="AH33" s="397"/>
      <c r="AI33" s="270"/>
      <c r="AJ33" s="60"/>
      <c r="AK33" s="57"/>
      <c r="AL33" s="57"/>
      <c r="AM33" s="57"/>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row>
    <row r="34" spans="1:78" ht="5.15" customHeight="1">
      <c r="A34" s="57"/>
      <c r="B34" s="63"/>
      <c r="C34" s="61"/>
      <c r="D34" s="61"/>
      <c r="E34" s="61"/>
      <c r="F34" s="61"/>
      <c r="G34" s="61"/>
      <c r="H34" s="61"/>
      <c r="I34" s="61"/>
      <c r="J34" s="61"/>
      <c r="K34" s="61"/>
      <c r="L34" s="61"/>
      <c r="M34" s="61"/>
      <c r="N34" s="61"/>
      <c r="O34" s="73"/>
      <c r="P34" s="61"/>
      <c r="Q34" s="61"/>
      <c r="R34" s="61"/>
      <c r="S34" s="61"/>
      <c r="T34" s="61"/>
      <c r="U34" s="61"/>
      <c r="V34" s="61"/>
      <c r="W34" s="61"/>
      <c r="X34" s="61"/>
      <c r="Y34" s="61"/>
      <c r="Z34" s="61"/>
      <c r="AA34" s="61"/>
      <c r="AB34" s="61"/>
      <c r="AC34" s="61"/>
      <c r="AD34" s="61"/>
      <c r="AE34" s="61"/>
      <c r="AF34" s="61"/>
      <c r="AG34" s="61"/>
      <c r="AH34" s="61"/>
      <c r="AI34" s="86"/>
      <c r="AJ34" s="60"/>
      <c r="AK34" s="57"/>
      <c r="AL34" s="57"/>
      <c r="AM34" s="57"/>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row>
    <row r="35" spans="1:78" ht="12.75" customHeight="1">
      <c r="A35" s="57"/>
      <c r="B35" s="63"/>
      <c r="C35" s="347" t="s">
        <v>4261</v>
      </c>
      <c r="D35" s="420"/>
      <c r="E35" s="420"/>
      <c r="F35" s="420"/>
      <c r="G35" s="420"/>
      <c r="H35" s="420"/>
      <c r="I35" s="420"/>
      <c r="J35" s="421"/>
      <c r="K35" s="87" t="s">
        <v>501</v>
      </c>
      <c r="L35" s="61"/>
      <c r="M35" s="61"/>
      <c r="N35" s="396" t="s">
        <v>451</v>
      </c>
      <c r="O35" s="397"/>
      <c r="P35" s="396" t="s">
        <v>4321</v>
      </c>
      <c r="Q35" s="405"/>
      <c r="R35" s="405"/>
      <c r="S35" s="405"/>
      <c r="T35" s="405"/>
      <c r="U35" s="405"/>
      <c r="V35" s="405"/>
      <c r="W35" s="405"/>
      <c r="X35" s="405"/>
      <c r="Y35" s="405"/>
      <c r="Z35" s="405"/>
      <c r="AA35" s="397"/>
      <c r="AB35" s="270"/>
      <c r="AC35" s="270"/>
      <c r="AD35" s="270"/>
      <c r="AE35" s="270"/>
      <c r="AF35" s="88" t="s">
        <v>502</v>
      </c>
      <c r="AG35" s="396" t="str">
        <f>IF(N35=0,"",VLOOKUP(N35,C$138:E$139,3,FALSE))</f>
        <v>Applies</v>
      </c>
      <c r="AH35" s="397"/>
      <c r="AI35" s="86"/>
      <c r="AJ35" s="60"/>
      <c r="AK35" s="57"/>
      <c r="AL35" s="57"/>
      <c r="AM35" s="57"/>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row>
    <row r="36" spans="1:78" ht="5.15" customHeight="1">
      <c r="A36" s="57"/>
      <c r="B36" s="63"/>
      <c r="C36" s="61"/>
      <c r="D36" s="61"/>
      <c r="E36" s="61"/>
      <c r="F36" s="61"/>
      <c r="G36" s="61"/>
      <c r="H36" s="61"/>
      <c r="I36" s="61"/>
      <c r="J36" s="61"/>
      <c r="K36" s="61"/>
      <c r="L36" s="61"/>
      <c r="M36" s="61"/>
      <c r="N36" s="61"/>
      <c r="O36" s="61"/>
      <c r="P36" s="61"/>
      <c r="Q36" s="273"/>
      <c r="R36" s="273"/>
      <c r="S36" s="273"/>
      <c r="T36" s="273"/>
      <c r="U36" s="273"/>
      <c r="V36" s="273"/>
      <c r="W36" s="273"/>
      <c r="X36" s="273"/>
      <c r="Y36" s="273"/>
      <c r="Z36" s="273"/>
      <c r="AA36" s="273"/>
      <c r="AB36" s="273"/>
      <c r="AC36" s="273"/>
      <c r="AD36" s="273"/>
      <c r="AE36" s="273"/>
      <c r="AF36" s="273"/>
      <c r="AG36" s="273"/>
      <c r="AH36" s="273"/>
      <c r="AI36" s="86"/>
      <c r="AJ36" s="60"/>
      <c r="AK36" s="57"/>
      <c r="AL36" s="57"/>
      <c r="AM36" s="57"/>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row>
    <row r="37" spans="1:78" ht="12.75" customHeight="1">
      <c r="A37" s="57"/>
      <c r="B37" s="63"/>
      <c r="C37" s="61"/>
      <c r="D37" s="89" t="s">
        <v>526</v>
      </c>
      <c r="E37" s="270"/>
      <c r="F37" s="416" t="s">
        <v>4235</v>
      </c>
      <c r="G37" s="416"/>
      <c r="H37" s="416"/>
      <c r="I37" s="416"/>
      <c r="J37" s="416"/>
      <c r="K37" s="416"/>
      <c r="L37" s="416"/>
      <c r="M37" s="416"/>
      <c r="N37" s="416"/>
      <c r="O37" s="416"/>
      <c r="P37" s="416"/>
      <c r="Q37" s="416"/>
      <c r="R37" s="64"/>
      <c r="S37" s="89" t="s">
        <v>457</v>
      </c>
      <c r="T37" s="64"/>
      <c r="U37" s="417" t="s">
        <v>503</v>
      </c>
      <c r="V37" s="417"/>
      <c r="W37" s="417"/>
      <c r="X37" s="417"/>
      <c r="Y37" s="417"/>
      <c r="Z37" s="417"/>
      <c r="AA37" s="417"/>
      <c r="AB37" s="417"/>
      <c r="AC37" s="417"/>
      <c r="AD37" s="61"/>
      <c r="AE37" s="61"/>
      <c r="AF37" s="271" t="s">
        <v>504</v>
      </c>
      <c r="AG37" s="396" t="s">
        <v>457</v>
      </c>
      <c r="AH37" s="397"/>
      <c r="AI37" s="86"/>
      <c r="AJ37" s="60"/>
      <c r="AK37" s="57"/>
      <c r="AL37" s="57"/>
      <c r="AM37" s="57"/>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row>
    <row r="38" spans="1:78" ht="5.25" customHeight="1">
      <c r="A38" s="57"/>
      <c r="B38" s="63"/>
      <c r="C38" s="61"/>
      <c r="D38" s="61"/>
      <c r="E38" s="61"/>
      <c r="F38" s="61"/>
      <c r="G38" s="61"/>
      <c r="H38" s="61"/>
      <c r="I38" s="61"/>
      <c r="J38" s="61"/>
      <c r="K38" s="61"/>
      <c r="L38" s="61"/>
      <c r="M38" s="61"/>
      <c r="N38" s="61"/>
      <c r="O38" s="61"/>
      <c r="P38" s="61"/>
      <c r="Q38" s="273"/>
      <c r="R38" s="273"/>
      <c r="S38" s="273"/>
      <c r="T38" s="273"/>
      <c r="U38" s="273"/>
      <c r="V38" s="273"/>
      <c r="W38" s="273"/>
      <c r="X38" s="273"/>
      <c r="Y38" s="273"/>
      <c r="Z38" s="273"/>
      <c r="AA38" s="273"/>
      <c r="AB38" s="273"/>
      <c r="AC38" s="273"/>
      <c r="AD38" s="273"/>
      <c r="AE38" s="273"/>
      <c r="AF38" s="273"/>
      <c r="AG38" s="273"/>
      <c r="AH38" s="273"/>
      <c r="AI38" s="86"/>
      <c r="AJ38" s="60"/>
      <c r="AK38" s="57"/>
      <c r="AL38" s="57"/>
      <c r="AM38" s="57"/>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row>
    <row r="39" spans="1:78" ht="12.75" customHeight="1">
      <c r="A39" s="57"/>
      <c r="B39" s="63"/>
      <c r="C39" s="90" t="s">
        <v>505</v>
      </c>
      <c r="D39" s="89" t="s">
        <v>457</v>
      </c>
      <c r="E39" s="61"/>
      <c r="F39" s="91" t="s">
        <v>506</v>
      </c>
      <c r="G39" s="78"/>
      <c r="H39" s="78"/>
      <c r="I39" s="78"/>
      <c r="J39" s="78"/>
      <c r="K39" s="78"/>
      <c r="L39" s="78"/>
      <c r="M39" s="78"/>
      <c r="N39" s="78"/>
      <c r="O39" s="78"/>
      <c r="P39" s="78"/>
      <c r="Q39" s="78"/>
      <c r="R39" s="273"/>
      <c r="S39" s="89" t="s">
        <v>526</v>
      </c>
      <c r="T39" s="61"/>
      <c r="U39" s="418" t="s">
        <v>507</v>
      </c>
      <c r="V39" s="418"/>
      <c r="W39" s="418"/>
      <c r="X39" s="418"/>
      <c r="Y39" s="418"/>
      <c r="Z39" s="418"/>
      <c r="AA39" s="418"/>
      <c r="AB39" s="418"/>
      <c r="AC39" s="418"/>
      <c r="AD39" s="418"/>
      <c r="AE39" s="418"/>
      <c r="AF39" s="418"/>
      <c r="AG39" s="418"/>
      <c r="AH39" s="273"/>
      <c r="AI39" s="86"/>
      <c r="AJ39" s="60"/>
      <c r="AK39" s="57"/>
      <c r="AL39" s="57"/>
      <c r="AM39" s="57"/>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row>
    <row r="40" spans="1:78" ht="12.75" customHeight="1">
      <c r="A40" s="57"/>
      <c r="B40" s="63"/>
      <c r="C40" s="90"/>
      <c r="D40" s="267"/>
      <c r="E40" s="61"/>
      <c r="F40" s="91"/>
      <c r="G40" s="78"/>
      <c r="H40" s="78"/>
      <c r="I40" s="78"/>
      <c r="J40" s="78"/>
      <c r="K40" s="78"/>
      <c r="L40" s="78"/>
      <c r="M40" s="78"/>
      <c r="N40" s="78"/>
      <c r="O40" s="78"/>
      <c r="P40" s="78"/>
      <c r="Q40" s="78"/>
      <c r="R40" s="273"/>
      <c r="S40" s="267"/>
      <c r="T40" s="61"/>
      <c r="U40" s="266"/>
      <c r="V40" s="266"/>
      <c r="W40" s="266"/>
      <c r="X40" s="266"/>
      <c r="Y40" s="266"/>
      <c r="Z40" s="266"/>
      <c r="AA40" s="266"/>
      <c r="AB40" s="266"/>
      <c r="AC40" s="266"/>
      <c r="AD40" s="266"/>
      <c r="AE40" s="266"/>
      <c r="AF40" s="266"/>
      <c r="AG40" s="266"/>
      <c r="AH40" s="273"/>
      <c r="AI40" s="86"/>
      <c r="AJ40" s="60"/>
      <c r="AK40" s="57"/>
      <c r="AL40" s="57"/>
      <c r="AM40" s="57"/>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row>
    <row r="41" spans="1:78" ht="12.75" customHeight="1">
      <c r="A41" s="57"/>
      <c r="B41" s="63"/>
      <c r="C41" s="419" t="s">
        <v>4260</v>
      </c>
      <c r="D41" s="420"/>
      <c r="E41" s="420"/>
      <c r="F41" s="420"/>
      <c r="G41" s="420"/>
      <c r="H41" s="420"/>
      <c r="I41" s="420"/>
      <c r="J41" s="421"/>
      <c r="K41" s="87" t="s">
        <v>501</v>
      </c>
      <c r="L41" s="61"/>
      <c r="M41" s="273"/>
      <c r="N41" s="396" t="s">
        <v>451</v>
      </c>
      <c r="O41" s="397"/>
      <c r="P41" s="396" t="s">
        <v>4320</v>
      </c>
      <c r="Q41" s="405"/>
      <c r="R41" s="405"/>
      <c r="S41" s="405"/>
      <c r="T41" s="405"/>
      <c r="U41" s="405"/>
      <c r="V41" s="405"/>
      <c r="W41" s="405"/>
      <c r="X41" s="405"/>
      <c r="Y41" s="405"/>
      <c r="Z41" s="405"/>
      <c r="AA41" s="397"/>
      <c r="AB41" s="270"/>
      <c r="AC41" s="270"/>
      <c r="AD41" s="270"/>
      <c r="AE41" s="270"/>
      <c r="AF41" s="88" t="s">
        <v>502</v>
      </c>
      <c r="AG41" s="396" t="str">
        <f>IF(N41=0,"",VLOOKUP(N41,C$138:E$139,3,FALSE))</f>
        <v>Applies</v>
      </c>
      <c r="AH41" s="397"/>
      <c r="AI41" s="86"/>
      <c r="AJ41" s="60"/>
      <c r="AK41" s="57"/>
      <c r="AL41" s="57"/>
      <c r="AM41" s="57"/>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row>
    <row r="42" spans="1:78" ht="5.25" customHeight="1">
      <c r="A42" s="57"/>
      <c r="B42" s="63"/>
      <c r="C42" s="61"/>
      <c r="D42" s="272"/>
      <c r="E42" s="61"/>
      <c r="F42" s="61"/>
      <c r="G42" s="61"/>
      <c r="H42" s="61"/>
      <c r="I42" s="270"/>
      <c r="J42" s="270"/>
      <c r="K42" s="61"/>
      <c r="L42" s="61"/>
      <c r="M42" s="61"/>
      <c r="N42" s="61"/>
      <c r="O42" s="270"/>
      <c r="P42" s="270"/>
      <c r="Q42" s="270"/>
      <c r="R42" s="270"/>
      <c r="S42" s="270"/>
      <c r="T42" s="270"/>
      <c r="U42" s="270"/>
      <c r="V42" s="270"/>
      <c r="W42" s="270"/>
      <c r="X42" s="270"/>
      <c r="Y42" s="61"/>
      <c r="Z42" s="61"/>
      <c r="AA42" s="61"/>
      <c r="AB42" s="61"/>
      <c r="AC42" s="61"/>
      <c r="AD42" s="61"/>
      <c r="AE42" s="61"/>
      <c r="AF42" s="61"/>
      <c r="AG42" s="61"/>
      <c r="AH42" s="61"/>
      <c r="AI42" s="86"/>
      <c r="AJ42" s="60"/>
      <c r="AK42" s="57"/>
      <c r="AL42" s="57"/>
      <c r="AM42" s="57"/>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row>
    <row r="43" spans="1:78" ht="12.75" customHeight="1">
      <c r="A43" s="57"/>
      <c r="B43" s="63"/>
      <c r="C43" s="93"/>
      <c r="D43" s="89" t="s">
        <v>526</v>
      </c>
      <c r="E43" s="270"/>
      <c r="F43" s="281" t="s">
        <v>4318</v>
      </c>
      <c r="G43" s="282"/>
      <c r="H43" s="282"/>
      <c r="I43" s="282"/>
      <c r="J43" s="282"/>
      <c r="K43" s="282"/>
      <c r="L43" s="282"/>
      <c r="M43" s="282"/>
      <c r="N43" s="282"/>
      <c r="O43" s="282"/>
      <c r="P43" s="270"/>
      <c r="Q43" s="270"/>
      <c r="R43" s="270"/>
      <c r="S43" s="89" t="s">
        <v>457</v>
      </c>
      <c r="T43" s="64"/>
      <c r="U43" s="417" t="s">
        <v>503</v>
      </c>
      <c r="V43" s="417"/>
      <c r="W43" s="417"/>
      <c r="X43" s="417"/>
      <c r="Y43" s="417"/>
      <c r="Z43" s="417"/>
      <c r="AA43" s="417"/>
      <c r="AB43" s="417"/>
      <c r="AC43" s="417"/>
      <c r="AD43" s="61"/>
      <c r="AE43" s="61"/>
      <c r="AF43" s="271" t="s">
        <v>504</v>
      </c>
      <c r="AG43" s="396" t="s">
        <v>457</v>
      </c>
      <c r="AH43" s="397"/>
      <c r="AI43" s="86"/>
      <c r="AJ43" s="60"/>
      <c r="AK43" s="57"/>
      <c r="AL43" s="57"/>
      <c r="AM43" s="57"/>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row>
    <row r="44" spans="1:78" ht="5.25" customHeight="1">
      <c r="A44" s="57"/>
      <c r="B44" s="63"/>
      <c r="C44" s="94"/>
      <c r="D44" s="94"/>
      <c r="E44" s="94"/>
      <c r="F44" s="94"/>
      <c r="G44" s="94"/>
      <c r="H44" s="94"/>
      <c r="I44" s="94"/>
      <c r="J44" s="94"/>
      <c r="K44" s="94"/>
      <c r="L44" s="94"/>
      <c r="M44" s="94"/>
      <c r="N44" s="94"/>
      <c r="O44" s="94"/>
      <c r="P44" s="95"/>
      <c r="Q44" s="95"/>
      <c r="R44" s="95"/>
      <c r="S44" s="267"/>
      <c r="T44" s="64"/>
      <c r="U44" s="96"/>
      <c r="V44" s="96"/>
      <c r="W44" s="96"/>
      <c r="X44" s="96"/>
      <c r="Y44" s="96"/>
      <c r="Z44" s="96"/>
      <c r="AA44" s="96"/>
      <c r="AB44" s="96"/>
      <c r="AC44" s="96"/>
      <c r="AD44" s="95"/>
      <c r="AE44" s="95"/>
      <c r="AF44" s="95"/>
      <c r="AG44" s="95"/>
      <c r="AH44" s="95"/>
      <c r="AI44" s="86"/>
      <c r="AJ44" s="60"/>
      <c r="AK44" s="57"/>
      <c r="AL44" s="57"/>
      <c r="AM44" s="57"/>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row>
    <row r="45" spans="1:78" ht="12.75" customHeight="1">
      <c r="A45" s="57"/>
      <c r="B45" s="63"/>
      <c r="C45" s="97"/>
      <c r="D45" s="89" t="s">
        <v>526</v>
      </c>
      <c r="E45" s="48"/>
      <c r="F45" s="418" t="s">
        <v>512</v>
      </c>
      <c r="G45" s="418"/>
      <c r="H45" s="418"/>
      <c r="I45" s="418"/>
      <c r="J45" s="418"/>
      <c r="K45" s="418"/>
      <c r="L45" s="418"/>
      <c r="M45" s="418"/>
      <c r="N45" s="418"/>
      <c r="O45" s="418"/>
      <c r="P45" s="418"/>
      <c r="Q45" s="418"/>
      <c r="R45" s="422"/>
      <c r="S45" s="89" t="s">
        <v>526</v>
      </c>
      <c r="T45" s="95"/>
      <c r="U45" s="98" t="s">
        <v>513</v>
      </c>
      <c r="V45" s="48"/>
      <c r="W45" s="48"/>
      <c r="X45" s="48"/>
      <c r="Y45" s="48"/>
      <c r="Z45" s="48"/>
      <c r="AA45" s="48"/>
      <c r="AB45" s="48"/>
      <c r="AC45" s="48"/>
      <c r="AD45" s="48"/>
      <c r="AE45" s="48"/>
      <c r="AF45" s="271" t="s">
        <v>504</v>
      </c>
      <c r="AG45" s="396" t="s">
        <v>4324</v>
      </c>
      <c r="AH45" s="397"/>
      <c r="AI45" s="86"/>
      <c r="AJ45" s="60"/>
      <c r="AK45" s="57"/>
      <c r="AL45" s="57"/>
      <c r="AM45" s="57"/>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row>
    <row r="46" spans="1:78" ht="12.75" customHeight="1">
      <c r="A46" s="57"/>
      <c r="B46" s="63"/>
      <c r="C46" s="90"/>
      <c r="D46" s="267"/>
      <c r="E46" s="61"/>
      <c r="F46" s="91"/>
      <c r="G46" s="78"/>
      <c r="H46" s="78"/>
      <c r="I46" s="78"/>
      <c r="J46" s="78"/>
      <c r="K46" s="78"/>
      <c r="L46" s="78"/>
      <c r="M46" s="78"/>
      <c r="N46" s="78"/>
      <c r="O46" s="78"/>
      <c r="P46" s="78"/>
      <c r="Q46" s="78"/>
      <c r="R46" s="273"/>
      <c r="S46" s="267"/>
      <c r="T46" s="61"/>
      <c r="U46" s="48"/>
      <c r="V46" s="48"/>
      <c r="W46" s="48"/>
      <c r="X46" s="48"/>
      <c r="Y46" s="48"/>
      <c r="Z46" s="48"/>
      <c r="AA46" s="48"/>
      <c r="AB46" s="48"/>
      <c r="AC46" s="48"/>
      <c r="AD46" s="48"/>
      <c r="AE46" s="48"/>
      <c r="AF46" s="48"/>
      <c r="AG46" s="48"/>
      <c r="AH46" s="48"/>
      <c r="AI46" s="86"/>
      <c r="AJ46" s="60"/>
      <c r="AK46" s="57"/>
      <c r="AL46" s="57"/>
      <c r="AM46" s="57"/>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row>
    <row r="47" spans="1:78" ht="12.75" customHeight="1">
      <c r="A47" s="57"/>
      <c r="B47" s="63"/>
      <c r="C47" s="419" t="s">
        <v>4262</v>
      </c>
      <c r="D47" s="420"/>
      <c r="E47" s="420"/>
      <c r="F47" s="420"/>
      <c r="G47" s="420"/>
      <c r="H47" s="420"/>
      <c r="I47" s="420"/>
      <c r="J47" s="421"/>
      <c r="K47" s="87" t="s">
        <v>501</v>
      </c>
      <c r="L47" s="61"/>
      <c r="M47" s="273"/>
      <c r="N47" s="396" t="s">
        <v>454</v>
      </c>
      <c r="O47" s="397"/>
      <c r="P47" s="396" t="s">
        <v>4322</v>
      </c>
      <c r="Q47" s="405"/>
      <c r="R47" s="405"/>
      <c r="S47" s="405"/>
      <c r="T47" s="405"/>
      <c r="U47" s="405"/>
      <c r="V47" s="405"/>
      <c r="W47" s="405"/>
      <c r="X47" s="405"/>
      <c r="Y47" s="405"/>
      <c r="Z47" s="405"/>
      <c r="AA47" s="397"/>
      <c r="AB47" s="270"/>
      <c r="AC47" s="270"/>
      <c r="AD47" s="270"/>
      <c r="AE47" s="270"/>
      <c r="AF47" s="88" t="s">
        <v>502</v>
      </c>
      <c r="AG47" s="396" t="str">
        <f>IF(N47=0,"",VLOOKUP(N47,C$138:E$139,3,FALSE))</f>
        <v>N/A</v>
      </c>
      <c r="AH47" s="397"/>
      <c r="AI47" s="86"/>
      <c r="AJ47" s="60"/>
      <c r="AK47" s="57"/>
      <c r="AL47" s="57"/>
      <c r="AM47" s="57"/>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row>
    <row r="48" spans="1:78" ht="5.15" customHeight="1">
      <c r="A48" s="57"/>
      <c r="B48" s="63"/>
      <c r="C48" s="61"/>
      <c r="D48" s="272"/>
      <c r="E48" s="272"/>
      <c r="F48" s="272"/>
      <c r="G48" s="272"/>
      <c r="H48" s="61"/>
      <c r="I48" s="270"/>
      <c r="J48" s="270"/>
      <c r="K48" s="61"/>
      <c r="L48" s="61"/>
      <c r="M48" s="61"/>
      <c r="N48" s="61"/>
      <c r="O48" s="270"/>
      <c r="P48" s="270"/>
      <c r="Q48" s="270"/>
      <c r="R48" s="270"/>
      <c r="S48" s="270"/>
      <c r="T48" s="270"/>
      <c r="U48" s="270"/>
      <c r="V48" s="270"/>
      <c r="W48" s="270"/>
      <c r="X48" s="270"/>
      <c r="Y48" s="270"/>
      <c r="Z48" s="270"/>
      <c r="AA48" s="61"/>
      <c r="AB48" s="61"/>
      <c r="AC48" s="61"/>
      <c r="AD48" s="61"/>
      <c r="AE48" s="61"/>
      <c r="AF48" s="61"/>
      <c r="AG48" s="61"/>
      <c r="AH48" s="61"/>
      <c r="AI48" s="86"/>
      <c r="AJ48" s="60"/>
      <c r="AK48" s="57"/>
      <c r="AL48" s="57"/>
      <c r="AM48" s="57"/>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row>
    <row r="49" spans="1:78" ht="12.75" customHeight="1">
      <c r="A49" s="57"/>
      <c r="B49" s="63"/>
      <c r="C49" s="61"/>
      <c r="D49" s="89" t="s">
        <v>457</v>
      </c>
      <c r="E49" s="270"/>
      <c r="F49" s="423" t="s">
        <v>4236</v>
      </c>
      <c r="G49" s="423"/>
      <c r="H49" s="423"/>
      <c r="I49" s="423"/>
      <c r="J49" s="423"/>
      <c r="K49" s="423"/>
      <c r="L49" s="423"/>
      <c r="M49" s="423"/>
      <c r="N49" s="423"/>
      <c r="O49" s="423"/>
      <c r="P49" s="423"/>
      <c r="Q49" s="423"/>
      <c r="R49" s="61"/>
      <c r="S49" s="89" t="s">
        <v>457</v>
      </c>
      <c r="T49" s="64"/>
      <c r="U49" s="417" t="s">
        <v>503</v>
      </c>
      <c r="V49" s="417"/>
      <c r="W49" s="417"/>
      <c r="X49" s="417"/>
      <c r="Y49" s="417"/>
      <c r="Z49" s="417"/>
      <c r="AA49" s="417"/>
      <c r="AB49" s="417"/>
      <c r="AC49" s="417"/>
      <c r="AD49" s="61"/>
      <c r="AE49" s="61"/>
      <c r="AF49" s="271" t="s">
        <v>504</v>
      </c>
      <c r="AG49" s="396" t="s">
        <v>457</v>
      </c>
      <c r="AH49" s="397"/>
      <c r="AI49" s="86"/>
      <c r="AJ49" s="60"/>
      <c r="AK49" s="57"/>
      <c r="AL49" s="57"/>
      <c r="AM49" s="57"/>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row>
    <row r="50" spans="1:78" ht="5.15" customHeight="1">
      <c r="A50" s="57"/>
      <c r="B50" s="63"/>
      <c r="C50" s="61"/>
      <c r="D50" s="61"/>
      <c r="E50" s="73"/>
      <c r="F50" s="61"/>
      <c r="G50" s="61"/>
      <c r="H50" s="61"/>
      <c r="I50" s="61"/>
      <c r="J50" s="61"/>
      <c r="K50" s="61"/>
      <c r="L50" s="61"/>
      <c r="M50" s="61"/>
      <c r="N50" s="61"/>
      <c r="O50" s="61"/>
      <c r="P50" s="61"/>
      <c r="Q50" s="61"/>
      <c r="R50" s="61"/>
      <c r="S50" s="61"/>
      <c r="T50" s="270"/>
      <c r="U50" s="270"/>
      <c r="V50" s="270"/>
      <c r="W50" s="270"/>
      <c r="X50" s="270"/>
      <c r="Y50" s="270"/>
      <c r="Z50" s="270"/>
      <c r="AA50" s="61"/>
      <c r="AB50" s="61"/>
      <c r="AC50" s="61"/>
      <c r="AD50" s="61"/>
      <c r="AE50" s="61"/>
      <c r="AF50" s="61"/>
      <c r="AG50" s="61"/>
      <c r="AH50" s="61"/>
      <c r="AI50" s="86"/>
      <c r="AJ50" s="60"/>
      <c r="AK50" s="57"/>
      <c r="AL50" s="57"/>
      <c r="AM50" s="57"/>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row>
    <row r="51" spans="1:78" ht="12.75" customHeight="1">
      <c r="A51" s="57"/>
      <c r="B51" s="63"/>
      <c r="C51" s="61"/>
      <c r="D51" s="273" t="s">
        <v>508</v>
      </c>
      <c r="E51" s="73"/>
      <c r="F51" s="61"/>
      <c r="G51" s="61"/>
      <c r="H51" s="61"/>
      <c r="I51" s="61"/>
      <c r="J51" s="61"/>
      <c r="K51" s="61"/>
      <c r="L51" s="61"/>
      <c r="M51" s="61"/>
      <c r="N51" s="270"/>
      <c r="O51" s="92"/>
      <c r="P51" s="92"/>
      <c r="Q51" s="92"/>
      <c r="R51" s="92"/>
      <c r="S51" s="89" t="s">
        <v>457</v>
      </c>
      <c r="T51" s="61"/>
      <c r="U51" s="418" t="s">
        <v>509</v>
      </c>
      <c r="V51" s="418"/>
      <c r="W51" s="418"/>
      <c r="X51" s="418"/>
      <c r="Y51" s="418"/>
      <c r="Z51" s="418"/>
      <c r="AA51" s="418"/>
      <c r="AB51" s="418"/>
      <c r="AC51" s="418"/>
      <c r="AD51" s="418"/>
      <c r="AE51" s="418"/>
      <c r="AF51" s="418"/>
      <c r="AG51" s="418"/>
      <c r="AH51" s="270"/>
      <c r="AI51" s="86"/>
      <c r="AJ51" s="60"/>
      <c r="AK51" s="57"/>
      <c r="AL51" s="57"/>
      <c r="AM51" s="57"/>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row>
    <row r="52" spans="1:78" ht="5.15" customHeight="1">
      <c r="A52" s="57"/>
      <c r="B52" s="63"/>
      <c r="C52" s="61"/>
      <c r="D52" s="61"/>
      <c r="E52" s="73"/>
      <c r="F52" s="270"/>
      <c r="G52" s="270"/>
      <c r="H52" s="270"/>
      <c r="I52" s="270"/>
      <c r="J52" s="270"/>
      <c r="K52" s="270"/>
      <c r="L52" s="270"/>
      <c r="M52" s="270"/>
      <c r="N52" s="92"/>
      <c r="O52" s="92"/>
      <c r="P52" s="92"/>
      <c r="Q52" s="92"/>
      <c r="R52" s="92"/>
      <c r="S52" s="92"/>
      <c r="T52" s="92"/>
      <c r="U52" s="270"/>
      <c r="V52" s="270"/>
      <c r="W52" s="270"/>
      <c r="X52" s="65"/>
      <c r="Y52" s="270"/>
      <c r="Z52" s="270"/>
      <c r="AA52" s="61"/>
      <c r="AB52" s="61"/>
      <c r="AC52" s="61"/>
      <c r="AD52" s="61"/>
      <c r="AE52" s="61"/>
      <c r="AF52" s="61"/>
      <c r="AG52" s="61"/>
      <c r="AH52" s="61"/>
      <c r="AI52" s="86"/>
      <c r="AJ52" s="60"/>
      <c r="AK52" s="57"/>
      <c r="AL52" s="57"/>
      <c r="AM52" s="57"/>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row>
    <row r="53" spans="1:78" ht="12.75" customHeight="1">
      <c r="A53" s="57"/>
      <c r="B53" s="63"/>
      <c r="C53" s="61"/>
      <c r="D53" s="48"/>
      <c r="E53" s="396" t="s">
        <v>457</v>
      </c>
      <c r="F53" s="405"/>
      <c r="G53" s="405"/>
      <c r="H53" s="405"/>
      <c r="I53" s="405"/>
      <c r="J53" s="405"/>
      <c r="K53" s="405"/>
      <c r="L53" s="405"/>
      <c r="M53" s="405"/>
      <c r="N53" s="397"/>
      <c r="O53" s="92"/>
      <c r="P53" s="92"/>
      <c r="Q53" s="92"/>
      <c r="R53" s="90"/>
      <c r="S53" s="89" t="s">
        <v>457</v>
      </c>
      <c r="T53" s="61"/>
      <c r="U53" s="418" t="s">
        <v>510</v>
      </c>
      <c r="V53" s="418"/>
      <c r="W53" s="418"/>
      <c r="X53" s="418"/>
      <c r="Y53" s="418"/>
      <c r="Z53" s="418"/>
      <c r="AA53" s="418"/>
      <c r="AB53" s="418"/>
      <c r="AC53" s="418"/>
      <c r="AD53" s="418"/>
      <c r="AE53" s="418"/>
      <c r="AF53" s="418"/>
      <c r="AG53" s="418"/>
      <c r="AH53" s="270"/>
      <c r="AI53" s="270"/>
      <c r="AJ53" s="60"/>
      <c r="AK53" s="57"/>
      <c r="AL53" s="57"/>
      <c r="AM53" s="57"/>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row>
    <row r="54" spans="1:78" ht="11.5" customHeight="1">
      <c r="A54" s="57"/>
      <c r="B54" s="63"/>
      <c r="C54" s="61"/>
      <c r="D54" s="272"/>
      <c r="E54" s="272"/>
      <c r="F54" s="272"/>
      <c r="G54" s="272"/>
      <c r="H54" s="61"/>
      <c r="I54" s="270"/>
      <c r="J54" s="270"/>
      <c r="K54" s="61"/>
      <c r="L54" s="61"/>
      <c r="M54" s="61"/>
      <c r="N54" s="61"/>
      <c r="O54" s="73"/>
      <c r="P54" s="61"/>
      <c r="Q54" s="61"/>
      <c r="R54" s="61"/>
      <c r="S54" s="61"/>
      <c r="T54" s="61"/>
      <c r="U54" s="61"/>
      <c r="V54" s="61"/>
      <c r="W54" s="61"/>
      <c r="X54" s="61"/>
      <c r="Y54" s="61"/>
      <c r="Z54" s="61"/>
      <c r="AA54" s="61"/>
      <c r="AB54" s="61"/>
      <c r="AC54" s="61"/>
      <c r="AD54" s="61"/>
      <c r="AE54" s="61"/>
      <c r="AF54" s="61"/>
      <c r="AG54" s="61"/>
      <c r="AH54" s="61"/>
      <c r="AI54" s="86"/>
      <c r="AJ54" s="60"/>
      <c r="AK54" s="57"/>
      <c r="AL54" s="57"/>
      <c r="AM54" s="57"/>
      <c r="AN54" s="57"/>
      <c r="AO54" s="57"/>
      <c r="AP54" s="57"/>
      <c r="AQ54" s="57"/>
      <c r="AR54" s="57"/>
      <c r="AS54" s="57"/>
      <c r="AT54" s="57"/>
      <c r="AU54" s="57"/>
      <c r="AV54" s="57"/>
      <c r="AW54" s="57"/>
      <c r="AX54" s="57"/>
      <c r="AY54" s="48"/>
      <c r="AZ54" s="57"/>
      <c r="BA54" s="57"/>
      <c r="BB54" s="57"/>
      <c r="BC54" s="57"/>
      <c r="BD54" s="57"/>
      <c r="BE54" s="48"/>
      <c r="BF54" s="48"/>
      <c r="BG54" s="48"/>
      <c r="BH54" s="48"/>
      <c r="BI54" s="48"/>
      <c r="BJ54" s="48"/>
      <c r="BK54" s="48"/>
      <c r="BL54" s="48"/>
      <c r="BM54" s="48"/>
      <c r="BN54" s="48"/>
      <c r="BO54" s="48"/>
      <c r="BP54" s="48"/>
      <c r="BQ54" s="48"/>
      <c r="BR54" s="48"/>
      <c r="BS54" s="48"/>
      <c r="BT54" s="48"/>
      <c r="BU54" s="48"/>
      <c r="BV54" s="48"/>
      <c r="BW54" s="48"/>
      <c r="BX54" s="48"/>
      <c r="BY54" s="48"/>
      <c r="BZ54" s="48"/>
    </row>
    <row r="55" spans="1:78" ht="12.75" customHeight="1">
      <c r="A55" s="57"/>
      <c r="B55" s="63"/>
      <c r="C55" s="419" t="s">
        <v>4263</v>
      </c>
      <c r="D55" s="420"/>
      <c r="E55" s="420"/>
      <c r="F55" s="420"/>
      <c r="G55" s="420"/>
      <c r="H55" s="420"/>
      <c r="I55" s="420"/>
      <c r="J55" s="421"/>
      <c r="K55" s="87" t="s">
        <v>501</v>
      </c>
      <c r="L55" s="61"/>
      <c r="M55" s="273"/>
      <c r="N55" s="396" t="s">
        <v>451</v>
      </c>
      <c r="O55" s="397"/>
      <c r="P55" s="396" t="s">
        <v>4323</v>
      </c>
      <c r="Q55" s="405"/>
      <c r="R55" s="405"/>
      <c r="S55" s="405"/>
      <c r="T55" s="405"/>
      <c r="U55" s="405"/>
      <c r="V55" s="405"/>
      <c r="W55" s="405"/>
      <c r="X55" s="405"/>
      <c r="Y55" s="405"/>
      <c r="Z55" s="405"/>
      <c r="AA55" s="397"/>
      <c r="AB55" s="84"/>
      <c r="AC55" s="270"/>
      <c r="AD55" s="270"/>
      <c r="AE55" s="270"/>
      <c r="AF55" s="88" t="s">
        <v>502</v>
      </c>
      <c r="AG55" s="396" t="str">
        <f>IF(N55=0,"",VLOOKUP(N55,C$138:E$139,3,FALSE))</f>
        <v>Applies</v>
      </c>
      <c r="AH55" s="397"/>
      <c r="AI55" s="86"/>
      <c r="AJ55" s="60"/>
      <c r="AK55" s="57"/>
      <c r="AL55" s="57"/>
      <c r="AM55" s="57"/>
      <c r="AN55" s="57"/>
      <c r="AO55" s="57"/>
      <c r="AP55" s="57"/>
      <c r="AQ55" s="57"/>
      <c r="AR55" s="57"/>
      <c r="AS55" s="57"/>
      <c r="AT55" s="57"/>
      <c r="AU55" s="57"/>
      <c r="AV55" s="57"/>
      <c r="AW55" s="57"/>
      <c r="AX55" s="57"/>
      <c r="AY55" s="57"/>
      <c r="AZ55" s="57"/>
      <c r="BA55" s="57"/>
      <c r="BB55" s="57"/>
      <c r="BC55" s="57"/>
      <c r="BD55" s="57"/>
      <c r="BE55" s="48"/>
      <c r="BF55" s="48"/>
      <c r="BG55" s="48"/>
      <c r="BH55" s="48"/>
      <c r="BI55" s="48"/>
      <c r="BJ55" s="48"/>
      <c r="BK55" s="48"/>
      <c r="BL55" s="48"/>
      <c r="BM55" s="48"/>
      <c r="BN55" s="48"/>
      <c r="BO55" s="48"/>
      <c r="BP55" s="48"/>
      <c r="BQ55" s="48"/>
      <c r="BR55" s="48"/>
      <c r="BS55" s="48"/>
      <c r="BT55" s="48"/>
      <c r="BU55" s="48"/>
      <c r="BV55" s="48"/>
      <c r="BW55" s="48"/>
      <c r="BX55" s="48"/>
      <c r="BY55" s="48"/>
      <c r="BZ55" s="48"/>
    </row>
    <row r="56" spans="1:78" ht="5.15" customHeight="1">
      <c r="A56" s="57"/>
      <c r="B56" s="63"/>
      <c r="C56" s="61"/>
      <c r="D56" s="272"/>
      <c r="E56" s="272"/>
      <c r="F56" s="272"/>
      <c r="G56" s="272"/>
      <c r="H56" s="61"/>
      <c r="I56" s="270"/>
      <c r="J56" s="270"/>
      <c r="K56" s="61"/>
      <c r="L56" s="61"/>
      <c r="M56" s="61"/>
      <c r="N56" s="61"/>
      <c r="O56" s="73"/>
      <c r="P56" s="270"/>
      <c r="Q56" s="270"/>
      <c r="R56" s="270"/>
      <c r="S56" s="270"/>
      <c r="T56" s="270"/>
      <c r="U56" s="270"/>
      <c r="V56" s="270"/>
      <c r="W56" s="270"/>
      <c r="X56" s="270"/>
      <c r="Y56" s="270"/>
      <c r="Z56" s="270"/>
      <c r="AA56" s="270"/>
      <c r="AB56" s="270"/>
      <c r="AC56" s="61"/>
      <c r="AD56" s="61"/>
      <c r="AE56" s="61"/>
      <c r="AF56" s="61"/>
      <c r="AG56" s="61"/>
      <c r="AH56" s="61"/>
      <c r="AI56" s="86"/>
      <c r="AJ56" s="60"/>
      <c r="AK56" s="57"/>
      <c r="AL56" s="57"/>
      <c r="AM56" s="57"/>
      <c r="AN56" s="57"/>
      <c r="AO56" s="57"/>
      <c r="AP56" s="57"/>
      <c r="AQ56" s="57"/>
      <c r="AR56" s="57"/>
      <c r="AS56" s="57"/>
      <c r="AT56" s="57"/>
      <c r="AU56" s="57"/>
      <c r="AV56" s="57"/>
      <c r="AW56" s="57"/>
      <c r="AX56" s="57"/>
      <c r="AY56" s="57"/>
      <c r="AZ56" s="57"/>
      <c r="BA56" s="57"/>
      <c r="BB56" s="57"/>
      <c r="BC56" s="57"/>
      <c r="BD56" s="57"/>
      <c r="BE56" s="48"/>
      <c r="BF56" s="48"/>
      <c r="BG56" s="48"/>
      <c r="BH56" s="48"/>
      <c r="BI56" s="48"/>
      <c r="BJ56" s="48"/>
      <c r="BK56" s="48"/>
      <c r="BL56" s="48"/>
      <c r="BM56" s="48"/>
      <c r="BN56" s="48"/>
      <c r="BO56" s="48"/>
      <c r="BP56" s="48"/>
      <c r="BQ56" s="48"/>
      <c r="BR56" s="48"/>
      <c r="BS56" s="48"/>
      <c r="BT56" s="48"/>
      <c r="BU56" s="48"/>
      <c r="BV56" s="48"/>
      <c r="BW56" s="48"/>
      <c r="BX56" s="48"/>
      <c r="BY56" s="48"/>
      <c r="BZ56" s="48"/>
    </row>
    <row r="57" spans="1:78" ht="12.75" customHeight="1">
      <c r="A57" s="57"/>
      <c r="B57" s="63"/>
      <c r="C57" s="61"/>
      <c r="D57" s="89" t="s">
        <v>526</v>
      </c>
      <c r="E57" s="270"/>
      <c r="F57" s="423" t="s">
        <v>4237</v>
      </c>
      <c r="G57" s="423"/>
      <c r="H57" s="423"/>
      <c r="I57" s="423"/>
      <c r="J57" s="423"/>
      <c r="K57" s="423"/>
      <c r="L57" s="423"/>
      <c r="M57" s="423"/>
      <c r="N57" s="423"/>
      <c r="O57" s="423"/>
      <c r="P57" s="423"/>
      <c r="Q57" s="423"/>
      <c r="R57" s="424"/>
      <c r="S57" s="89" t="s">
        <v>457</v>
      </c>
      <c r="T57" s="64"/>
      <c r="U57" s="417" t="s">
        <v>503</v>
      </c>
      <c r="V57" s="417"/>
      <c r="W57" s="417"/>
      <c r="X57" s="417"/>
      <c r="Y57" s="417"/>
      <c r="Z57" s="417"/>
      <c r="AA57" s="417"/>
      <c r="AB57" s="417"/>
      <c r="AC57" s="417"/>
      <c r="AD57" s="61"/>
      <c r="AE57" s="61"/>
      <c r="AF57" s="271" t="s">
        <v>504</v>
      </c>
      <c r="AG57" s="396" t="s">
        <v>457</v>
      </c>
      <c r="AH57" s="397"/>
      <c r="AI57" s="86"/>
      <c r="AJ57" s="60"/>
      <c r="AK57" s="57"/>
      <c r="AL57" s="57"/>
      <c r="AM57" s="57"/>
      <c r="AN57" s="57"/>
      <c r="AO57" s="57"/>
      <c r="AP57" s="57"/>
      <c r="AQ57" s="57"/>
      <c r="AR57" s="57"/>
      <c r="AS57" s="57"/>
      <c r="AT57" s="57"/>
      <c r="AU57" s="57"/>
      <c r="AV57" s="57"/>
      <c r="AW57" s="57"/>
      <c r="AX57" s="57"/>
      <c r="AY57" s="57"/>
      <c r="AZ57" s="57"/>
      <c r="BA57" s="57"/>
      <c r="BB57" s="57"/>
      <c r="BC57" s="57"/>
      <c r="BD57" s="57"/>
      <c r="BE57" s="48"/>
      <c r="BF57" s="48"/>
      <c r="BG57" s="48"/>
      <c r="BH57" s="48"/>
      <c r="BI57" s="48"/>
      <c r="BJ57" s="48"/>
      <c r="BK57" s="48"/>
      <c r="BL57" s="48"/>
      <c r="BM57" s="48"/>
      <c r="BN57" s="48"/>
      <c r="BO57" s="48"/>
      <c r="BP57" s="48"/>
      <c r="BQ57" s="48"/>
      <c r="BR57" s="48"/>
      <c r="BS57" s="48"/>
      <c r="BT57" s="48"/>
      <c r="BU57" s="48"/>
      <c r="BV57" s="48"/>
      <c r="BW57" s="48"/>
      <c r="BX57" s="48"/>
      <c r="BY57" s="48"/>
      <c r="BZ57" s="48"/>
    </row>
    <row r="58" spans="1:78" ht="5.15" customHeight="1">
      <c r="A58" s="57"/>
      <c r="B58" s="63"/>
      <c r="C58" s="61"/>
      <c r="D58" s="272"/>
      <c r="E58" s="272"/>
      <c r="F58" s="272"/>
      <c r="G58" s="272"/>
      <c r="H58" s="61"/>
      <c r="I58" s="270"/>
      <c r="J58" s="270"/>
      <c r="K58" s="61"/>
      <c r="L58" s="61"/>
      <c r="M58" s="61"/>
      <c r="N58" s="61"/>
      <c r="O58" s="73"/>
      <c r="P58" s="61"/>
      <c r="Q58" s="61"/>
      <c r="R58" s="61"/>
      <c r="S58" s="61"/>
      <c r="T58" s="61"/>
      <c r="U58" s="61"/>
      <c r="V58" s="61"/>
      <c r="W58" s="61"/>
      <c r="X58" s="61"/>
      <c r="Y58" s="61"/>
      <c r="Z58" s="61"/>
      <c r="AA58" s="61"/>
      <c r="AB58" s="61"/>
      <c r="AC58" s="61"/>
      <c r="AD58" s="61"/>
      <c r="AE58" s="61"/>
      <c r="AF58" s="61"/>
      <c r="AG58" s="61"/>
      <c r="AH58" s="61"/>
      <c r="AI58" s="86"/>
      <c r="AJ58" s="60"/>
      <c r="AK58" s="57"/>
      <c r="AL58" s="57"/>
      <c r="AM58" s="57"/>
      <c r="AN58" s="57"/>
      <c r="AO58" s="57"/>
      <c r="AP58" s="57"/>
      <c r="AQ58" s="57"/>
      <c r="AR58" s="57"/>
      <c r="AS58" s="57"/>
      <c r="AT58" s="57"/>
      <c r="AU58" s="57"/>
      <c r="AV58" s="57"/>
      <c r="AW58" s="57"/>
      <c r="AX58" s="57"/>
      <c r="AY58" s="57"/>
      <c r="AZ58" s="57"/>
      <c r="BA58" s="57"/>
      <c r="BB58" s="57"/>
      <c r="BC58" s="57"/>
      <c r="BD58" s="57"/>
      <c r="BE58" s="48"/>
      <c r="BF58" s="48"/>
      <c r="BG58" s="48"/>
      <c r="BH58" s="48"/>
      <c r="BI58" s="48"/>
      <c r="BJ58" s="48"/>
      <c r="BK58" s="48"/>
      <c r="BL58" s="48"/>
      <c r="BM58" s="48"/>
      <c r="BN58" s="48"/>
      <c r="BO58" s="48"/>
      <c r="BP58" s="48"/>
      <c r="BQ58" s="48"/>
      <c r="BR58" s="48"/>
      <c r="BS58" s="48"/>
      <c r="BT58" s="48"/>
      <c r="BU58" s="48"/>
      <c r="BV58" s="48"/>
      <c r="BW58" s="48"/>
      <c r="BX58" s="48"/>
      <c r="BY58" s="48"/>
      <c r="BZ58" s="48"/>
    </row>
    <row r="59" spans="1:78" ht="13" customHeight="1">
      <c r="A59" s="57"/>
      <c r="B59" s="63"/>
      <c r="C59" s="61"/>
      <c r="D59" s="89" t="s">
        <v>526</v>
      </c>
      <c r="E59" s="270"/>
      <c r="F59" s="64" t="str">
        <f>IF(AB28="Use Base Building N/E System","Water Heating System to be non-Electric/Gas","Electric/Gas Water Heating System is Allowed")</f>
        <v>Electric/Gas Water Heating System is Allowed</v>
      </c>
      <c r="G59" s="272"/>
      <c r="H59" s="61"/>
      <c r="I59" s="270"/>
      <c r="J59" s="270"/>
      <c r="K59" s="61"/>
      <c r="L59" s="61"/>
      <c r="M59" s="61"/>
      <c r="N59" s="61"/>
      <c r="O59" s="73"/>
      <c r="P59" s="61"/>
      <c r="Q59" s="61"/>
      <c r="R59" s="61"/>
      <c r="S59" s="89" t="s">
        <v>526</v>
      </c>
      <c r="T59" s="61"/>
      <c r="U59" s="418" t="s">
        <v>511</v>
      </c>
      <c r="V59" s="418"/>
      <c r="W59" s="418"/>
      <c r="X59" s="418"/>
      <c r="Y59" s="418"/>
      <c r="Z59" s="418"/>
      <c r="AA59" s="418"/>
      <c r="AB59" s="418"/>
      <c r="AC59" s="418"/>
      <c r="AD59" s="418"/>
      <c r="AE59" s="418"/>
      <c r="AF59" s="418"/>
      <c r="AG59" s="418"/>
      <c r="AH59" s="61"/>
      <c r="AI59" s="86"/>
      <c r="AJ59" s="60"/>
      <c r="AK59" s="57"/>
      <c r="AL59" s="57"/>
      <c r="AM59" s="57"/>
      <c r="AN59" s="57"/>
      <c r="AO59" s="57"/>
      <c r="AP59" s="57"/>
      <c r="AQ59" s="57"/>
      <c r="AR59" s="57"/>
      <c r="AS59" s="57"/>
      <c r="AT59" s="57"/>
      <c r="AU59" s="57"/>
      <c r="AV59" s="57"/>
      <c r="AW59" s="57"/>
      <c r="AX59" s="57"/>
      <c r="AY59" s="57"/>
      <c r="AZ59" s="57"/>
      <c r="BA59" s="57"/>
      <c r="BB59" s="57"/>
      <c r="BC59" s="57"/>
      <c r="BD59" s="57"/>
      <c r="BE59" s="48"/>
      <c r="BF59" s="48"/>
      <c r="BG59" s="48"/>
      <c r="BH59" s="48"/>
      <c r="BI59" s="48"/>
      <c r="BJ59" s="48"/>
      <c r="BK59" s="48"/>
      <c r="BL59" s="48"/>
      <c r="BM59" s="48"/>
      <c r="BN59" s="48"/>
      <c r="BO59" s="48"/>
      <c r="BP59" s="48"/>
      <c r="BQ59" s="48"/>
      <c r="BR59" s="48"/>
      <c r="BS59" s="48"/>
      <c r="BT59" s="48"/>
      <c r="BU59" s="48"/>
      <c r="BV59" s="48"/>
      <c r="BW59" s="48"/>
      <c r="BX59" s="48"/>
      <c r="BY59" s="48"/>
      <c r="BZ59" s="48"/>
    </row>
    <row r="60" spans="1:78" ht="11.5" customHeight="1">
      <c r="A60" s="57"/>
      <c r="B60" s="63"/>
      <c r="C60" s="61"/>
      <c r="D60" s="272"/>
      <c r="E60" s="272"/>
      <c r="F60" s="272"/>
      <c r="G60" s="272"/>
      <c r="H60" s="61"/>
      <c r="I60" s="270"/>
      <c r="J60" s="270"/>
      <c r="K60" s="61"/>
      <c r="L60" s="61"/>
      <c r="M60" s="61"/>
      <c r="N60" s="61"/>
      <c r="O60" s="73"/>
      <c r="P60" s="61"/>
      <c r="Q60" s="61"/>
      <c r="R60" s="61"/>
      <c r="S60" s="61"/>
      <c r="T60" s="61"/>
      <c r="U60" s="61"/>
      <c r="V60" s="61"/>
      <c r="W60" s="61"/>
      <c r="X60" s="61"/>
      <c r="Y60" s="61"/>
      <c r="Z60" s="61"/>
      <c r="AA60" s="61"/>
      <c r="AB60" s="61"/>
      <c r="AC60" s="61"/>
      <c r="AD60" s="61"/>
      <c r="AE60" s="61"/>
      <c r="AF60" s="61"/>
      <c r="AG60" s="61"/>
      <c r="AH60" s="61"/>
      <c r="AI60" s="86"/>
      <c r="AJ60" s="60"/>
      <c r="AK60" s="57"/>
      <c r="AL60" s="57"/>
      <c r="AM60" s="57"/>
      <c r="AN60" s="57"/>
      <c r="AO60" s="57"/>
      <c r="AP60" s="57"/>
      <c r="AQ60" s="57"/>
      <c r="AR60" s="57"/>
      <c r="AS60" s="57"/>
      <c r="AT60" s="57"/>
      <c r="AU60" s="57"/>
      <c r="AV60" s="57"/>
      <c r="AW60" s="57"/>
      <c r="AX60" s="57"/>
      <c r="AY60" s="57"/>
      <c r="AZ60" s="57"/>
      <c r="BA60" s="57"/>
      <c r="BB60" s="57"/>
      <c r="BC60" s="57"/>
      <c r="BD60" s="57"/>
      <c r="BE60" s="48"/>
      <c r="BF60" s="48"/>
      <c r="BG60" s="48"/>
      <c r="BH60" s="48"/>
      <c r="BI60" s="48"/>
      <c r="BJ60" s="48"/>
      <c r="BK60" s="48"/>
      <c r="BL60" s="48"/>
      <c r="BM60" s="48"/>
      <c r="BN60" s="48"/>
      <c r="BO60" s="48"/>
      <c r="BP60" s="48"/>
      <c r="BQ60" s="48"/>
      <c r="BR60" s="48"/>
      <c r="BS60" s="48"/>
      <c r="BT60" s="48"/>
      <c r="BU60" s="48"/>
      <c r="BV60" s="48"/>
      <c r="BW60" s="48"/>
      <c r="BX60" s="48"/>
      <c r="BY60" s="48"/>
      <c r="BZ60" s="48"/>
    </row>
    <row r="61" spans="1:78" ht="12.75" customHeight="1">
      <c r="A61" s="57"/>
      <c r="B61" s="63"/>
      <c r="C61" s="419" t="s">
        <v>4264</v>
      </c>
      <c r="D61" s="420"/>
      <c r="E61" s="420"/>
      <c r="F61" s="420"/>
      <c r="G61" s="420"/>
      <c r="H61" s="420"/>
      <c r="I61" s="420"/>
      <c r="J61" s="421"/>
      <c r="K61" s="87" t="s">
        <v>501</v>
      </c>
      <c r="L61" s="61"/>
      <c r="M61" s="61"/>
      <c r="N61" s="396" t="s">
        <v>454</v>
      </c>
      <c r="O61" s="397"/>
      <c r="P61" s="396" t="s">
        <v>4320</v>
      </c>
      <c r="Q61" s="405"/>
      <c r="R61" s="405"/>
      <c r="S61" s="405"/>
      <c r="T61" s="405"/>
      <c r="U61" s="405"/>
      <c r="V61" s="405"/>
      <c r="W61" s="405"/>
      <c r="X61" s="405"/>
      <c r="Y61" s="405"/>
      <c r="Z61" s="405"/>
      <c r="AA61" s="397"/>
      <c r="AB61" s="270"/>
      <c r="AC61" s="270"/>
      <c r="AD61" s="270"/>
      <c r="AE61" s="270"/>
      <c r="AF61" s="88" t="s">
        <v>502</v>
      </c>
      <c r="AG61" s="396" t="str">
        <f>IF(N61=0,"",VLOOKUP(N61,C$138:E$139,3,FALSE))</f>
        <v>N/A</v>
      </c>
      <c r="AH61" s="397"/>
      <c r="AI61" s="86"/>
      <c r="AJ61" s="60"/>
      <c r="AK61" s="57"/>
      <c r="AL61" s="57"/>
      <c r="AM61" s="57"/>
      <c r="AN61" s="57"/>
      <c r="AO61" s="57"/>
      <c r="AP61" s="57"/>
      <c r="AQ61" s="57"/>
      <c r="AR61" s="57"/>
      <c r="AS61" s="57"/>
      <c r="AT61" s="57"/>
      <c r="AU61" s="57"/>
      <c r="AV61" s="57"/>
      <c r="AW61" s="57"/>
      <c r="AX61" s="57"/>
      <c r="AY61" s="57"/>
      <c r="AZ61" s="57"/>
      <c r="BA61" s="57"/>
      <c r="BB61" s="57"/>
      <c r="BC61" s="57"/>
      <c r="BD61" s="57"/>
      <c r="BE61" s="48"/>
      <c r="BF61" s="48"/>
      <c r="BG61" s="48"/>
      <c r="BH61" s="48"/>
      <c r="BI61" s="48"/>
      <c r="BJ61" s="48"/>
      <c r="BK61" s="48"/>
      <c r="BL61" s="48"/>
      <c r="BM61" s="48"/>
      <c r="BN61" s="48"/>
      <c r="BO61" s="48"/>
      <c r="BP61" s="48"/>
      <c r="BQ61" s="48"/>
      <c r="BR61" s="48"/>
      <c r="BS61" s="48"/>
      <c r="BT61" s="48"/>
      <c r="BU61" s="48"/>
      <c r="BV61" s="48"/>
      <c r="BW61" s="48"/>
      <c r="BX61" s="48"/>
      <c r="BY61" s="48"/>
      <c r="BZ61" s="48"/>
    </row>
    <row r="62" spans="1:78" ht="5.15" customHeight="1" thickBot="1">
      <c r="A62" s="57"/>
      <c r="B62" s="99"/>
      <c r="C62" s="103"/>
      <c r="D62" s="100"/>
      <c r="E62" s="100"/>
      <c r="F62" s="100"/>
      <c r="G62" s="100"/>
      <c r="H62" s="100"/>
      <c r="I62" s="100"/>
      <c r="J62" s="100"/>
      <c r="K62" s="100"/>
      <c r="L62" s="100"/>
      <c r="M62" s="81"/>
      <c r="N62" s="274"/>
      <c r="O62" s="274"/>
      <c r="P62" s="274"/>
      <c r="Q62" s="274"/>
      <c r="R62" s="274"/>
      <c r="S62" s="274"/>
      <c r="T62" s="274"/>
      <c r="U62" s="274"/>
      <c r="V62" s="274"/>
      <c r="W62" s="274"/>
      <c r="X62" s="274"/>
      <c r="Y62" s="274"/>
      <c r="Z62" s="81"/>
      <c r="AA62" s="104"/>
      <c r="AB62" s="104"/>
      <c r="AC62" s="104"/>
      <c r="AD62" s="104"/>
      <c r="AE62" s="104"/>
      <c r="AF62" s="81"/>
      <c r="AG62" s="103"/>
      <c r="AH62" s="103"/>
      <c r="AI62" s="101"/>
      <c r="AJ62" s="102"/>
      <c r="AK62" s="57"/>
      <c r="AL62" s="57"/>
      <c r="AM62" s="57"/>
      <c r="AN62" s="57"/>
      <c r="AO62" s="57"/>
      <c r="AP62" s="57"/>
      <c r="AQ62" s="57"/>
      <c r="AR62" s="57"/>
      <c r="AS62" s="57"/>
      <c r="AT62" s="57"/>
      <c r="AU62" s="57"/>
      <c r="AV62" s="57"/>
      <c r="AW62" s="57"/>
      <c r="AX62" s="57"/>
      <c r="AY62" s="57"/>
      <c r="AZ62" s="57"/>
      <c r="BA62" s="57"/>
      <c r="BB62" s="57"/>
      <c r="BC62" s="57"/>
      <c r="BD62" s="57"/>
      <c r="BE62" s="48"/>
      <c r="BF62" s="48"/>
      <c r="BG62" s="48"/>
      <c r="BH62" s="48"/>
      <c r="BI62" s="48"/>
      <c r="BJ62" s="48"/>
      <c r="BK62" s="48"/>
      <c r="BL62" s="48"/>
      <c r="BM62" s="48"/>
      <c r="BN62" s="48"/>
      <c r="BO62" s="48"/>
      <c r="BP62" s="48"/>
      <c r="BQ62" s="48"/>
      <c r="BR62" s="48"/>
      <c r="BS62" s="48"/>
      <c r="BT62" s="48"/>
      <c r="BU62" s="48"/>
      <c r="BV62" s="48"/>
      <c r="BW62" s="48"/>
      <c r="BX62" s="48"/>
      <c r="BY62" s="48"/>
      <c r="BZ62" s="48"/>
    </row>
    <row r="63" spans="1:78" s="111" customFormat="1">
      <c r="A63" s="61"/>
      <c r="B63" s="272"/>
      <c r="C63" s="425" t="s">
        <v>514</v>
      </c>
      <c r="D63" s="425"/>
      <c r="E63" s="425"/>
      <c r="F63" s="425"/>
      <c r="G63" s="425"/>
      <c r="H63" s="425"/>
      <c r="I63" s="425"/>
      <c r="J63" s="425"/>
      <c r="K63" s="425"/>
      <c r="L63" s="425"/>
      <c r="M63" s="425"/>
      <c r="N63" s="425"/>
      <c r="O63" s="425"/>
      <c r="P63" s="425"/>
      <c r="Q63" s="425"/>
      <c r="R63" s="425"/>
      <c r="S63" s="425"/>
      <c r="T63" s="425"/>
      <c r="U63" s="425"/>
      <c r="V63" s="425"/>
      <c r="W63" s="425"/>
      <c r="X63" s="425"/>
      <c r="Y63" s="425"/>
      <c r="Z63" s="105" t="s">
        <v>515</v>
      </c>
      <c r="AA63" s="106"/>
      <c r="AB63" s="107"/>
      <c r="AC63" s="106"/>
      <c r="AD63" s="106"/>
      <c r="AE63" s="108" t="s">
        <v>516</v>
      </c>
      <c r="AF63" s="106"/>
      <c r="AG63" s="109" t="s">
        <v>4399</v>
      </c>
      <c r="AH63" s="110"/>
      <c r="AI63" s="86"/>
      <c r="AJ63" s="61"/>
      <c r="AK63" s="61"/>
      <c r="AL63" s="57"/>
      <c r="AM63" s="57"/>
      <c r="AN63" s="57"/>
      <c r="AO63" s="57"/>
      <c r="AP63" s="57"/>
      <c r="AQ63" s="57"/>
      <c r="AR63" s="57"/>
      <c r="AS63" s="57"/>
      <c r="AT63" s="57"/>
      <c r="AU63" s="57"/>
      <c r="AV63" s="57"/>
      <c r="AW63" s="57"/>
      <c r="AX63" s="57"/>
      <c r="AY63" s="57"/>
      <c r="AZ63" s="57"/>
      <c r="BA63" s="57"/>
      <c r="BB63" s="57"/>
      <c r="BC63" s="57"/>
      <c r="BD63" s="57"/>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row>
    <row r="64" spans="1:78" ht="13" customHeight="1">
      <c r="A64" s="61"/>
      <c r="B64" s="61"/>
      <c r="C64" s="61"/>
      <c r="D64" s="61"/>
      <c r="E64" s="61"/>
      <c r="F64" s="61"/>
      <c r="G64" s="61"/>
      <c r="H64" s="61"/>
      <c r="I64" s="61"/>
      <c r="J64" s="61"/>
      <c r="K64" s="61"/>
      <c r="L64" s="61"/>
      <c r="M64" s="61"/>
      <c r="N64" s="61"/>
      <c r="O64" s="72"/>
      <c r="P64" s="73"/>
      <c r="Q64" s="73"/>
      <c r="R64" s="61"/>
      <c r="S64" s="61"/>
      <c r="T64" s="61"/>
      <c r="U64" s="61"/>
      <c r="V64" s="61"/>
      <c r="W64" s="61"/>
      <c r="X64" s="61"/>
      <c r="Y64" s="61"/>
      <c r="Z64" s="48"/>
      <c r="AA64" s="61"/>
      <c r="AB64" s="61"/>
      <c r="AC64" s="61"/>
      <c r="AD64" s="61"/>
      <c r="AE64" s="61"/>
      <c r="AF64" s="61"/>
      <c r="AG64" s="112"/>
      <c r="AH64" s="61"/>
      <c r="AI64" s="61"/>
      <c r="AJ64" s="61"/>
      <c r="AK64" s="61"/>
      <c r="AL64" s="57"/>
      <c r="AM64" s="57"/>
      <c r="AN64" s="57"/>
      <c r="AO64" s="57"/>
      <c r="AP64" s="57"/>
      <c r="AQ64" s="57"/>
      <c r="AR64" s="57"/>
      <c r="AS64" s="57"/>
      <c r="AT64" s="57"/>
      <c r="AU64" s="57"/>
      <c r="AV64" s="57"/>
      <c r="AW64" s="57"/>
      <c r="AX64" s="57"/>
      <c r="AY64" s="57"/>
      <c r="AZ64" s="57"/>
      <c r="BA64" s="57"/>
      <c r="BB64" s="57"/>
      <c r="BC64" s="57"/>
      <c r="BD64" s="57"/>
      <c r="BE64" s="48"/>
      <c r="BF64" s="48"/>
      <c r="BG64" s="48"/>
      <c r="BH64" s="48"/>
      <c r="BI64" s="48"/>
      <c r="BJ64" s="48"/>
      <c r="BK64" s="48"/>
      <c r="BL64" s="48"/>
      <c r="BM64" s="48"/>
      <c r="BN64" s="48"/>
      <c r="BO64" s="48"/>
      <c r="BP64" s="48"/>
      <c r="BQ64" s="48"/>
      <c r="BR64" s="48"/>
      <c r="BS64" s="48"/>
      <c r="BT64" s="48"/>
      <c r="BU64" s="48"/>
      <c r="BV64" s="48"/>
      <c r="BW64" s="48"/>
      <c r="BX64" s="48"/>
      <c r="BY64" s="48"/>
      <c r="BZ64" s="48"/>
    </row>
    <row r="65" spans="1:78" ht="12.75" customHeight="1">
      <c r="A65" s="61"/>
      <c r="B65" s="61"/>
      <c r="C65" s="61"/>
      <c r="D65" s="61"/>
      <c r="E65" s="61"/>
      <c r="F65" s="61"/>
      <c r="G65" s="61"/>
      <c r="H65" s="61"/>
      <c r="I65" s="61"/>
      <c r="J65" s="61"/>
      <c r="K65" s="61"/>
      <c r="L65" s="61"/>
      <c r="M65" s="61"/>
      <c r="N65" s="61"/>
      <c r="O65" s="72"/>
      <c r="P65" s="73"/>
      <c r="Q65" s="73"/>
      <c r="R65" s="61"/>
      <c r="S65" s="61"/>
      <c r="T65" s="61"/>
      <c r="U65" s="61"/>
      <c r="V65" s="61"/>
      <c r="W65" s="61"/>
      <c r="X65" s="61"/>
      <c r="Y65" s="61"/>
      <c r="Z65" s="48"/>
      <c r="AA65" s="61"/>
      <c r="AB65" s="61"/>
      <c r="AC65" s="61"/>
      <c r="AD65" s="61"/>
      <c r="AE65" s="61"/>
      <c r="AF65" s="61"/>
      <c r="AG65" s="112"/>
      <c r="AH65" s="61"/>
      <c r="AI65" s="61"/>
      <c r="AJ65" s="61"/>
      <c r="AK65" s="61"/>
      <c r="AL65" s="57"/>
      <c r="AM65" s="57"/>
      <c r="AN65" s="57"/>
      <c r="AO65" s="57"/>
      <c r="AP65" s="57"/>
      <c r="AQ65" s="57"/>
      <c r="AR65" s="57"/>
      <c r="AS65" s="57"/>
      <c r="AT65" s="57"/>
      <c r="AU65" s="57"/>
      <c r="AV65" s="57"/>
      <c r="AW65" s="57"/>
      <c r="AX65" s="57"/>
      <c r="AY65" s="57"/>
      <c r="AZ65" s="57"/>
      <c r="BA65" s="57"/>
      <c r="BB65" s="57"/>
      <c r="BC65" s="57"/>
      <c r="BD65" s="57"/>
      <c r="BE65" s="48"/>
      <c r="BF65" s="48"/>
      <c r="BG65" s="48"/>
      <c r="BH65" s="48"/>
      <c r="BI65" s="48"/>
      <c r="BJ65" s="48"/>
      <c r="BK65" s="48"/>
      <c r="BL65" s="48"/>
      <c r="BM65" s="48"/>
      <c r="BN65" s="48"/>
      <c r="BO65" s="48"/>
      <c r="BP65" s="48"/>
      <c r="BQ65" s="48"/>
      <c r="BR65" s="48"/>
      <c r="BS65" s="48"/>
      <c r="BT65" s="48"/>
      <c r="BU65" s="48"/>
      <c r="BV65" s="48"/>
      <c r="BW65" s="48"/>
      <c r="BX65" s="48"/>
      <c r="BY65" s="48"/>
      <c r="BZ65" s="48"/>
    </row>
    <row r="66" spans="1:78" ht="12.75" customHeight="1">
      <c r="A66" s="61"/>
      <c r="B66" s="61"/>
      <c r="C66" s="61"/>
      <c r="D66" s="61"/>
      <c r="E66" s="61"/>
      <c r="F66" s="61"/>
      <c r="G66" s="61"/>
      <c r="H66" s="61"/>
      <c r="I66" s="61"/>
      <c r="J66" s="61"/>
      <c r="K66" s="61"/>
      <c r="L66" s="61"/>
      <c r="M66" s="61"/>
      <c r="N66" s="61"/>
      <c r="O66" s="72"/>
      <c r="P66" s="73"/>
      <c r="Q66" s="73"/>
      <c r="R66" s="61"/>
      <c r="S66" s="61"/>
      <c r="T66" s="61"/>
      <c r="U66" s="61"/>
      <c r="V66" s="61"/>
      <c r="W66" s="61"/>
      <c r="X66" s="61"/>
      <c r="Y66" s="61"/>
      <c r="Z66" s="48"/>
      <c r="AA66" s="61"/>
      <c r="AB66" s="61"/>
      <c r="AC66" s="61"/>
      <c r="AD66" s="61"/>
      <c r="AE66" s="61"/>
      <c r="AF66" s="61"/>
      <c r="AG66" s="112"/>
      <c r="AH66" s="61"/>
      <c r="AI66" s="61"/>
      <c r="AJ66" s="61"/>
      <c r="AK66" s="61"/>
      <c r="AL66" s="57"/>
      <c r="AM66" s="57"/>
      <c r="AN66" s="57"/>
      <c r="AO66" s="57"/>
      <c r="AP66" s="57"/>
      <c r="AQ66" s="57"/>
      <c r="AR66" s="57"/>
      <c r="AS66" s="57"/>
      <c r="AT66" s="57"/>
      <c r="AU66" s="57"/>
      <c r="AV66" s="57"/>
      <c r="AW66" s="57"/>
      <c r="AX66" s="57"/>
      <c r="AY66" s="57"/>
      <c r="AZ66" s="57"/>
      <c r="BA66" s="57"/>
      <c r="BB66" s="57"/>
      <c r="BC66" s="57"/>
      <c r="BD66" s="57"/>
      <c r="BE66" s="48"/>
      <c r="BF66" s="48"/>
      <c r="BG66" s="48"/>
      <c r="BH66" s="48"/>
      <c r="BI66" s="48"/>
      <c r="BJ66" s="48"/>
      <c r="BK66" s="48"/>
      <c r="BL66" s="48"/>
      <c r="BM66" s="48"/>
      <c r="BN66" s="48"/>
      <c r="BO66" s="48"/>
      <c r="BP66" s="48"/>
      <c r="BQ66" s="48"/>
      <c r="BR66" s="48"/>
      <c r="BS66" s="48"/>
      <c r="BT66" s="48"/>
      <c r="BU66" s="48"/>
      <c r="BV66" s="48"/>
      <c r="BW66" s="48"/>
      <c r="BX66" s="48"/>
      <c r="BY66" s="48"/>
      <c r="BZ66" s="48"/>
    </row>
    <row r="67" spans="1:78" ht="12.75" customHeight="1">
      <c r="A67" s="61"/>
      <c r="B67" s="61"/>
      <c r="C67" s="61"/>
      <c r="D67" s="61"/>
      <c r="E67" s="61"/>
      <c r="F67" s="61"/>
      <c r="G67" s="61"/>
      <c r="H67" s="61"/>
      <c r="I67" s="61"/>
      <c r="J67" s="61"/>
      <c r="K67" s="61"/>
      <c r="L67" s="61"/>
      <c r="M67" s="61"/>
      <c r="N67" s="61"/>
      <c r="O67" s="72"/>
      <c r="P67" s="73"/>
      <c r="Q67" s="73"/>
      <c r="R67" s="61"/>
      <c r="S67" s="61"/>
      <c r="T67" s="61"/>
      <c r="U67" s="61"/>
      <c r="V67" s="61"/>
      <c r="W67" s="61"/>
      <c r="X67" s="61"/>
      <c r="Y67" s="61"/>
      <c r="Z67" s="48"/>
      <c r="AA67" s="61"/>
      <c r="AB67" s="61"/>
      <c r="AC67" s="61"/>
      <c r="AD67" s="61"/>
      <c r="AE67" s="61"/>
      <c r="AF67" s="61"/>
      <c r="AG67" s="112"/>
      <c r="AH67" s="61"/>
      <c r="AI67" s="61"/>
      <c r="AJ67" s="61"/>
      <c r="AK67" s="61"/>
      <c r="AL67" s="57"/>
      <c r="AM67" s="57"/>
      <c r="AN67" s="57"/>
      <c r="AO67" s="57"/>
      <c r="AP67" s="57"/>
      <c r="AQ67" s="57"/>
      <c r="AR67" s="57"/>
      <c r="AS67" s="57"/>
      <c r="AT67" s="57"/>
      <c r="AU67" s="57"/>
      <c r="AV67" s="57"/>
      <c r="AW67" s="57"/>
      <c r="AX67" s="57"/>
      <c r="AY67" s="57"/>
      <c r="AZ67" s="57"/>
      <c r="BA67" s="57"/>
      <c r="BB67" s="57"/>
      <c r="BC67" s="57"/>
      <c r="BD67" s="57"/>
      <c r="BE67" s="48"/>
      <c r="BF67" s="48"/>
      <c r="BG67" s="48"/>
      <c r="BH67" s="48"/>
      <c r="BI67" s="48"/>
      <c r="BJ67" s="48"/>
      <c r="BK67" s="48"/>
      <c r="BL67" s="48"/>
      <c r="BM67" s="48"/>
      <c r="BN67" s="48"/>
      <c r="BO67" s="48"/>
      <c r="BP67" s="48"/>
      <c r="BQ67" s="48"/>
      <c r="BR67" s="48"/>
      <c r="BS67" s="48"/>
      <c r="BT67" s="48"/>
      <c r="BU67" s="48"/>
      <c r="BV67" s="48"/>
      <c r="BW67" s="48"/>
      <c r="BX67" s="48"/>
      <c r="BY67" s="48"/>
      <c r="BZ67" s="48"/>
    </row>
    <row r="68" spans="1:78" ht="12.75" customHeight="1">
      <c r="A68" s="61"/>
      <c r="B68" s="61"/>
      <c r="C68" s="61"/>
      <c r="D68" s="61"/>
      <c r="E68" s="61"/>
      <c r="F68" s="61"/>
      <c r="G68" s="61"/>
      <c r="H68" s="61"/>
      <c r="I68" s="61"/>
      <c r="J68" s="61"/>
      <c r="K68" s="61"/>
      <c r="L68" s="61"/>
      <c r="M68" s="61"/>
      <c r="N68" s="61"/>
      <c r="O68" s="72"/>
      <c r="P68" s="73"/>
      <c r="Q68" s="73"/>
      <c r="R68" s="61"/>
      <c r="S68" s="61"/>
      <c r="T68" s="61"/>
      <c r="U68" s="61"/>
      <c r="V68" s="61"/>
      <c r="W68" s="61"/>
      <c r="X68" s="61"/>
      <c r="Y68" s="61"/>
      <c r="Z68" s="48"/>
      <c r="AA68" s="61"/>
      <c r="AB68" s="61"/>
      <c r="AC68" s="61"/>
      <c r="AD68" s="61"/>
      <c r="AE68" s="61"/>
      <c r="AF68" s="61"/>
      <c r="AG68" s="112"/>
      <c r="AH68" s="61"/>
      <c r="AI68" s="61"/>
      <c r="AJ68" s="61"/>
      <c r="AK68" s="61"/>
      <c r="AL68" s="57"/>
      <c r="AM68" s="57"/>
      <c r="AN68" s="57"/>
      <c r="AO68" s="57"/>
      <c r="AP68" s="57"/>
      <c r="AQ68" s="57"/>
      <c r="AR68" s="57"/>
      <c r="AS68" s="57"/>
      <c r="AT68" s="57"/>
      <c r="AU68" s="57"/>
      <c r="AV68" s="57"/>
      <c r="AW68" s="57"/>
      <c r="AX68" s="57"/>
      <c r="AY68" s="57"/>
      <c r="AZ68" s="57"/>
      <c r="BA68" s="57"/>
      <c r="BB68" s="57"/>
      <c r="BC68" s="57"/>
      <c r="BD68" s="57"/>
      <c r="BE68" s="48"/>
      <c r="BF68" s="48"/>
      <c r="BG68" s="48"/>
      <c r="BH68" s="48"/>
      <c r="BI68" s="48"/>
      <c r="BJ68" s="48"/>
      <c r="BK68" s="48"/>
      <c r="BL68" s="48"/>
      <c r="BM68" s="48"/>
      <c r="BN68" s="48"/>
      <c r="BO68" s="48"/>
      <c r="BP68" s="48"/>
      <c r="BQ68" s="48"/>
      <c r="BR68" s="48"/>
      <c r="BS68" s="48"/>
      <c r="BT68" s="48"/>
      <c r="BU68" s="48"/>
      <c r="BV68" s="48"/>
      <c r="BW68" s="48"/>
      <c r="BX68" s="48"/>
      <c r="BY68" s="48"/>
      <c r="BZ68" s="48"/>
    </row>
    <row r="69" spans="1:78" ht="12.75" customHeight="1">
      <c r="A69" s="61"/>
      <c r="B69" s="61"/>
      <c r="C69" s="61"/>
      <c r="D69" s="61"/>
      <c r="E69" s="61"/>
      <c r="F69" s="61"/>
      <c r="G69" s="61"/>
      <c r="H69" s="61"/>
      <c r="I69" s="61"/>
      <c r="J69" s="61"/>
      <c r="K69" s="61"/>
      <c r="L69" s="61"/>
      <c r="M69" s="61"/>
      <c r="N69" s="61"/>
      <c r="O69" s="72"/>
      <c r="P69" s="73"/>
      <c r="Q69" s="73"/>
      <c r="R69" s="61"/>
      <c r="S69" s="61"/>
      <c r="T69" s="61"/>
      <c r="U69" s="61"/>
      <c r="V69" s="61"/>
      <c r="W69" s="61"/>
      <c r="X69" s="61"/>
      <c r="Y69" s="61"/>
      <c r="Z69" s="48"/>
      <c r="AA69" s="61"/>
      <c r="AB69" s="61"/>
      <c r="AC69" s="61"/>
      <c r="AD69" s="61"/>
      <c r="AE69" s="61"/>
      <c r="AF69" s="61"/>
      <c r="AG69" s="112"/>
      <c r="AH69" s="61"/>
      <c r="AI69" s="61"/>
      <c r="AJ69" s="61"/>
      <c r="AK69" s="61"/>
      <c r="AL69" s="57"/>
      <c r="AM69" s="57"/>
      <c r="AN69" s="57"/>
      <c r="AO69" s="57"/>
      <c r="AP69" s="57"/>
      <c r="AQ69" s="57"/>
      <c r="AR69" s="57"/>
      <c r="AS69" s="57"/>
      <c r="AT69" s="57"/>
      <c r="AU69" s="57"/>
      <c r="AV69" s="57"/>
      <c r="AW69" s="57"/>
      <c r="AX69" s="57"/>
      <c r="AY69" s="57"/>
      <c r="AZ69" s="57"/>
      <c r="BA69" s="57"/>
      <c r="BB69" s="57"/>
      <c r="BC69" s="57"/>
      <c r="BD69" s="57"/>
      <c r="BE69" s="48"/>
      <c r="BF69" s="48"/>
      <c r="BG69" s="48"/>
      <c r="BH69" s="48"/>
      <c r="BI69" s="48"/>
      <c r="BJ69" s="48"/>
      <c r="BK69" s="48"/>
      <c r="BL69" s="48"/>
      <c r="BM69" s="48"/>
      <c r="BN69" s="48"/>
      <c r="BO69" s="48"/>
      <c r="BP69" s="48"/>
      <c r="BQ69" s="48"/>
      <c r="BR69" s="48"/>
      <c r="BS69" s="48"/>
      <c r="BT69" s="48"/>
      <c r="BU69" s="48"/>
      <c r="BV69" s="48"/>
      <c r="BW69" s="48"/>
      <c r="BX69" s="48"/>
      <c r="BY69" s="48"/>
      <c r="BZ69" s="48"/>
    </row>
    <row r="70" spans="1:78" ht="12.75" customHeight="1">
      <c r="A70" s="61"/>
      <c r="B70" s="61"/>
      <c r="C70" s="61"/>
      <c r="D70" s="61"/>
      <c r="E70" s="61"/>
      <c r="F70" s="61"/>
      <c r="G70" s="61"/>
      <c r="H70" s="61"/>
      <c r="I70" s="61"/>
      <c r="J70" s="61"/>
      <c r="K70" s="61"/>
      <c r="L70" s="61"/>
      <c r="M70" s="61"/>
      <c r="N70" s="61"/>
      <c r="O70" s="72"/>
      <c r="P70" s="73"/>
      <c r="Q70" s="73"/>
      <c r="R70" s="61"/>
      <c r="S70" s="61"/>
      <c r="T70" s="61"/>
      <c r="U70" s="61"/>
      <c r="V70" s="61"/>
      <c r="W70" s="61"/>
      <c r="X70" s="61"/>
      <c r="Y70" s="61"/>
      <c r="Z70" s="48"/>
      <c r="AA70" s="61"/>
      <c r="AB70" s="61"/>
      <c r="AC70" s="61"/>
      <c r="AD70" s="61"/>
      <c r="AE70" s="61"/>
      <c r="AF70" s="61"/>
      <c r="AG70" s="112"/>
      <c r="AH70" s="61"/>
      <c r="AI70" s="61"/>
      <c r="AJ70" s="61"/>
      <c r="AK70" s="61"/>
      <c r="AL70" s="57"/>
      <c r="AM70" s="57"/>
      <c r="AN70" s="57"/>
      <c r="AO70" s="57"/>
      <c r="AP70" s="57"/>
      <c r="AQ70" s="57"/>
      <c r="AR70" s="57"/>
      <c r="AS70" s="57"/>
      <c r="AT70" s="57"/>
      <c r="AU70" s="57"/>
      <c r="AV70" s="57"/>
      <c r="AW70" s="57"/>
      <c r="AX70" s="57"/>
      <c r="AY70" s="57"/>
      <c r="AZ70" s="57"/>
      <c r="BA70" s="57"/>
      <c r="BB70" s="57"/>
      <c r="BC70" s="57"/>
      <c r="BD70" s="57"/>
      <c r="BE70" s="48"/>
      <c r="BF70" s="48"/>
      <c r="BG70" s="48"/>
      <c r="BH70" s="48"/>
      <c r="BI70" s="48"/>
      <c r="BJ70" s="48"/>
      <c r="BK70" s="48"/>
      <c r="BL70" s="48"/>
      <c r="BM70" s="48"/>
      <c r="BN70" s="48"/>
      <c r="BO70" s="48"/>
      <c r="BP70" s="48"/>
      <c r="BQ70" s="48"/>
      <c r="BR70" s="48"/>
      <c r="BS70" s="48"/>
      <c r="BT70" s="48"/>
      <c r="BU70" s="48"/>
      <c r="BV70" s="48"/>
      <c r="BW70" s="48"/>
      <c r="BX70" s="48"/>
      <c r="BY70" s="48"/>
      <c r="BZ70" s="48"/>
    </row>
    <row r="71" spans="1:78" ht="12.75" customHeight="1">
      <c r="A71" s="61"/>
      <c r="B71" s="61"/>
      <c r="C71" s="61"/>
      <c r="D71" s="61"/>
      <c r="E71" s="61"/>
      <c r="F71" s="61"/>
      <c r="G71" s="61"/>
      <c r="H71" s="61"/>
      <c r="I71" s="61"/>
      <c r="J71" s="61"/>
      <c r="K71" s="61"/>
      <c r="L71" s="61"/>
      <c r="M71" s="61"/>
      <c r="N71" s="61"/>
      <c r="O71" s="72"/>
      <c r="P71" s="73"/>
      <c r="Q71" s="73"/>
      <c r="R71" s="61"/>
      <c r="S71" s="61"/>
      <c r="T71" s="61"/>
      <c r="U71" s="61"/>
      <c r="V71" s="61"/>
      <c r="W71" s="61"/>
      <c r="X71" s="61"/>
      <c r="Y71" s="61"/>
      <c r="Z71" s="48"/>
      <c r="AA71" s="61"/>
      <c r="AB71" s="61"/>
      <c r="AC71" s="61"/>
      <c r="AD71" s="61"/>
      <c r="AE71" s="61"/>
      <c r="AF71" s="61"/>
      <c r="AG71" s="112"/>
      <c r="AH71" s="61"/>
      <c r="AI71" s="61"/>
      <c r="AJ71" s="61"/>
      <c r="AK71" s="61"/>
      <c r="AL71" s="57"/>
      <c r="AM71" s="57"/>
      <c r="AN71" s="57"/>
      <c r="AO71" s="57"/>
      <c r="AP71" s="57"/>
      <c r="AQ71" s="57"/>
      <c r="AR71" s="57"/>
      <c r="AS71" s="57"/>
      <c r="AT71" s="57"/>
      <c r="AU71" s="57"/>
      <c r="AV71" s="57"/>
      <c r="AW71" s="57"/>
      <c r="AX71" s="57"/>
      <c r="AY71" s="57"/>
      <c r="AZ71" s="57"/>
      <c r="BA71" s="57"/>
      <c r="BB71" s="57"/>
      <c r="BC71" s="57"/>
      <c r="BD71" s="57"/>
      <c r="BE71" s="48"/>
      <c r="BF71" s="48"/>
      <c r="BG71" s="48"/>
      <c r="BH71" s="48"/>
      <c r="BI71" s="48"/>
      <c r="BJ71" s="48"/>
      <c r="BK71" s="48"/>
      <c r="BL71" s="48"/>
      <c r="BM71" s="48"/>
      <c r="BN71" s="48"/>
      <c r="BO71" s="48"/>
      <c r="BP71" s="48"/>
      <c r="BQ71" s="48"/>
      <c r="BR71" s="48"/>
      <c r="BS71" s="48"/>
      <c r="BT71" s="48"/>
      <c r="BU71" s="48"/>
      <c r="BV71" s="48"/>
      <c r="BW71" s="48"/>
      <c r="BX71" s="48"/>
      <c r="BY71" s="48"/>
      <c r="BZ71" s="48"/>
    </row>
    <row r="72" spans="1:78" ht="12.75" customHeight="1">
      <c r="A72" s="61"/>
      <c r="B72" s="61"/>
      <c r="C72" s="61"/>
      <c r="D72" s="61"/>
      <c r="E72" s="61"/>
      <c r="F72" s="61"/>
      <c r="G72" s="61"/>
      <c r="H72" s="61"/>
      <c r="I72" s="61"/>
      <c r="J72" s="61"/>
      <c r="K72" s="61"/>
      <c r="L72" s="61"/>
      <c r="M72" s="61"/>
      <c r="N72" s="61"/>
      <c r="O72" s="72"/>
      <c r="P72" s="73"/>
      <c r="Q72" s="73"/>
      <c r="R72" s="61"/>
      <c r="S72" s="61"/>
      <c r="T72" s="61"/>
      <c r="U72" s="61"/>
      <c r="V72" s="61"/>
      <c r="W72" s="61"/>
      <c r="X72" s="61"/>
      <c r="Y72" s="61"/>
      <c r="Z72" s="48"/>
      <c r="AA72" s="61"/>
      <c r="AB72" s="61"/>
      <c r="AC72" s="61"/>
      <c r="AD72" s="61"/>
      <c r="AE72" s="61"/>
      <c r="AF72" s="61"/>
      <c r="AG72" s="112"/>
      <c r="AH72" s="61"/>
      <c r="AI72" s="61"/>
      <c r="AJ72" s="61"/>
      <c r="AK72" s="61"/>
      <c r="AL72" s="57"/>
      <c r="AM72" s="57"/>
      <c r="AN72" s="57"/>
      <c r="AO72" s="57"/>
      <c r="AP72" s="57"/>
      <c r="AQ72" s="57"/>
      <c r="AR72" s="57"/>
      <c r="AS72" s="57"/>
      <c r="AT72" s="57"/>
      <c r="AU72" s="57"/>
      <c r="AV72" s="57"/>
      <c r="AW72" s="57"/>
      <c r="AX72" s="57"/>
      <c r="AY72" s="57"/>
      <c r="AZ72" s="57"/>
      <c r="BA72" s="57"/>
      <c r="BB72" s="57"/>
      <c r="BC72" s="57"/>
      <c r="BD72" s="57"/>
      <c r="BE72" s="48"/>
      <c r="BF72" s="48"/>
      <c r="BG72" s="48"/>
      <c r="BH72" s="48"/>
      <c r="BI72" s="48"/>
      <c r="BJ72" s="48"/>
      <c r="BK72" s="48"/>
      <c r="BL72" s="48"/>
      <c r="BM72" s="48"/>
      <c r="BN72" s="48"/>
      <c r="BO72" s="48"/>
      <c r="BP72" s="48"/>
      <c r="BQ72" s="48"/>
      <c r="BR72" s="48"/>
      <c r="BS72" s="48"/>
      <c r="BT72" s="48"/>
      <c r="BU72" s="48"/>
      <c r="BV72" s="48"/>
      <c r="BW72" s="48"/>
      <c r="BX72" s="48"/>
      <c r="BY72" s="48"/>
      <c r="BZ72" s="48"/>
    </row>
    <row r="73" spans="1:78" ht="12.75" customHeight="1">
      <c r="A73" s="61"/>
      <c r="B73" s="61"/>
      <c r="C73" s="61"/>
      <c r="D73" s="61"/>
      <c r="E73" s="61"/>
      <c r="F73" s="61"/>
      <c r="G73" s="61"/>
      <c r="H73" s="61"/>
      <c r="I73" s="61"/>
      <c r="J73" s="61"/>
      <c r="K73" s="61"/>
      <c r="L73" s="61"/>
      <c r="M73" s="61"/>
      <c r="N73" s="61"/>
      <c r="O73" s="72"/>
      <c r="P73" s="73"/>
      <c r="Q73" s="73"/>
      <c r="R73" s="61"/>
      <c r="S73" s="61"/>
      <c r="T73" s="61"/>
      <c r="U73" s="61"/>
      <c r="V73" s="61"/>
      <c r="W73" s="61"/>
      <c r="X73" s="61"/>
      <c r="Y73" s="61"/>
      <c r="Z73" s="48"/>
      <c r="AA73" s="61"/>
      <c r="AB73" s="61"/>
      <c r="AC73" s="61"/>
      <c r="AD73" s="61"/>
      <c r="AE73" s="61"/>
      <c r="AF73" s="61"/>
      <c r="AG73" s="112"/>
      <c r="AH73" s="61"/>
      <c r="AI73" s="61"/>
      <c r="AJ73" s="61"/>
      <c r="AK73" s="61"/>
      <c r="AL73" s="57"/>
      <c r="AM73" s="57"/>
      <c r="AN73" s="57"/>
      <c r="AO73" s="57"/>
      <c r="AP73" s="57"/>
      <c r="AQ73" s="57"/>
      <c r="AR73" s="57"/>
      <c r="AS73" s="57"/>
      <c r="AT73" s="57"/>
      <c r="AU73" s="57"/>
      <c r="AV73" s="57"/>
      <c r="AW73" s="57"/>
      <c r="AX73" s="57"/>
      <c r="AY73" s="57"/>
      <c r="AZ73" s="57"/>
      <c r="BA73" s="57"/>
      <c r="BB73" s="57"/>
      <c r="BC73" s="57"/>
      <c r="BD73" s="57"/>
      <c r="BE73" s="48"/>
      <c r="BF73" s="48"/>
      <c r="BG73" s="48"/>
      <c r="BH73" s="48"/>
      <c r="BI73" s="48"/>
      <c r="BJ73" s="48"/>
      <c r="BK73" s="48"/>
      <c r="BL73" s="48"/>
      <c r="BM73" s="48"/>
      <c r="BN73" s="48"/>
      <c r="BO73" s="48"/>
      <c r="BP73" s="48"/>
      <c r="BQ73" s="48"/>
      <c r="BR73" s="48"/>
      <c r="BS73" s="48"/>
      <c r="BT73" s="48"/>
      <c r="BU73" s="48"/>
      <c r="BV73" s="48"/>
      <c r="BW73" s="48"/>
      <c r="BX73" s="48"/>
      <c r="BY73" s="48"/>
      <c r="BZ73" s="48"/>
    </row>
    <row r="74" spans="1:78" ht="12.75" customHeight="1">
      <c r="A74" s="61"/>
      <c r="B74" s="61"/>
      <c r="C74" s="61"/>
      <c r="D74" s="61"/>
      <c r="E74" s="61"/>
      <c r="F74" s="61"/>
      <c r="G74" s="61"/>
      <c r="H74" s="61"/>
      <c r="I74" s="61"/>
      <c r="J74" s="61"/>
      <c r="K74" s="61"/>
      <c r="L74" s="61"/>
      <c r="M74" s="61"/>
      <c r="N74" s="61"/>
      <c r="O74" s="72"/>
      <c r="P74" s="73"/>
      <c r="Q74" s="73"/>
      <c r="R74" s="61"/>
      <c r="S74" s="61"/>
      <c r="T74" s="61"/>
      <c r="U74" s="61"/>
      <c r="V74" s="61"/>
      <c r="W74" s="61"/>
      <c r="X74" s="61"/>
      <c r="Y74" s="61"/>
      <c r="Z74" s="48"/>
      <c r="AA74" s="61"/>
      <c r="AB74" s="61"/>
      <c r="AC74" s="61"/>
      <c r="AD74" s="61"/>
      <c r="AE74" s="61"/>
      <c r="AF74" s="61"/>
      <c r="AG74" s="112"/>
      <c r="AH74" s="61"/>
      <c r="AI74" s="61"/>
      <c r="AJ74" s="61"/>
      <c r="AK74" s="61"/>
      <c r="AL74" s="57"/>
      <c r="AM74" s="57"/>
      <c r="AN74" s="57"/>
      <c r="AO74" s="57"/>
      <c r="AP74" s="57"/>
      <c r="AQ74" s="57"/>
      <c r="AR74" s="57"/>
      <c r="AS74" s="57"/>
      <c r="AT74" s="57"/>
      <c r="AU74" s="57"/>
      <c r="AV74" s="57"/>
      <c r="AW74" s="57"/>
      <c r="AX74" s="57"/>
      <c r="AY74" s="57"/>
      <c r="AZ74" s="57"/>
      <c r="BA74" s="57"/>
      <c r="BB74" s="57"/>
      <c r="BC74" s="57"/>
      <c r="BD74" s="57"/>
      <c r="BE74" s="48"/>
      <c r="BF74" s="48"/>
      <c r="BG74" s="48"/>
      <c r="BH74" s="48"/>
      <c r="BI74" s="48"/>
      <c r="BJ74" s="48"/>
      <c r="BK74" s="48"/>
      <c r="BL74" s="48"/>
      <c r="BM74" s="48"/>
      <c r="BN74" s="48"/>
      <c r="BO74" s="48"/>
      <c r="BP74" s="48"/>
      <c r="BQ74" s="48"/>
      <c r="BR74" s="48"/>
      <c r="BS74" s="48"/>
      <c r="BT74" s="48"/>
      <c r="BU74" s="48"/>
      <c r="BV74" s="48"/>
      <c r="BW74" s="48"/>
      <c r="BX74" s="48"/>
      <c r="BY74" s="48"/>
      <c r="BZ74" s="48"/>
    </row>
    <row r="75" spans="1:78" ht="12.75" customHeight="1">
      <c r="A75" s="61"/>
      <c r="B75" s="61"/>
      <c r="C75" s="61"/>
      <c r="D75" s="61"/>
      <c r="E75" s="61"/>
      <c r="F75" s="61"/>
      <c r="G75" s="61"/>
      <c r="H75" s="61"/>
      <c r="I75" s="61"/>
      <c r="J75" s="61"/>
      <c r="K75" s="61"/>
      <c r="L75" s="61"/>
      <c r="M75" s="61"/>
      <c r="N75" s="61"/>
      <c r="O75" s="72"/>
      <c r="P75" s="73"/>
      <c r="Q75" s="73"/>
      <c r="R75" s="61"/>
      <c r="S75" s="61"/>
      <c r="T75" s="61"/>
      <c r="U75" s="61"/>
      <c r="V75" s="61"/>
      <c r="W75" s="61"/>
      <c r="X75" s="61"/>
      <c r="Y75" s="61"/>
      <c r="Z75" s="48"/>
      <c r="AA75" s="61"/>
      <c r="AB75" s="61"/>
      <c r="AC75" s="61"/>
      <c r="AD75" s="61"/>
      <c r="AE75" s="61"/>
      <c r="AF75" s="61"/>
      <c r="AG75" s="112"/>
      <c r="AH75" s="61"/>
      <c r="AI75" s="61"/>
      <c r="AJ75" s="61"/>
      <c r="AK75" s="61"/>
      <c r="AL75" s="57"/>
      <c r="AM75" s="57"/>
      <c r="AN75" s="57"/>
      <c r="AO75" s="57"/>
      <c r="AP75" s="57"/>
      <c r="AQ75" s="57"/>
      <c r="AR75" s="57"/>
      <c r="AS75" s="57"/>
      <c r="AT75" s="57"/>
      <c r="AU75" s="57"/>
      <c r="AV75" s="57"/>
      <c r="AW75" s="57"/>
      <c r="AX75" s="57"/>
      <c r="AY75" s="57"/>
      <c r="AZ75" s="57"/>
      <c r="BA75" s="57"/>
      <c r="BB75" s="57"/>
      <c r="BC75" s="57"/>
      <c r="BD75" s="57"/>
      <c r="BE75" s="48"/>
      <c r="BF75" s="48"/>
      <c r="BG75" s="48"/>
      <c r="BH75" s="48"/>
      <c r="BI75" s="48"/>
      <c r="BJ75" s="48"/>
      <c r="BK75" s="48"/>
      <c r="BL75" s="48"/>
      <c r="BM75" s="48"/>
      <c r="BN75" s="48"/>
      <c r="BO75" s="48"/>
      <c r="BP75" s="48"/>
      <c r="BQ75" s="48"/>
      <c r="BR75" s="48"/>
      <c r="BS75" s="48"/>
      <c r="BT75" s="48"/>
      <c r="BU75" s="48"/>
      <c r="BV75" s="48"/>
      <c r="BW75" s="48"/>
      <c r="BX75" s="48"/>
      <c r="BY75" s="48"/>
      <c r="BZ75" s="48"/>
    </row>
    <row r="76" spans="1:78" ht="12.75" customHeight="1">
      <c r="A76" s="61"/>
      <c r="B76" s="61"/>
      <c r="C76" s="61"/>
      <c r="D76" s="61"/>
      <c r="E76" s="61"/>
      <c r="F76" s="61"/>
      <c r="G76" s="61"/>
      <c r="H76" s="61"/>
      <c r="I76" s="61"/>
      <c r="J76" s="61"/>
      <c r="K76" s="61"/>
      <c r="L76" s="61"/>
      <c r="M76" s="61"/>
      <c r="N76" s="61"/>
      <c r="O76" s="72"/>
      <c r="P76" s="73"/>
      <c r="Q76" s="73"/>
      <c r="R76" s="61"/>
      <c r="S76" s="61"/>
      <c r="T76" s="61"/>
      <c r="U76" s="61"/>
      <c r="V76" s="61"/>
      <c r="W76" s="61"/>
      <c r="X76" s="61"/>
      <c r="Y76" s="61"/>
      <c r="Z76" s="48"/>
      <c r="AA76" s="61"/>
      <c r="AB76" s="61"/>
      <c r="AC76" s="61"/>
      <c r="AD76" s="61"/>
      <c r="AE76" s="61"/>
      <c r="AF76" s="61"/>
      <c r="AG76" s="112"/>
      <c r="AH76" s="61"/>
      <c r="AI76" s="61"/>
      <c r="AJ76" s="61"/>
      <c r="AK76" s="61"/>
      <c r="AL76" s="57"/>
      <c r="AM76" s="57"/>
      <c r="AN76" s="57"/>
      <c r="AO76" s="57"/>
      <c r="AP76" s="57"/>
      <c r="AQ76" s="57"/>
      <c r="AR76" s="57"/>
      <c r="AS76" s="57"/>
      <c r="AT76" s="57"/>
      <c r="AU76" s="57"/>
      <c r="AV76" s="57"/>
      <c r="AW76" s="57"/>
      <c r="AX76" s="57"/>
      <c r="AY76" s="57"/>
      <c r="AZ76" s="57"/>
      <c r="BA76" s="57"/>
      <c r="BB76" s="57"/>
      <c r="BC76" s="57"/>
      <c r="BD76" s="57"/>
      <c r="BE76" s="48"/>
      <c r="BF76" s="48"/>
      <c r="BG76" s="48"/>
      <c r="BH76" s="48"/>
      <c r="BI76" s="48"/>
      <c r="BJ76" s="48"/>
      <c r="BK76" s="48"/>
      <c r="BL76" s="48"/>
      <c r="BM76" s="48"/>
      <c r="BN76" s="48"/>
      <c r="BO76" s="48"/>
      <c r="BP76" s="48"/>
      <c r="BQ76" s="48"/>
      <c r="BR76" s="48"/>
      <c r="BS76" s="48"/>
      <c r="BT76" s="48"/>
      <c r="BU76" s="48"/>
      <c r="BV76" s="48"/>
      <c r="BW76" s="48"/>
      <c r="BX76" s="48"/>
      <c r="BY76" s="48"/>
      <c r="BZ76" s="48"/>
    </row>
    <row r="77" spans="1:78" ht="12.75" customHeight="1">
      <c r="A77" s="61"/>
      <c r="B77" s="61"/>
      <c r="C77" s="61"/>
      <c r="D77" s="61"/>
      <c r="E77" s="61"/>
      <c r="F77" s="61"/>
      <c r="G77" s="61"/>
      <c r="H77" s="61"/>
      <c r="I77" s="61"/>
      <c r="J77" s="61"/>
      <c r="K77" s="61"/>
      <c r="L77" s="61"/>
      <c r="M77" s="61"/>
      <c r="N77" s="61"/>
      <c r="O77" s="72"/>
      <c r="P77" s="73"/>
      <c r="Q77" s="73"/>
      <c r="R77" s="61"/>
      <c r="S77" s="61"/>
      <c r="T77" s="61"/>
      <c r="U77" s="61"/>
      <c r="V77" s="61"/>
      <c r="W77" s="61"/>
      <c r="X77" s="61"/>
      <c r="Y77" s="61"/>
      <c r="Z77" s="48"/>
      <c r="AA77" s="61"/>
      <c r="AB77" s="61"/>
      <c r="AC77" s="61"/>
      <c r="AD77" s="61"/>
      <c r="AE77" s="61"/>
      <c r="AF77" s="61"/>
      <c r="AG77" s="112"/>
      <c r="AH77" s="61"/>
      <c r="AI77" s="61"/>
      <c r="AJ77" s="61"/>
      <c r="AK77" s="61"/>
      <c r="AL77" s="57"/>
      <c r="AM77" s="57"/>
      <c r="AN77" s="57"/>
      <c r="AO77" s="57"/>
      <c r="AP77" s="57"/>
      <c r="AQ77" s="57"/>
      <c r="AR77" s="57"/>
      <c r="AS77" s="57"/>
      <c r="AT77" s="57"/>
      <c r="AU77" s="57"/>
      <c r="AV77" s="57"/>
      <c r="AW77" s="57"/>
      <c r="AX77" s="57"/>
      <c r="AY77" s="57"/>
      <c r="AZ77" s="57"/>
      <c r="BA77" s="57"/>
      <c r="BB77" s="57"/>
      <c r="BC77" s="57"/>
      <c r="BD77" s="57"/>
      <c r="BE77" s="48"/>
      <c r="BF77" s="48"/>
      <c r="BG77" s="48"/>
      <c r="BH77" s="48"/>
      <c r="BI77" s="48"/>
      <c r="BJ77" s="48"/>
      <c r="BK77" s="48"/>
      <c r="BL77" s="48"/>
      <c r="BM77" s="48"/>
      <c r="BN77" s="48"/>
      <c r="BO77" s="48"/>
      <c r="BP77" s="48"/>
      <c r="BQ77" s="48"/>
      <c r="BR77" s="48"/>
      <c r="BS77" s="48"/>
      <c r="BT77" s="48"/>
      <c r="BU77" s="48"/>
      <c r="BV77" s="48"/>
      <c r="BW77" s="48"/>
      <c r="BX77" s="48"/>
      <c r="BY77" s="48"/>
      <c r="BZ77" s="48"/>
    </row>
    <row r="78" spans="1:78" ht="12.75" customHeight="1">
      <c r="A78" s="61"/>
      <c r="B78" s="61"/>
      <c r="C78" s="61"/>
      <c r="D78" s="61"/>
      <c r="E78" s="61"/>
      <c r="F78" s="61"/>
      <c r="G78" s="61"/>
      <c r="H78" s="61"/>
      <c r="I78" s="61"/>
      <c r="J78" s="61"/>
      <c r="K78" s="61"/>
      <c r="L78" s="61"/>
      <c r="M78" s="61"/>
      <c r="N78" s="61"/>
      <c r="O78" s="72"/>
      <c r="P78" s="73"/>
      <c r="Q78" s="73"/>
      <c r="R78" s="61"/>
      <c r="S78" s="61"/>
      <c r="T78" s="61"/>
      <c r="U78" s="61"/>
      <c r="V78" s="61"/>
      <c r="W78" s="61"/>
      <c r="X78" s="61"/>
      <c r="Y78" s="61"/>
      <c r="Z78" s="48"/>
      <c r="AA78" s="61"/>
      <c r="AB78" s="61"/>
      <c r="AC78" s="61"/>
      <c r="AD78" s="61"/>
      <c r="AE78" s="61"/>
      <c r="AF78" s="61"/>
      <c r="AG78" s="112"/>
      <c r="AH78" s="61"/>
      <c r="AI78" s="61"/>
      <c r="AJ78" s="61"/>
      <c r="AK78" s="61"/>
      <c r="AL78" s="57"/>
      <c r="AM78" s="57"/>
      <c r="AN78" s="57"/>
      <c r="AO78" s="57"/>
      <c r="AP78" s="57"/>
      <c r="AQ78" s="57"/>
      <c r="AR78" s="57"/>
      <c r="AS78" s="57"/>
      <c r="AT78" s="57"/>
      <c r="AU78" s="57"/>
      <c r="AV78" s="57"/>
      <c r="AW78" s="57"/>
      <c r="AX78" s="57"/>
      <c r="AY78" s="57"/>
      <c r="AZ78" s="57"/>
      <c r="BA78" s="57"/>
      <c r="BB78" s="57"/>
      <c r="BC78" s="57"/>
      <c r="BD78" s="57"/>
      <c r="BE78" s="48"/>
      <c r="BF78" s="48"/>
      <c r="BG78" s="48"/>
      <c r="BH78" s="48"/>
      <c r="BI78" s="48"/>
      <c r="BJ78" s="48"/>
      <c r="BK78" s="48"/>
      <c r="BL78" s="48"/>
      <c r="BM78" s="48"/>
      <c r="BN78" s="48"/>
      <c r="BO78" s="48"/>
      <c r="BP78" s="48"/>
      <c r="BQ78" s="48"/>
      <c r="BR78" s="48"/>
      <c r="BS78" s="48"/>
      <c r="BT78" s="48"/>
      <c r="BU78" s="48"/>
      <c r="BV78" s="48"/>
      <c r="BW78" s="48"/>
      <c r="BX78" s="48"/>
      <c r="BY78" s="48"/>
      <c r="BZ78" s="48"/>
    </row>
    <row r="79" spans="1:78" ht="12.75" customHeight="1">
      <c r="A79" s="61"/>
      <c r="B79" s="61"/>
      <c r="C79" s="61"/>
      <c r="D79" s="61"/>
      <c r="E79" s="61"/>
      <c r="F79" s="61"/>
      <c r="G79" s="61"/>
      <c r="H79" s="61"/>
      <c r="I79" s="61"/>
      <c r="J79" s="61"/>
      <c r="K79" s="61"/>
      <c r="L79" s="61"/>
      <c r="M79" s="61"/>
      <c r="N79" s="61"/>
      <c r="O79" s="72"/>
      <c r="P79" s="73"/>
      <c r="Q79" s="73"/>
      <c r="R79" s="61"/>
      <c r="S79" s="61"/>
      <c r="T79" s="61"/>
      <c r="U79" s="61"/>
      <c r="V79" s="61"/>
      <c r="W79" s="61"/>
      <c r="X79" s="61"/>
      <c r="Y79" s="61"/>
      <c r="Z79" s="48"/>
      <c r="AA79" s="61"/>
      <c r="AB79" s="61"/>
      <c r="AC79" s="61"/>
      <c r="AD79" s="61"/>
      <c r="AE79" s="61"/>
      <c r="AF79" s="61"/>
      <c r="AG79" s="112"/>
      <c r="AH79" s="61"/>
      <c r="AI79" s="61"/>
      <c r="AJ79" s="61"/>
      <c r="AK79" s="61"/>
      <c r="AL79" s="57"/>
      <c r="AM79" s="57"/>
      <c r="AN79" s="57"/>
      <c r="AO79" s="57"/>
      <c r="AP79" s="57"/>
      <c r="AQ79" s="57"/>
      <c r="AR79" s="57"/>
      <c r="AS79" s="57"/>
      <c r="AT79" s="57"/>
      <c r="AU79" s="57"/>
      <c r="AV79" s="57"/>
      <c r="AW79" s="57"/>
      <c r="AX79" s="57"/>
      <c r="AY79" s="57"/>
      <c r="AZ79" s="57"/>
      <c r="BA79" s="57"/>
      <c r="BB79" s="57"/>
      <c r="BC79" s="57"/>
      <c r="BD79" s="57"/>
      <c r="BE79" s="48"/>
      <c r="BF79" s="48"/>
      <c r="BG79" s="48"/>
      <c r="BH79" s="48"/>
      <c r="BI79" s="48"/>
      <c r="BJ79" s="48"/>
      <c r="BK79" s="48"/>
      <c r="BL79" s="48"/>
      <c r="BM79" s="48"/>
      <c r="BN79" s="48"/>
      <c r="BO79" s="48"/>
      <c r="BP79" s="48"/>
      <c r="BQ79" s="48"/>
      <c r="BR79" s="48"/>
      <c r="BS79" s="48"/>
      <c r="BT79" s="48"/>
      <c r="BU79" s="48"/>
      <c r="BV79" s="48"/>
      <c r="BW79" s="48"/>
      <c r="BX79" s="48"/>
      <c r="BY79" s="48"/>
      <c r="BZ79" s="48"/>
    </row>
    <row r="80" spans="1:78" ht="12.75" customHeight="1">
      <c r="A80" s="61"/>
      <c r="B80" s="61"/>
      <c r="C80" s="61"/>
      <c r="D80" s="61"/>
      <c r="E80" s="61"/>
      <c r="F80" s="61"/>
      <c r="G80" s="61"/>
      <c r="H80" s="61"/>
      <c r="I80" s="61"/>
      <c r="J80" s="61"/>
      <c r="K80" s="61"/>
      <c r="L80" s="61"/>
      <c r="M80" s="61"/>
      <c r="N80" s="61"/>
      <c r="O80" s="72"/>
      <c r="P80" s="73"/>
      <c r="Q80" s="73"/>
      <c r="R80" s="61"/>
      <c r="S80" s="61"/>
      <c r="T80" s="61"/>
      <c r="U80" s="61"/>
      <c r="V80" s="61"/>
      <c r="W80" s="61"/>
      <c r="X80" s="61"/>
      <c r="Y80" s="61"/>
      <c r="Z80" s="48"/>
      <c r="AA80" s="61"/>
      <c r="AB80" s="61"/>
      <c r="AC80" s="61"/>
      <c r="AD80" s="61"/>
      <c r="AE80" s="61"/>
      <c r="AF80" s="61"/>
      <c r="AG80" s="112"/>
      <c r="AH80" s="61"/>
      <c r="AI80" s="61"/>
      <c r="AJ80" s="61"/>
      <c r="AK80" s="61"/>
      <c r="AL80" s="57"/>
      <c r="AM80" s="57"/>
      <c r="AN80" s="57"/>
      <c r="AO80" s="57"/>
      <c r="AP80" s="57"/>
      <c r="AQ80" s="57"/>
      <c r="AR80" s="57"/>
      <c r="AS80" s="57"/>
      <c r="AT80" s="57"/>
      <c r="AU80" s="57"/>
      <c r="AV80" s="57"/>
      <c r="AW80" s="57"/>
      <c r="AX80" s="57"/>
      <c r="AY80" s="57"/>
      <c r="AZ80" s="57"/>
      <c r="BA80" s="57"/>
      <c r="BB80" s="57"/>
      <c r="BC80" s="57"/>
      <c r="BD80" s="57"/>
      <c r="BE80" s="48"/>
      <c r="BF80" s="48"/>
      <c r="BG80" s="48"/>
      <c r="BH80" s="48"/>
      <c r="BI80" s="48"/>
      <c r="BJ80" s="48"/>
      <c r="BK80" s="48"/>
      <c r="BL80" s="48"/>
      <c r="BM80" s="48"/>
      <c r="BN80" s="48"/>
      <c r="BO80" s="48"/>
      <c r="BP80" s="48"/>
      <c r="BQ80" s="48"/>
      <c r="BR80" s="48"/>
      <c r="BS80" s="48"/>
      <c r="BT80" s="48"/>
      <c r="BU80" s="48"/>
      <c r="BV80" s="48"/>
      <c r="BW80" s="48"/>
      <c r="BX80" s="48"/>
      <c r="BY80" s="48"/>
      <c r="BZ80" s="48"/>
    </row>
    <row r="81" spans="1:78" ht="12.75" customHeight="1">
      <c r="A81" s="61"/>
      <c r="B81" s="61"/>
      <c r="C81" s="61"/>
      <c r="D81" s="61"/>
      <c r="E81" s="61"/>
      <c r="F81" s="61"/>
      <c r="G81" s="61"/>
      <c r="H81" s="61"/>
      <c r="I81" s="61"/>
      <c r="J81" s="61"/>
      <c r="K81" s="61"/>
      <c r="L81" s="61"/>
      <c r="M81" s="61"/>
      <c r="N81" s="61"/>
      <c r="O81" s="72"/>
      <c r="P81" s="73"/>
      <c r="Q81" s="73"/>
      <c r="R81" s="61"/>
      <c r="S81" s="61"/>
      <c r="T81" s="61"/>
      <c r="U81" s="61"/>
      <c r="V81" s="61"/>
      <c r="W81" s="61"/>
      <c r="X81" s="61"/>
      <c r="Y81" s="61"/>
      <c r="Z81" s="48"/>
      <c r="AA81" s="61"/>
      <c r="AB81" s="61"/>
      <c r="AC81" s="61"/>
      <c r="AD81" s="61"/>
      <c r="AE81" s="61"/>
      <c r="AF81" s="61"/>
      <c r="AG81" s="112"/>
      <c r="AH81" s="61"/>
      <c r="AI81" s="61"/>
      <c r="AJ81" s="61"/>
      <c r="AK81" s="61"/>
      <c r="AL81" s="57"/>
      <c r="AM81" s="57"/>
      <c r="AN81" s="57"/>
      <c r="AO81" s="57"/>
      <c r="AP81" s="57"/>
      <c r="AQ81" s="57"/>
      <c r="AR81" s="57"/>
      <c r="AS81" s="57"/>
      <c r="AT81" s="57"/>
      <c r="AU81" s="57"/>
      <c r="AV81" s="57"/>
      <c r="AW81" s="57"/>
      <c r="AX81" s="57"/>
      <c r="AY81" s="57"/>
      <c r="AZ81" s="57"/>
      <c r="BA81" s="57"/>
      <c r="BB81" s="57"/>
      <c r="BC81" s="57"/>
      <c r="BD81" s="57"/>
      <c r="BE81" s="48"/>
      <c r="BF81" s="48"/>
      <c r="BG81" s="48"/>
      <c r="BH81" s="48"/>
      <c r="BI81" s="48"/>
      <c r="BJ81" s="48"/>
      <c r="BK81" s="48"/>
      <c r="BL81" s="48"/>
      <c r="BM81" s="48"/>
      <c r="BN81" s="48"/>
      <c r="BO81" s="48"/>
      <c r="BP81" s="48"/>
      <c r="BQ81" s="48"/>
      <c r="BR81" s="48"/>
      <c r="BS81" s="48"/>
      <c r="BT81" s="48"/>
      <c r="BU81" s="48"/>
      <c r="BV81" s="48"/>
      <c r="BW81" s="48"/>
      <c r="BX81" s="48"/>
      <c r="BY81" s="48"/>
      <c r="BZ81" s="48"/>
    </row>
    <row r="82" spans="1:78" ht="12.75" customHeight="1">
      <c r="A82" s="61"/>
      <c r="B82" s="61"/>
      <c r="C82" s="61"/>
      <c r="D82" s="61"/>
      <c r="E82" s="61"/>
      <c r="F82" s="61"/>
      <c r="G82" s="61"/>
      <c r="H82" s="61"/>
      <c r="I82" s="61"/>
      <c r="J82" s="61"/>
      <c r="K82" s="61"/>
      <c r="L82" s="61"/>
      <c r="M82" s="61"/>
      <c r="N82" s="61"/>
      <c r="O82" s="72"/>
      <c r="P82" s="73"/>
      <c r="Q82" s="73"/>
      <c r="R82" s="61"/>
      <c r="S82" s="61"/>
      <c r="T82" s="61"/>
      <c r="U82" s="61"/>
      <c r="V82" s="61"/>
      <c r="W82" s="61"/>
      <c r="X82" s="61"/>
      <c r="Y82" s="61"/>
      <c r="Z82" s="48"/>
      <c r="AA82" s="61"/>
      <c r="AB82" s="61"/>
      <c r="AC82" s="61"/>
      <c r="AD82" s="61"/>
      <c r="AE82" s="61"/>
      <c r="AF82" s="61"/>
      <c r="AG82" s="112"/>
      <c r="AH82" s="61"/>
      <c r="AI82" s="61"/>
      <c r="AJ82" s="61"/>
      <c r="AK82" s="61"/>
      <c r="AL82" s="57"/>
      <c r="AM82" s="57"/>
      <c r="AN82" s="57"/>
      <c r="AO82" s="57"/>
      <c r="AP82" s="57"/>
      <c r="AQ82" s="57"/>
      <c r="AR82" s="57"/>
      <c r="AS82" s="57"/>
      <c r="AT82" s="57"/>
      <c r="AU82" s="57"/>
      <c r="AV82" s="57"/>
      <c r="AW82" s="57"/>
      <c r="AX82" s="57"/>
      <c r="AY82" s="57"/>
      <c r="AZ82" s="57"/>
      <c r="BA82" s="57"/>
      <c r="BB82" s="57"/>
      <c r="BC82" s="57"/>
      <c r="BD82" s="57"/>
      <c r="BE82" s="48"/>
      <c r="BF82" s="48"/>
      <c r="BG82" s="48"/>
      <c r="BH82" s="48"/>
      <c r="BI82" s="48"/>
      <c r="BJ82" s="48"/>
      <c r="BK82" s="48"/>
      <c r="BL82" s="48"/>
      <c r="BM82" s="48"/>
      <c r="BN82" s="48"/>
      <c r="BO82" s="48"/>
      <c r="BP82" s="48"/>
      <c r="BQ82" s="48"/>
      <c r="BR82" s="48"/>
      <c r="BS82" s="48"/>
      <c r="BT82" s="48"/>
      <c r="BU82" s="48"/>
      <c r="BV82" s="48"/>
      <c r="BW82" s="48"/>
      <c r="BX82" s="48"/>
      <c r="BY82" s="48"/>
      <c r="BZ82" s="48"/>
    </row>
    <row r="83" spans="1:78" ht="12.75" customHeight="1">
      <c r="A83" s="61"/>
      <c r="B83" s="61"/>
      <c r="C83" s="61"/>
      <c r="D83" s="61"/>
      <c r="E83" s="61"/>
      <c r="F83" s="61"/>
      <c r="G83" s="61"/>
      <c r="H83" s="61"/>
      <c r="I83" s="61"/>
      <c r="J83" s="61"/>
      <c r="K83" s="61"/>
      <c r="L83" s="61"/>
      <c r="M83" s="61"/>
      <c r="N83" s="61"/>
      <c r="O83" s="72"/>
      <c r="P83" s="73"/>
      <c r="Q83" s="73"/>
      <c r="R83" s="61"/>
      <c r="S83" s="61"/>
      <c r="T83" s="61"/>
      <c r="U83" s="61"/>
      <c r="V83" s="61"/>
      <c r="W83" s="61"/>
      <c r="X83" s="61"/>
      <c r="Y83" s="61"/>
      <c r="Z83" s="48"/>
      <c r="AA83" s="61"/>
      <c r="AB83" s="61"/>
      <c r="AC83" s="61"/>
      <c r="AD83" s="61"/>
      <c r="AE83" s="61"/>
      <c r="AF83" s="61"/>
      <c r="AG83" s="112"/>
      <c r="AH83" s="61"/>
      <c r="AI83" s="61"/>
      <c r="AJ83" s="61"/>
      <c r="AK83" s="61"/>
      <c r="AL83" s="57"/>
      <c r="AM83" s="57"/>
      <c r="AN83" s="57"/>
      <c r="AO83" s="57"/>
      <c r="AP83" s="57"/>
      <c r="AQ83" s="57"/>
      <c r="AR83" s="57"/>
      <c r="AS83" s="57"/>
      <c r="AT83" s="57"/>
      <c r="AU83" s="57"/>
      <c r="AV83" s="57"/>
      <c r="AW83" s="57"/>
      <c r="AX83" s="57"/>
      <c r="AY83" s="57"/>
      <c r="AZ83" s="57"/>
      <c r="BA83" s="57"/>
      <c r="BB83" s="57"/>
      <c r="BC83" s="57"/>
      <c r="BD83" s="57"/>
      <c r="BE83" s="48"/>
      <c r="BF83" s="48"/>
      <c r="BG83" s="48"/>
      <c r="BH83" s="48"/>
      <c r="BI83" s="48"/>
      <c r="BJ83" s="48"/>
      <c r="BK83" s="48"/>
      <c r="BL83" s="48"/>
      <c r="BM83" s="48"/>
      <c r="BN83" s="48"/>
      <c r="BO83" s="48"/>
      <c r="BP83" s="48"/>
      <c r="BQ83" s="48"/>
      <c r="BR83" s="48"/>
      <c r="BS83" s="48"/>
      <c r="BT83" s="48"/>
      <c r="BU83" s="48"/>
      <c r="BV83" s="48"/>
      <c r="BW83" s="48"/>
      <c r="BX83" s="48"/>
      <c r="BY83" s="48"/>
      <c r="BZ83" s="48"/>
    </row>
    <row r="84" spans="1:78" ht="12.75" customHeight="1">
      <c r="A84" s="61"/>
      <c r="B84" s="61"/>
      <c r="C84" s="61"/>
      <c r="D84" s="61"/>
      <c r="E84" s="61"/>
      <c r="F84" s="61"/>
      <c r="G84" s="61"/>
      <c r="H84" s="61"/>
      <c r="I84" s="61"/>
      <c r="J84" s="61"/>
      <c r="K84" s="61"/>
      <c r="L84" s="61"/>
      <c r="M84" s="61"/>
      <c r="N84" s="61"/>
      <c r="O84" s="72"/>
      <c r="P84" s="73"/>
      <c r="Q84" s="73"/>
      <c r="R84" s="61"/>
      <c r="S84" s="61"/>
      <c r="T84" s="61"/>
      <c r="U84" s="61"/>
      <c r="V84" s="61"/>
      <c r="W84" s="61"/>
      <c r="X84" s="61"/>
      <c r="Y84" s="61"/>
      <c r="Z84" s="48"/>
      <c r="AA84" s="61"/>
      <c r="AB84" s="61"/>
      <c r="AC84" s="61"/>
      <c r="AD84" s="61"/>
      <c r="AE84" s="61"/>
      <c r="AF84" s="61"/>
      <c r="AG84" s="112"/>
      <c r="AH84" s="61"/>
      <c r="AI84" s="61"/>
      <c r="AJ84" s="61"/>
      <c r="AK84" s="61"/>
      <c r="AL84" s="57"/>
      <c r="AM84" s="57"/>
      <c r="AN84" s="57"/>
      <c r="AO84" s="57"/>
      <c r="AP84" s="57"/>
      <c r="AQ84" s="57"/>
      <c r="AR84" s="57"/>
      <c r="AS84" s="57"/>
      <c r="AT84" s="57"/>
      <c r="AU84" s="57"/>
      <c r="AV84" s="57"/>
      <c r="AW84" s="57"/>
      <c r="AX84" s="57"/>
      <c r="AY84" s="57"/>
      <c r="AZ84" s="57"/>
      <c r="BA84" s="57"/>
      <c r="BB84" s="57"/>
      <c r="BC84" s="57"/>
      <c r="BD84" s="57"/>
      <c r="BE84" s="48"/>
      <c r="BF84" s="48"/>
      <c r="BG84" s="48"/>
      <c r="BH84" s="48"/>
      <c r="BI84" s="48"/>
      <c r="BJ84" s="48"/>
      <c r="BK84" s="48"/>
      <c r="BL84" s="48"/>
      <c r="BM84" s="48"/>
      <c r="BN84" s="48"/>
      <c r="BO84" s="48"/>
      <c r="BP84" s="48"/>
      <c r="BQ84" s="48"/>
      <c r="BR84" s="48"/>
      <c r="BS84" s="48"/>
      <c r="BT84" s="48"/>
      <c r="BU84" s="48"/>
      <c r="BV84" s="48"/>
      <c r="BW84" s="48"/>
      <c r="BX84" s="48"/>
      <c r="BY84" s="48"/>
      <c r="BZ84" s="48"/>
    </row>
    <row r="85" spans="1:78" ht="12.75" customHeight="1">
      <c r="A85" s="61"/>
      <c r="B85" s="61"/>
      <c r="C85" s="61"/>
      <c r="D85" s="61"/>
      <c r="E85" s="61"/>
      <c r="F85" s="61"/>
      <c r="G85" s="61"/>
      <c r="H85" s="61"/>
      <c r="I85" s="61"/>
      <c r="J85" s="61"/>
      <c r="K85" s="61"/>
      <c r="L85" s="61"/>
      <c r="M85" s="61"/>
      <c r="N85" s="61"/>
      <c r="O85" s="72"/>
      <c r="P85" s="73"/>
      <c r="Q85" s="73"/>
      <c r="R85" s="61"/>
      <c r="S85" s="61"/>
      <c r="T85" s="61"/>
      <c r="U85" s="61"/>
      <c r="V85" s="61"/>
      <c r="W85" s="61"/>
      <c r="X85" s="61"/>
      <c r="Y85" s="61"/>
      <c r="Z85" s="48"/>
      <c r="AA85" s="61"/>
      <c r="AB85" s="61"/>
      <c r="AC85" s="61"/>
      <c r="AD85" s="61"/>
      <c r="AE85" s="61"/>
      <c r="AF85" s="61"/>
      <c r="AG85" s="112"/>
      <c r="AH85" s="61"/>
      <c r="AI85" s="61"/>
      <c r="AJ85" s="61"/>
      <c r="AK85" s="61"/>
      <c r="AL85" s="57"/>
      <c r="AM85" s="57"/>
      <c r="AN85" s="57"/>
      <c r="AO85" s="57"/>
      <c r="AP85" s="57"/>
      <c r="AQ85" s="57"/>
      <c r="AR85" s="57"/>
      <c r="AS85" s="57"/>
      <c r="AT85" s="57"/>
      <c r="AU85" s="57"/>
      <c r="AV85" s="57"/>
      <c r="AW85" s="57"/>
      <c r="AX85" s="57"/>
      <c r="AY85" s="57"/>
      <c r="AZ85" s="57"/>
      <c r="BA85" s="57"/>
      <c r="BB85" s="57"/>
      <c r="BC85" s="57"/>
      <c r="BD85" s="57"/>
      <c r="BE85" s="48"/>
      <c r="BF85" s="48"/>
      <c r="BG85" s="48"/>
      <c r="BH85" s="48"/>
      <c r="BI85" s="48"/>
      <c r="BJ85" s="48"/>
      <c r="BK85" s="48"/>
      <c r="BL85" s="48"/>
      <c r="BM85" s="48"/>
      <c r="BN85" s="48"/>
      <c r="BO85" s="48"/>
      <c r="BP85" s="48"/>
      <c r="BQ85" s="48"/>
      <c r="BR85" s="48"/>
      <c r="BS85" s="48"/>
      <c r="BT85" s="48"/>
      <c r="BU85" s="48"/>
      <c r="BV85" s="48"/>
      <c r="BW85" s="48"/>
      <c r="BX85" s="48"/>
      <c r="BY85" s="48"/>
      <c r="BZ85" s="48"/>
    </row>
    <row r="86" spans="1:78" ht="12.75" customHeight="1">
      <c r="A86" s="61"/>
      <c r="B86" s="61"/>
      <c r="C86" s="61"/>
      <c r="D86" s="61"/>
      <c r="E86" s="61"/>
      <c r="F86" s="61"/>
      <c r="G86" s="61"/>
      <c r="H86" s="61"/>
      <c r="I86" s="61"/>
      <c r="J86" s="61"/>
      <c r="K86" s="61"/>
      <c r="L86" s="61"/>
      <c r="M86" s="61"/>
      <c r="N86" s="61"/>
      <c r="O86" s="72"/>
      <c r="P86" s="73"/>
      <c r="Q86" s="73"/>
      <c r="R86" s="61"/>
      <c r="S86" s="61"/>
      <c r="T86" s="61"/>
      <c r="U86" s="61"/>
      <c r="V86" s="61"/>
      <c r="W86" s="61"/>
      <c r="X86" s="61"/>
      <c r="Y86" s="61"/>
      <c r="Z86" s="48"/>
      <c r="AA86" s="61"/>
      <c r="AB86" s="61"/>
      <c r="AC86" s="61"/>
      <c r="AD86" s="61"/>
      <c r="AE86" s="61"/>
      <c r="AF86" s="61"/>
      <c r="AG86" s="112"/>
      <c r="AH86" s="61"/>
      <c r="AI86" s="61"/>
      <c r="AJ86" s="61"/>
      <c r="AK86" s="61"/>
      <c r="AL86" s="57"/>
      <c r="AM86" s="57"/>
      <c r="AN86" s="57"/>
      <c r="AO86" s="57"/>
      <c r="AP86" s="57"/>
      <c r="AQ86" s="57"/>
      <c r="AR86" s="57"/>
      <c r="AS86" s="57"/>
      <c r="AT86" s="57"/>
      <c r="AU86" s="57"/>
      <c r="AV86" s="57"/>
      <c r="AW86" s="57"/>
      <c r="AX86" s="57"/>
      <c r="AY86" s="57"/>
      <c r="AZ86" s="57"/>
      <c r="BA86" s="57"/>
      <c r="BB86" s="57"/>
      <c r="BC86" s="57"/>
      <c r="BD86" s="57"/>
      <c r="BE86" s="48"/>
      <c r="BF86" s="48"/>
      <c r="BG86" s="48"/>
      <c r="BH86" s="48"/>
      <c r="BI86" s="48"/>
      <c r="BJ86" s="48"/>
      <c r="BK86" s="48"/>
      <c r="BL86" s="48"/>
      <c r="BM86" s="48"/>
      <c r="BN86" s="48"/>
      <c r="BO86" s="48"/>
      <c r="BP86" s="48"/>
      <c r="BQ86" s="48"/>
      <c r="BR86" s="48"/>
      <c r="BS86" s="48"/>
      <c r="BT86" s="48"/>
      <c r="BU86" s="48"/>
      <c r="BV86" s="48"/>
      <c r="BW86" s="48"/>
      <c r="BX86" s="48"/>
      <c r="BY86" s="48"/>
      <c r="BZ86" s="48"/>
    </row>
    <row r="87" spans="1:78" ht="12.75" customHeight="1">
      <c r="A87" s="61"/>
      <c r="B87" s="61"/>
      <c r="C87" s="61"/>
      <c r="D87" s="61"/>
      <c r="E87" s="61"/>
      <c r="F87" s="61"/>
      <c r="G87" s="61"/>
      <c r="H87" s="61"/>
      <c r="I87" s="61"/>
      <c r="J87" s="61"/>
      <c r="K87" s="61"/>
      <c r="L87" s="61"/>
      <c r="M87" s="61"/>
      <c r="N87" s="61"/>
      <c r="O87" s="72"/>
      <c r="P87" s="73"/>
      <c r="Q87" s="73"/>
      <c r="R87" s="61"/>
      <c r="S87" s="61"/>
      <c r="T87" s="61"/>
      <c r="U87" s="61"/>
      <c r="V87" s="61"/>
      <c r="W87" s="61"/>
      <c r="X87" s="61"/>
      <c r="Y87" s="61"/>
      <c r="Z87" s="48"/>
      <c r="AA87" s="61"/>
      <c r="AB87" s="61"/>
      <c r="AC87" s="61"/>
      <c r="AD87" s="61"/>
      <c r="AE87" s="61"/>
      <c r="AF87" s="61"/>
      <c r="AG87" s="112"/>
      <c r="AH87" s="61"/>
      <c r="AI87" s="61"/>
      <c r="AJ87" s="61"/>
      <c r="AK87" s="61"/>
      <c r="AL87" s="57"/>
      <c r="AM87" s="57"/>
      <c r="AN87" s="57"/>
      <c r="AO87" s="57"/>
      <c r="AP87" s="57"/>
      <c r="AQ87" s="57"/>
      <c r="AR87" s="57"/>
      <c r="AS87" s="57"/>
      <c r="AT87" s="57"/>
      <c r="AU87" s="57"/>
      <c r="AV87" s="57"/>
      <c r="AW87" s="57"/>
      <c r="AX87" s="57"/>
      <c r="AY87" s="57"/>
      <c r="AZ87" s="57"/>
      <c r="BA87" s="57"/>
      <c r="BB87" s="57"/>
      <c r="BC87" s="57"/>
      <c r="BD87" s="57"/>
      <c r="BE87" s="48"/>
      <c r="BF87" s="48"/>
      <c r="BG87" s="48"/>
      <c r="BH87" s="48"/>
      <c r="BI87" s="48"/>
      <c r="BJ87" s="48"/>
      <c r="BK87" s="48"/>
      <c r="BL87" s="48"/>
      <c r="BM87" s="48"/>
      <c r="BN87" s="48"/>
      <c r="BO87" s="48"/>
      <c r="BP87" s="48"/>
      <c r="BQ87" s="48"/>
      <c r="BR87" s="48"/>
      <c r="BS87" s="48"/>
      <c r="BT87" s="48"/>
      <c r="BU87" s="48"/>
      <c r="BV87" s="48"/>
      <c r="BW87" s="48"/>
      <c r="BX87" s="48"/>
      <c r="BY87" s="48"/>
      <c r="BZ87" s="48"/>
    </row>
    <row r="88" spans="1:78" ht="12.75" customHeight="1">
      <c r="A88" s="61"/>
      <c r="B88" s="61"/>
      <c r="C88" s="61"/>
      <c r="D88" s="61"/>
      <c r="E88" s="61"/>
      <c r="F88" s="61"/>
      <c r="G88" s="61"/>
      <c r="H88" s="61"/>
      <c r="I88" s="61"/>
      <c r="J88" s="61"/>
      <c r="K88" s="61"/>
      <c r="L88" s="61"/>
      <c r="M88" s="61"/>
      <c r="N88" s="61"/>
      <c r="O88" s="72"/>
      <c r="P88" s="73"/>
      <c r="Q88" s="73"/>
      <c r="R88" s="61"/>
      <c r="S88" s="61"/>
      <c r="T88" s="61"/>
      <c r="U88" s="61"/>
      <c r="V88" s="61"/>
      <c r="W88" s="61"/>
      <c r="X88" s="61"/>
      <c r="Y88" s="61"/>
      <c r="Z88" s="48"/>
      <c r="AA88" s="61"/>
      <c r="AB88" s="61"/>
      <c r="AC88" s="61"/>
      <c r="AD88" s="61"/>
      <c r="AE88" s="61"/>
      <c r="AF88" s="61"/>
      <c r="AG88" s="112"/>
      <c r="AH88" s="61"/>
      <c r="AI88" s="61"/>
      <c r="AJ88" s="61"/>
      <c r="AK88" s="61"/>
      <c r="AL88" s="57"/>
      <c r="AM88" s="57"/>
      <c r="AN88" s="57"/>
      <c r="AO88" s="57"/>
      <c r="AP88" s="57"/>
      <c r="AQ88" s="57"/>
      <c r="AR88" s="57"/>
      <c r="AS88" s="57"/>
      <c r="AT88" s="57"/>
      <c r="AU88" s="57"/>
      <c r="AV88" s="57"/>
      <c r="AW88" s="57"/>
      <c r="AX88" s="57"/>
      <c r="AY88" s="57"/>
      <c r="AZ88" s="57"/>
      <c r="BA88" s="57"/>
      <c r="BB88" s="57"/>
      <c r="BC88" s="57"/>
      <c r="BD88" s="57"/>
      <c r="BE88" s="48"/>
      <c r="BF88" s="48"/>
      <c r="BG88" s="48"/>
      <c r="BH88" s="48"/>
      <c r="BI88" s="48"/>
      <c r="BJ88" s="48"/>
      <c r="BK88" s="48"/>
      <c r="BL88" s="48"/>
      <c r="BM88" s="48"/>
      <c r="BN88" s="48"/>
      <c r="BO88" s="48"/>
      <c r="BP88" s="48"/>
      <c r="BQ88" s="48"/>
      <c r="BR88" s="48"/>
      <c r="BS88" s="48"/>
      <c r="BT88" s="48"/>
      <c r="BU88" s="48"/>
      <c r="BV88" s="48"/>
      <c r="BW88" s="48"/>
      <c r="BX88" s="48"/>
      <c r="BY88" s="48"/>
      <c r="BZ88" s="48"/>
    </row>
    <row r="89" spans="1:78" ht="12.75" customHeight="1">
      <c r="A89" s="61"/>
      <c r="B89" s="61"/>
      <c r="C89" s="61"/>
      <c r="D89" s="61"/>
      <c r="E89" s="61"/>
      <c r="F89" s="61"/>
      <c r="G89" s="61"/>
      <c r="H89" s="61"/>
      <c r="I89" s="61"/>
      <c r="J89" s="61"/>
      <c r="K89" s="61"/>
      <c r="L89" s="61"/>
      <c r="M89" s="61"/>
      <c r="N89" s="61"/>
      <c r="O89" s="72"/>
      <c r="P89" s="73"/>
      <c r="Q89" s="73"/>
      <c r="R89" s="61"/>
      <c r="S89" s="61"/>
      <c r="T89" s="61"/>
      <c r="U89" s="61"/>
      <c r="V89" s="61"/>
      <c r="W89" s="61"/>
      <c r="X89" s="61"/>
      <c r="Y89" s="61"/>
      <c r="Z89" s="48"/>
      <c r="AA89" s="61"/>
      <c r="AB89" s="61"/>
      <c r="AC89" s="61"/>
      <c r="AD89" s="61"/>
      <c r="AE89" s="61"/>
      <c r="AF89" s="61"/>
      <c r="AG89" s="112"/>
      <c r="AH89" s="61"/>
      <c r="AI89" s="61"/>
      <c r="AJ89" s="61"/>
      <c r="AK89" s="61"/>
      <c r="AL89" s="57"/>
      <c r="AM89" s="57"/>
      <c r="AN89" s="57"/>
      <c r="AO89" s="57"/>
      <c r="AP89" s="57"/>
      <c r="AQ89" s="57"/>
      <c r="AR89" s="57"/>
      <c r="AS89" s="57"/>
      <c r="AT89" s="57"/>
      <c r="AU89" s="57"/>
      <c r="AV89" s="57"/>
      <c r="AW89" s="57"/>
      <c r="AX89" s="57"/>
      <c r="AY89" s="57"/>
      <c r="AZ89" s="57"/>
      <c r="BA89" s="57"/>
      <c r="BB89" s="57"/>
      <c r="BC89" s="57"/>
      <c r="BD89" s="57"/>
      <c r="BE89" s="48"/>
      <c r="BF89" s="48"/>
      <c r="BG89" s="48"/>
      <c r="BH89" s="48"/>
      <c r="BI89" s="48"/>
      <c r="BJ89" s="48"/>
      <c r="BK89" s="48"/>
      <c r="BL89" s="48"/>
      <c r="BM89" s="48"/>
      <c r="BN89" s="48"/>
      <c r="BO89" s="48"/>
      <c r="BP89" s="48"/>
      <c r="BQ89" s="48"/>
      <c r="BR89" s="48"/>
      <c r="BS89" s="48"/>
      <c r="BT89" s="48"/>
      <c r="BU89" s="48"/>
      <c r="BV89" s="48"/>
      <c r="BW89" s="48"/>
      <c r="BX89" s="48"/>
      <c r="BY89" s="48"/>
      <c r="BZ89" s="48"/>
    </row>
    <row r="90" spans="1:78" ht="12.75" customHeight="1">
      <c r="A90" s="61"/>
      <c r="B90" s="61"/>
      <c r="C90" s="61"/>
      <c r="D90" s="61"/>
      <c r="E90" s="61"/>
      <c r="F90" s="61"/>
      <c r="G90" s="61"/>
      <c r="H90" s="61"/>
      <c r="I90" s="61"/>
      <c r="J90" s="61"/>
      <c r="K90" s="61"/>
      <c r="L90" s="61"/>
      <c r="M90" s="61"/>
      <c r="N90" s="61"/>
      <c r="O90" s="72"/>
      <c r="P90" s="73"/>
      <c r="Q90" s="73"/>
      <c r="R90" s="61"/>
      <c r="S90" s="61"/>
      <c r="T90" s="61"/>
      <c r="U90" s="61"/>
      <c r="V90" s="61"/>
      <c r="W90" s="61"/>
      <c r="X90" s="61"/>
      <c r="Y90" s="61"/>
      <c r="Z90" s="48"/>
      <c r="AA90" s="61"/>
      <c r="AB90" s="61"/>
      <c r="AC90" s="61"/>
      <c r="AD90" s="61"/>
      <c r="AE90" s="61"/>
      <c r="AF90" s="61"/>
      <c r="AG90" s="112"/>
      <c r="AH90" s="61"/>
      <c r="AI90" s="61"/>
      <c r="AJ90" s="61"/>
      <c r="AK90" s="61"/>
      <c r="AL90" s="57"/>
      <c r="AM90" s="57"/>
      <c r="AN90" s="57"/>
      <c r="AO90" s="57"/>
      <c r="AP90" s="57"/>
      <c r="AQ90" s="57"/>
      <c r="AR90" s="57"/>
      <c r="AS90" s="57"/>
      <c r="AT90" s="57"/>
      <c r="AU90" s="57"/>
      <c r="AV90" s="57"/>
      <c r="AW90" s="57"/>
      <c r="AX90" s="57"/>
      <c r="AY90" s="57"/>
      <c r="AZ90" s="57"/>
      <c r="BA90" s="57"/>
      <c r="BB90" s="57"/>
      <c r="BC90" s="57"/>
      <c r="BD90" s="57"/>
      <c r="BE90" s="48"/>
      <c r="BF90" s="48"/>
      <c r="BG90" s="48"/>
      <c r="BH90" s="48"/>
      <c r="BI90" s="48"/>
      <c r="BJ90" s="48"/>
      <c r="BK90" s="48"/>
      <c r="BL90" s="48"/>
      <c r="BM90" s="48"/>
      <c r="BN90" s="48"/>
      <c r="BO90" s="48"/>
      <c r="BP90" s="48"/>
      <c r="BQ90" s="48"/>
      <c r="BR90" s="48"/>
      <c r="BS90" s="48"/>
      <c r="BT90" s="48"/>
      <c r="BU90" s="48"/>
      <c r="BV90" s="48"/>
      <c r="BW90" s="48"/>
      <c r="BX90" s="48"/>
      <c r="BY90" s="48"/>
      <c r="BZ90" s="48"/>
    </row>
    <row r="91" spans="1:78" ht="12.75" customHeight="1">
      <c r="A91" s="61"/>
      <c r="B91" s="61"/>
      <c r="C91" s="61"/>
      <c r="D91" s="61"/>
      <c r="E91" s="61"/>
      <c r="F91" s="61"/>
      <c r="G91" s="61"/>
      <c r="H91" s="61"/>
      <c r="I91" s="61"/>
      <c r="J91" s="61"/>
      <c r="K91" s="61"/>
      <c r="L91" s="61"/>
      <c r="M91" s="61"/>
      <c r="N91" s="61"/>
      <c r="O91" s="72"/>
      <c r="P91" s="73"/>
      <c r="Q91" s="73"/>
      <c r="R91" s="61"/>
      <c r="S91" s="61"/>
      <c r="T91" s="61"/>
      <c r="U91" s="61"/>
      <c r="V91" s="61"/>
      <c r="W91" s="61"/>
      <c r="X91" s="61"/>
      <c r="Y91" s="61"/>
      <c r="Z91" s="48"/>
      <c r="AA91" s="61"/>
      <c r="AB91" s="61"/>
      <c r="AC91" s="61"/>
      <c r="AD91" s="61"/>
      <c r="AE91" s="61"/>
      <c r="AF91" s="61"/>
      <c r="AG91" s="112"/>
      <c r="AH91" s="61"/>
      <c r="AI91" s="61"/>
      <c r="AJ91" s="61"/>
      <c r="AK91" s="61"/>
      <c r="AL91" s="57"/>
      <c r="AM91" s="57"/>
      <c r="AN91" s="57"/>
      <c r="AO91" s="57"/>
      <c r="AP91" s="57"/>
      <c r="AQ91" s="57"/>
      <c r="AR91" s="57"/>
      <c r="AS91" s="57"/>
      <c r="AT91" s="57"/>
      <c r="AU91" s="57"/>
      <c r="AV91" s="57"/>
      <c r="AW91" s="57"/>
      <c r="AX91" s="57"/>
      <c r="AY91" s="57"/>
      <c r="AZ91" s="57"/>
      <c r="BA91" s="57"/>
      <c r="BB91" s="57"/>
      <c r="BC91" s="57"/>
      <c r="BD91" s="57"/>
      <c r="BE91" s="48"/>
      <c r="BF91" s="48"/>
      <c r="BG91" s="48"/>
      <c r="BH91" s="48"/>
      <c r="BI91" s="48"/>
      <c r="BJ91" s="48"/>
      <c r="BK91" s="48"/>
      <c r="BL91" s="48"/>
      <c r="BM91" s="48"/>
      <c r="BN91" s="48"/>
      <c r="BO91" s="48"/>
      <c r="BP91" s="48"/>
      <c r="BQ91" s="48"/>
      <c r="BR91" s="48"/>
      <c r="BS91" s="48"/>
      <c r="BT91" s="48"/>
      <c r="BU91" s="48"/>
      <c r="BV91" s="48"/>
      <c r="BW91" s="48"/>
      <c r="BX91" s="48"/>
      <c r="BY91" s="48"/>
      <c r="BZ91" s="48"/>
    </row>
    <row r="92" spans="1:78" ht="12.75" customHeight="1">
      <c r="A92" s="61"/>
      <c r="B92" s="61"/>
      <c r="C92" s="61"/>
      <c r="D92" s="61"/>
      <c r="E92" s="61"/>
      <c r="F92" s="61"/>
      <c r="G92" s="61"/>
      <c r="H92" s="61"/>
      <c r="I92" s="61"/>
      <c r="J92" s="61"/>
      <c r="K92" s="61"/>
      <c r="L92" s="61"/>
      <c r="M92" s="61"/>
      <c r="N92" s="61"/>
      <c r="O92" s="72"/>
      <c r="P92" s="73"/>
      <c r="Q92" s="73"/>
      <c r="R92" s="61"/>
      <c r="S92" s="61"/>
      <c r="T92" s="61"/>
      <c r="U92" s="61"/>
      <c r="V92" s="61"/>
      <c r="W92" s="61"/>
      <c r="X92" s="61"/>
      <c r="Y92" s="61"/>
      <c r="Z92" s="48"/>
      <c r="AA92" s="61"/>
      <c r="AB92" s="61"/>
      <c r="AC92" s="61"/>
      <c r="AD92" s="61"/>
      <c r="AE92" s="61"/>
      <c r="AF92" s="61"/>
      <c r="AG92" s="112"/>
      <c r="AH92" s="61"/>
      <c r="AI92" s="61"/>
      <c r="AJ92" s="61"/>
      <c r="AK92" s="61"/>
      <c r="AL92" s="57"/>
      <c r="AM92" s="57"/>
      <c r="AN92" s="57"/>
      <c r="AO92" s="57"/>
      <c r="AP92" s="57"/>
      <c r="AQ92" s="57"/>
      <c r="AR92" s="57"/>
      <c r="AS92" s="57"/>
      <c r="AT92" s="57"/>
      <c r="AU92" s="57"/>
      <c r="AV92" s="57"/>
      <c r="AW92" s="57"/>
      <c r="AX92" s="57"/>
      <c r="AY92" s="57"/>
      <c r="AZ92" s="57"/>
      <c r="BA92" s="57"/>
      <c r="BB92" s="57"/>
      <c r="BC92" s="57"/>
      <c r="BD92" s="57"/>
      <c r="BE92" s="48"/>
      <c r="BF92" s="48"/>
      <c r="BG92" s="48"/>
      <c r="BH92" s="48"/>
      <c r="BI92" s="48"/>
      <c r="BJ92" s="48"/>
      <c r="BK92" s="48"/>
      <c r="BL92" s="48"/>
      <c r="BM92" s="48"/>
      <c r="BN92" s="48"/>
      <c r="BO92" s="48"/>
      <c r="BP92" s="48"/>
      <c r="BQ92" s="48"/>
      <c r="BR92" s="48"/>
      <c r="BS92" s="48"/>
      <c r="BT92" s="48"/>
      <c r="BU92" s="48"/>
      <c r="BV92" s="48"/>
      <c r="BW92" s="48"/>
      <c r="BX92" s="48"/>
      <c r="BY92" s="48"/>
      <c r="BZ92" s="48"/>
    </row>
    <row r="93" spans="1:78" ht="12.75" customHeight="1">
      <c r="A93" s="61"/>
      <c r="B93" s="61"/>
      <c r="C93" s="61"/>
      <c r="D93" s="61"/>
      <c r="E93" s="61"/>
      <c r="F93" s="61"/>
      <c r="G93" s="61"/>
      <c r="H93" s="61"/>
      <c r="I93" s="61"/>
      <c r="J93" s="61"/>
      <c r="K93" s="61"/>
      <c r="L93" s="61"/>
      <c r="M93" s="61"/>
      <c r="N93" s="61"/>
      <c r="O93" s="72"/>
      <c r="P93" s="73"/>
      <c r="Q93" s="73"/>
      <c r="R93" s="61"/>
      <c r="S93" s="61"/>
      <c r="T93" s="61"/>
      <c r="U93" s="61"/>
      <c r="V93" s="61"/>
      <c r="W93" s="61"/>
      <c r="X93" s="61"/>
      <c r="Y93" s="61"/>
      <c r="Z93" s="48"/>
      <c r="AA93" s="61"/>
      <c r="AB93" s="61"/>
      <c r="AC93" s="61"/>
      <c r="AD93" s="61"/>
      <c r="AE93" s="61"/>
      <c r="AF93" s="61"/>
      <c r="AG93" s="112"/>
      <c r="AH93" s="61"/>
      <c r="AI93" s="61"/>
      <c r="AJ93" s="61"/>
      <c r="AK93" s="61"/>
      <c r="AL93" s="57"/>
      <c r="AM93" s="57"/>
      <c r="AN93" s="57"/>
      <c r="AO93" s="57"/>
      <c r="AP93" s="57"/>
      <c r="AQ93" s="57"/>
      <c r="AR93" s="57"/>
      <c r="AS93" s="57"/>
      <c r="AT93" s="57"/>
      <c r="AU93" s="57"/>
      <c r="AV93" s="57"/>
      <c r="AW93" s="57"/>
      <c r="AX93" s="57"/>
      <c r="AY93" s="57"/>
      <c r="AZ93" s="57"/>
      <c r="BA93" s="57"/>
      <c r="BB93" s="57"/>
      <c r="BC93" s="57"/>
      <c r="BD93" s="57"/>
      <c r="BE93" s="48"/>
      <c r="BF93" s="48"/>
      <c r="BG93" s="48"/>
      <c r="BH93" s="48"/>
      <c r="BI93" s="48"/>
      <c r="BJ93" s="48"/>
      <c r="BK93" s="48"/>
      <c r="BL93" s="48"/>
      <c r="BM93" s="48"/>
      <c r="BN93" s="48"/>
      <c r="BO93" s="48"/>
      <c r="BP93" s="48"/>
      <c r="BQ93" s="48"/>
      <c r="BR93" s="48"/>
      <c r="BS93" s="48"/>
      <c r="BT93" s="48"/>
      <c r="BU93" s="48"/>
      <c r="BV93" s="48"/>
      <c r="BW93" s="48"/>
      <c r="BX93" s="48"/>
      <c r="BY93" s="48"/>
      <c r="BZ93" s="48"/>
    </row>
    <row r="94" spans="1:78" ht="12.75" customHeight="1">
      <c r="A94" s="61"/>
      <c r="B94" s="61"/>
      <c r="C94" s="61"/>
      <c r="D94" s="61"/>
      <c r="E94" s="61"/>
      <c r="F94" s="61"/>
      <c r="G94" s="61"/>
      <c r="H94" s="61"/>
      <c r="I94" s="61"/>
      <c r="J94" s="61"/>
      <c r="K94" s="61"/>
      <c r="L94" s="61"/>
      <c r="M94" s="61"/>
      <c r="N94" s="61"/>
      <c r="O94" s="72"/>
      <c r="P94" s="73"/>
      <c r="Q94" s="73"/>
      <c r="R94" s="61"/>
      <c r="S94" s="61"/>
      <c r="T94" s="61"/>
      <c r="U94" s="61"/>
      <c r="V94" s="61"/>
      <c r="W94" s="61"/>
      <c r="X94" s="61"/>
      <c r="Y94" s="61"/>
      <c r="Z94" s="48"/>
      <c r="AA94" s="61"/>
      <c r="AB94" s="61"/>
      <c r="AC94" s="61"/>
      <c r="AD94" s="61"/>
      <c r="AE94" s="61"/>
      <c r="AF94" s="61"/>
      <c r="AG94" s="112"/>
      <c r="AH94" s="61"/>
      <c r="AI94" s="61"/>
      <c r="AJ94" s="61"/>
      <c r="AK94" s="61"/>
      <c r="AL94" s="57"/>
      <c r="AM94" s="57"/>
      <c r="AN94" s="57"/>
      <c r="AO94" s="57"/>
      <c r="AP94" s="57"/>
      <c r="AQ94" s="57"/>
      <c r="AR94" s="57"/>
      <c r="AS94" s="57"/>
      <c r="AT94" s="57"/>
      <c r="AU94" s="57"/>
      <c r="AV94" s="57"/>
      <c r="AW94" s="57"/>
      <c r="AX94" s="57"/>
      <c r="AY94" s="57"/>
      <c r="AZ94" s="57"/>
      <c r="BA94" s="57"/>
      <c r="BB94" s="57"/>
      <c r="BC94" s="57"/>
      <c r="BD94" s="57"/>
      <c r="BE94" s="48"/>
      <c r="BF94" s="48"/>
      <c r="BG94" s="48"/>
      <c r="BH94" s="48"/>
      <c r="BI94" s="48"/>
      <c r="BJ94" s="48"/>
      <c r="BK94" s="48"/>
      <c r="BL94" s="48"/>
      <c r="BM94" s="48"/>
      <c r="BN94" s="48"/>
      <c r="BO94" s="48"/>
      <c r="BP94" s="48"/>
      <c r="BQ94" s="48"/>
      <c r="BR94" s="48"/>
      <c r="BS94" s="48"/>
      <c r="BT94" s="48"/>
      <c r="BU94" s="48"/>
      <c r="BV94" s="48"/>
      <c r="BW94" s="48"/>
      <c r="BX94" s="48"/>
      <c r="BY94" s="48"/>
      <c r="BZ94" s="48"/>
    </row>
    <row r="95" spans="1:78" ht="13">
      <c r="A95" s="113"/>
      <c r="B95" s="113"/>
      <c r="C95" s="48"/>
      <c r="D95" s="48"/>
      <c r="E95" s="48"/>
      <c r="F95" s="48"/>
      <c r="G95" s="48"/>
      <c r="H95" s="48"/>
      <c r="I95" s="48"/>
      <c r="J95" s="48"/>
      <c r="K95" s="48"/>
      <c r="L95" s="48"/>
      <c r="M95" s="48"/>
      <c r="N95" s="48"/>
      <c r="O95" s="48"/>
      <c r="P95" s="48"/>
      <c r="Q95" s="48"/>
      <c r="R95" s="48"/>
      <c r="S95" s="48"/>
      <c r="T95" s="48"/>
      <c r="U95" s="48"/>
      <c r="V95" s="48"/>
      <c r="W95" s="48"/>
      <c r="X95" s="48"/>
      <c r="Y95" s="48"/>
      <c r="Z95" s="67"/>
      <c r="AA95" s="67"/>
      <c r="AB95" s="67"/>
      <c r="AC95" s="67"/>
      <c r="AD95" s="67"/>
      <c r="AE95" s="67"/>
      <c r="AF95" s="67"/>
      <c r="AG95" s="112"/>
      <c r="AH95" s="57"/>
      <c r="AI95" s="57"/>
      <c r="AJ95" s="61"/>
      <c r="AK95" s="57"/>
      <c r="AL95" s="57"/>
      <c r="AM95" s="57"/>
      <c r="AN95" s="57"/>
      <c r="AO95" s="57"/>
      <c r="AP95" s="57"/>
      <c r="AQ95" s="57"/>
      <c r="AR95" s="57"/>
      <c r="AS95" s="57"/>
      <c r="AT95" s="57"/>
      <c r="AU95" s="57"/>
      <c r="AV95" s="57"/>
      <c r="AW95" s="57"/>
      <c r="AX95" s="57"/>
      <c r="AY95" s="57"/>
      <c r="AZ95" s="57"/>
      <c r="BA95" s="57"/>
      <c r="BB95" s="57"/>
      <c r="BC95" s="57"/>
      <c r="BD95" s="57"/>
      <c r="BE95" s="48"/>
      <c r="BF95" s="48"/>
      <c r="BG95" s="48"/>
      <c r="BH95" s="48"/>
      <c r="BI95" s="48"/>
      <c r="BJ95" s="48"/>
      <c r="BK95" s="48"/>
      <c r="BL95" s="48"/>
      <c r="BM95" s="48"/>
      <c r="BN95" s="48"/>
      <c r="BO95" s="48"/>
      <c r="BP95" s="48"/>
      <c r="BQ95" s="48"/>
      <c r="BR95" s="48"/>
      <c r="BS95" s="48"/>
      <c r="BT95" s="48"/>
      <c r="BU95" s="48"/>
      <c r="BV95" s="48"/>
      <c r="BW95" s="48"/>
      <c r="BX95" s="48"/>
      <c r="BY95" s="48"/>
      <c r="BZ95" s="48"/>
    </row>
    <row r="96" spans="1:78">
      <c r="A96" s="50"/>
      <c r="B96" s="50"/>
      <c r="C96" s="50"/>
      <c r="D96" s="95"/>
      <c r="E96" s="114"/>
      <c r="F96" s="114"/>
      <c r="G96" s="95"/>
      <c r="H96" s="95"/>
      <c r="I96" s="50"/>
      <c r="J96" s="50"/>
      <c r="K96" s="50"/>
      <c r="L96" s="50"/>
      <c r="M96" s="50"/>
      <c r="N96" s="50"/>
      <c r="O96" s="114"/>
      <c r="P96" s="95"/>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row>
    <row r="97" spans="1:78" hidden="1">
      <c r="A97" s="50"/>
      <c r="B97" s="50"/>
      <c r="C97" s="426" t="s">
        <v>517</v>
      </c>
      <c r="D97" s="426"/>
      <c r="E97" s="426"/>
      <c r="F97" s="426"/>
      <c r="G97" s="426"/>
      <c r="H97" s="95"/>
      <c r="I97" s="50"/>
      <c r="J97" s="50"/>
      <c r="K97" s="50"/>
      <c r="L97" s="50"/>
      <c r="M97" s="50"/>
      <c r="N97" s="50"/>
      <c r="O97" s="50"/>
      <c r="P97" s="114"/>
      <c r="Q97" s="50"/>
      <c r="R97" s="50"/>
      <c r="S97" s="50"/>
      <c r="T97" s="50"/>
      <c r="U97" s="50"/>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row>
    <row r="98" spans="1:78" hidden="1">
      <c r="A98" s="50"/>
      <c r="B98" s="50"/>
      <c r="C98" s="437" t="s">
        <v>518</v>
      </c>
      <c r="D98" s="438"/>
      <c r="E98" s="48"/>
      <c r="F98" s="437" t="s">
        <v>519</v>
      </c>
      <c r="G98" s="438"/>
      <c r="H98" s="48"/>
      <c r="I98" s="428" t="s">
        <v>520</v>
      </c>
      <c r="J98" s="440"/>
      <c r="K98" s="440"/>
      <c r="L98" s="440"/>
      <c r="M98" s="440"/>
      <c r="N98" s="438"/>
      <c r="O98" s="50"/>
      <c r="P98" s="437" t="s">
        <v>521</v>
      </c>
      <c r="Q98" s="438"/>
      <c r="R98" s="48"/>
      <c r="S98" s="428" t="s">
        <v>522</v>
      </c>
      <c r="T98" s="440"/>
      <c r="U98" s="440"/>
      <c r="V98" s="440"/>
      <c r="W98" s="440"/>
      <c r="X98" s="440"/>
      <c r="Y98" s="438"/>
      <c r="Z98" s="48"/>
      <c r="AA98" s="437" t="s">
        <v>523</v>
      </c>
      <c r="AB98" s="438"/>
      <c r="AC98" s="67"/>
      <c r="AD98" s="434" t="s">
        <v>524</v>
      </c>
      <c r="AE98" s="435"/>
      <c r="AF98" s="435"/>
      <c r="AG98" s="435"/>
      <c r="AH98" s="435"/>
      <c r="AI98" s="435"/>
      <c r="AJ98" s="435"/>
      <c r="AK98" s="435"/>
      <c r="AL98" s="436"/>
      <c r="AM98" s="48"/>
      <c r="AN98" s="48"/>
      <c r="AO98" s="437" t="s">
        <v>525</v>
      </c>
      <c r="AP98" s="43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row>
    <row r="99" spans="1:78" hidden="1">
      <c r="A99" s="50"/>
      <c r="B99" s="50"/>
      <c r="C99" s="48"/>
      <c r="D99" s="48"/>
      <c r="E99" s="48"/>
      <c r="F99" s="48"/>
      <c r="G99" s="48"/>
      <c r="H99" s="50"/>
      <c r="I99" s="48"/>
      <c r="J99" s="48"/>
      <c r="K99" s="48"/>
      <c r="L99" s="50"/>
      <c r="M99" s="50"/>
      <c r="N99" s="50"/>
      <c r="O99" s="50"/>
      <c r="P99" s="50"/>
      <c r="Q99" s="50"/>
      <c r="R99" s="48"/>
      <c r="S99" s="50"/>
      <c r="T99" s="50"/>
      <c r="U99" s="48"/>
      <c r="V99" s="48"/>
      <c r="W99" s="48"/>
      <c r="X99" s="48"/>
      <c r="Y99" s="48"/>
      <c r="Z99" s="48"/>
      <c r="AA99" s="48"/>
      <c r="AB99" s="48"/>
      <c r="AC99" s="50"/>
      <c r="AD99" s="48"/>
      <c r="AE99" s="50"/>
      <c r="AF99" s="48"/>
      <c r="AG99" s="48"/>
      <c r="AH99" s="48"/>
      <c r="AI99" s="48"/>
      <c r="AJ99" s="48"/>
      <c r="AK99" s="48"/>
      <c r="AL99" s="48"/>
      <c r="AM99" s="48"/>
      <c r="AN99" s="48"/>
      <c r="AO99" s="48"/>
      <c r="AP99" s="48"/>
      <c r="AQ99" s="48"/>
      <c r="AR99" s="115"/>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row>
    <row r="100" spans="1:78" hidden="1">
      <c r="A100" s="50"/>
      <c r="B100" s="50"/>
      <c r="C100" s="144" t="s">
        <v>451</v>
      </c>
      <c r="D100" s="144"/>
      <c r="E100" s="70"/>
      <c r="F100" s="144" t="s">
        <v>451</v>
      </c>
      <c r="G100" s="70"/>
      <c r="H100" s="76"/>
      <c r="I100" s="70" t="s">
        <v>457</v>
      </c>
      <c r="J100" s="70"/>
      <c r="K100" s="70"/>
      <c r="L100" s="70"/>
      <c r="M100" s="76"/>
      <c r="N100" s="76"/>
      <c r="O100" s="76"/>
      <c r="P100" s="76" t="s">
        <v>526</v>
      </c>
      <c r="Q100" s="76"/>
      <c r="R100" s="70"/>
      <c r="S100" s="70" t="s">
        <v>527</v>
      </c>
      <c r="T100" s="76"/>
      <c r="U100" s="70"/>
      <c r="V100" s="179"/>
      <c r="W100" s="70"/>
      <c r="X100" s="70"/>
      <c r="Y100" s="70"/>
      <c r="Z100" s="70"/>
      <c r="AA100" s="144" t="s">
        <v>451</v>
      </c>
      <c r="AB100" s="144"/>
      <c r="AC100" s="76"/>
      <c r="AD100" s="144" t="s">
        <v>528</v>
      </c>
      <c r="AE100" s="76"/>
      <c r="AF100" s="70"/>
      <c r="AG100" s="70"/>
      <c r="AH100" s="70"/>
      <c r="AI100" s="70"/>
      <c r="AJ100" s="70"/>
      <c r="AK100" s="70"/>
      <c r="AL100" s="70"/>
      <c r="AM100" s="70"/>
      <c r="AN100" s="70"/>
      <c r="AO100" s="175" t="s">
        <v>526</v>
      </c>
      <c r="AP100" s="70"/>
      <c r="AQ100" s="70"/>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row>
    <row r="101" spans="1:78" hidden="1">
      <c r="A101" s="50"/>
      <c r="B101" s="50"/>
      <c r="C101" s="144" t="s">
        <v>454</v>
      </c>
      <c r="D101" s="144"/>
      <c r="E101" s="70"/>
      <c r="F101" s="144" t="s">
        <v>454</v>
      </c>
      <c r="G101" s="70"/>
      <c r="H101" s="76"/>
      <c r="I101" s="70" t="s">
        <v>529</v>
      </c>
      <c r="J101" s="70"/>
      <c r="K101" s="70"/>
      <c r="L101" s="70"/>
      <c r="M101" s="76"/>
      <c r="N101" s="76"/>
      <c r="O101" s="76"/>
      <c r="P101" s="144" t="s">
        <v>457</v>
      </c>
      <c r="Q101" s="76"/>
      <c r="R101" s="70"/>
      <c r="S101" s="70" t="s">
        <v>530</v>
      </c>
      <c r="T101" s="76"/>
      <c r="U101" s="70"/>
      <c r="V101" s="70"/>
      <c r="W101" s="70"/>
      <c r="X101" s="70"/>
      <c r="Y101" s="70"/>
      <c r="Z101" s="70"/>
      <c r="AA101" s="144" t="s">
        <v>457</v>
      </c>
      <c r="AB101" s="144"/>
      <c r="AC101" s="76"/>
      <c r="AD101" s="70" t="s">
        <v>531</v>
      </c>
      <c r="AE101" s="76"/>
      <c r="AF101" s="70"/>
      <c r="AG101" s="70"/>
      <c r="AH101" s="70"/>
      <c r="AI101" s="70"/>
      <c r="AJ101" s="70"/>
      <c r="AK101" s="70"/>
      <c r="AL101" s="70"/>
      <c r="AM101" s="70"/>
      <c r="AN101" s="70"/>
      <c r="AO101" s="76"/>
      <c r="AP101" s="70"/>
      <c r="AQ101" s="70"/>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row>
    <row r="102" spans="1:78" hidden="1">
      <c r="A102" s="50"/>
      <c r="B102" s="50"/>
      <c r="C102" s="76"/>
      <c r="D102" s="180"/>
      <c r="E102" s="70"/>
      <c r="F102" s="144" t="s">
        <v>457</v>
      </c>
      <c r="G102" s="70"/>
      <c r="H102" s="76"/>
      <c r="I102" s="70" t="s">
        <v>532</v>
      </c>
      <c r="J102" s="70"/>
      <c r="K102" s="70"/>
      <c r="L102" s="76"/>
      <c r="M102" s="76"/>
      <c r="N102" s="76"/>
      <c r="O102" s="76"/>
      <c r="P102" s="76"/>
      <c r="Q102" s="76"/>
      <c r="R102" s="70"/>
      <c r="S102" s="70" t="s">
        <v>533</v>
      </c>
      <c r="T102" s="76"/>
      <c r="U102" s="70"/>
      <c r="V102" s="70"/>
      <c r="W102" s="70"/>
      <c r="X102" s="70"/>
      <c r="Y102" s="70"/>
      <c r="Z102" s="70"/>
      <c r="AA102" s="76"/>
      <c r="AB102" s="180"/>
      <c r="AC102" s="76"/>
      <c r="AD102" s="70" t="s">
        <v>457</v>
      </c>
      <c r="AE102" s="76"/>
      <c r="AF102" s="70"/>
      <c r="AG102" s="70"/>
      <c r="AH102" s="70"/>
      <c r="AI102" s="70"/>
      <c r="AJ102" s="70"/>
      <c r="AK102" s="70"/>
      <c r="AL102" s="70"/>
      <c r="AM102" s="70"/>
      <c r="AN102" s="70"/>
      <c r="AO102" s="70"/>
      <c r="AP102" s="70"/>
      <c r="AQ102" s="70"/>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row>
    <row r="103" spans="1:78" hidden="1">
      <c r="A103" s="50"/>
      <c r="B103" s="50"/>
      <c r="C103" s="76"/>
      <c r="D103" s="180"/>
      <c r="E103" s="70"/>
      <c r="F103" s="70"/>
      <c r="G103" s="70"/>
      <c r="H103" s="76"/>
      <c r="I103" s="70" t="s">
        <v>534</v>
      </c>
      <c r="J103" s="70"/>
      <c r="K103" s="70"/>
      <c r="L103" s="76"/>
      <c r="M103" s="76"/>
      <c r="N103" s="76"/>
      <c r="O103" s="76"/>
      <c r="P103" s="76"/>
      <c r="Q103" s="76"/>
      <c r="R103" s="76"/>
      <c r="S103" s="70" t="s">
        <v>535</v>
      </c>
      <c r="T103" s="76"/>
      <c r="U103" s="70"/>
      <c r="V103" s="70"/>
      <c r="W103" s="70"/>
      <c r="X103" s="70"/>
      <c r="Y103" s="70"/>
      <c r="Z103" s="70"/>
      <c r="AA103" s="76"/>
      <c r="AB103" s="76"/>
      <c r="AC103" s="76"/>
      <c r="AD103" s="144"/>
      <c r="AE103" s="76"/>
      <c r="AF103" s="70"/>
      <c r="AG103" s="70"/>
      <c r="AH103" s="70"/>
      <c r="AI103" s="70"/>
      <c r="AJ103" s="70"/>
      <c r="AK103" s="70"/>
      <c r="AL103" s="70"/>
      <c r="AM103" s="70"/>
      <c r="AN103" s="70"/>
      <c r="AO103" s="70"/>
      <c r="AP103" s="70"/>
      <c r="AQ103" s="70"/>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row>
    <row r="104" spans="1:78" hidden="1">
      <c r="A104" s="50"/>
      <c r="B104" s="50"/>
      <c r="C104" s="181"/>
      <c r="D104" s="76"/>
      <c r="E104" s="70"/>
      <c r="F104" s="76"/>
      <c r="G104" s="76"/>
      <c r="H104" s="76"/>
      <c r="I104" s="70" t="s">
        <v>536</v>
      </c>
      <c r="J104" s="70"/>
      <c r="K104" s="70"/>
      <c r="L104" s="76"/>
      <c r="M104" s="76"/>
      <c r="N104" s="76"/>
      <c r="O104" s="76"/>
      <c r="P104" s="76"/>
      <c r="Q104" s="76"/>
      <c r="R104" s="76"/>
      <c r="S104" s="70" t="s">
        <v>537</v>
      </c>
      <c r="T104" s="70"/>
      <c r="U104" s="76"/>
      <c r="V104" s="70"/>
      <c r="W104" s="70"/>
      <c r="X104" s="70"/>
      <c r="Y104" s="70"/>
      <c r="Z104" s="70"/>
      <c r="AA104" s="76"/>
      <c r="AB104" s="76"/>
      <c r="AC104" s="76"/>
      <c r="AD104" s="70"/>
      <c r="AE104" s="76"/>
      <c r="AF104" s="70"/>
      <c r="AG104" s="70"/>
      <c r="AH104" s="70"/>
      <c r="AI104" s="70"/>
      <c r="AJ104" s="70"/>
      <c r="AK104" s="70"/>
      <c r="AL104" s="70"/>
      <c r="AM104" s="70"/>
      <c r="AN104" s="70"/>
      <c r="AO104" s="70"/>
      <c r="AP104" s="70"/>
      <c r="AQ104" s="70"/>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row>
    <row r="105" spans="1:78" hidden="1">
      <c r="A105" s="50"/>
      <c r="B105" s="50"/>
      <c r="C105" s="181"/>
      <c r="D105" s="76"/>
      <c r="E105" s="70"/>
      <c r="F105" s="76"/>
      <c r="G105" s="76"/>
      <c r="H105" s="76"/>
      <c r="I105" s="70" t="s">
        <v>538</v>
      </c>
      <c r="J105" s="70"/>
      <c r="K105" s="70"/>
      <c r="L105" s="76"/>
      <c r="M105" s="76"/>
      <c r="N105" s="76"/>
      <c r="O105" s="76"/>
      <c r="P105" s="76"/>
      <c r="Q105" s="76"/>
      <c r="R105" s="76"/>
      <c r="S105" s="70" t="s">
        <v>539</v>
      </c>
      <c r="T105" s="76"/>
      <c r="U105" s="76"/>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row>
    <row r="106" spans="1:78" hidden="1">
      <c r="A106" s="50"/>
      <c r="B106" s="50"/>
      <c r="C106" s="181"/>
      <c r="D106" s="76"/>
      <c r="E106" s="70"/>
      <c r="F106" s="76"/>
      <c r="G106" s="76"/>
      <c r="H106" s="76"/>
      <c r="I106" s="70" t="s">
        <v>540</v>
      </c>
      <c r="J106" s="70"/>
      <c r="K106" s="70"/>
      <c r="L106" s="76"/>
      <c r="M106" s="76"/>
      <c r="N106" s="76"/>
      <c r="O106" s="76"/>
      <c r="P106" s="180"/>
      <c r="Q106" s="76"/>
      <c r="R106" s="76"/>
      <c r="S106" s="70" t="s">
        <v>541</v>
      </c>
      <c r="T106" s="76"/>
      <c r="U106" s="76"/>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row>
    <row r="107" spans="1:78" hidden="1">
      <c r="A107" s="118"/>
      <c r="B107" s="119"/>
      <c r="C107" s="182"/>
      <c r="D107" s="181"/>
      <c r="E107" s="76"/>
      <c r="F107" s="76"/>
      <c r="G107" s="76"/>
      <c r="H107" s="76"/>
      <c r="I107" s="70" t="s">
        <v>542</v>
      </c>
      <c r="J107" s="76"/>
      <c r="K107" s="70"/>
      <c r="L107" s="76"/>
      <c r="M107" s="76"/>
      <c r="N107" s="76"/>
      <c r="O107" s="76"/>
      <c r="P107" s="76"/>
      <c r="Q107" s="76"/>
      <c r="R107" s="76"/>
      <c r="S107" s="70" t="s">
        <v>543</v>
      </c>
      <c r="T107" s="76"/>
      <c r="U107" s="76"/>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row>
    <row r="108" spans="1:78" hidden="1">
      <c r="A108" s="118"/>
      <c r="B108" s="121"/>
      <c r="C108" s="76"/>
      <c r="D108" s="76"/>
      <c r="E108" s="76"/>
      <c r="F108" s="76"/>
      <c r="G108" s="76"/>
      <c r="H108" s="76"/>
      <c r="I108" s="70"/>
      <c r="J108" s="76"/>
      <c r="K108" s="70"/>
      <c r="L108" s="76"/>
      <c r="M108" s="76"/>
      <c r="N108" s="76"/>
      <c r="O108" s="76"/>
      <c r="P108" s="76"/>
      <c r="Q108" s="76"/>
      <c r="R108" s="76"/>
      <c r="S108" s="70"/>
      <c r="T108" s="76"/>
      <c r="U108" s="76"/>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row>
    <row r="109" spans="1:78" hidden="1">
      <c r="A109" s="118"/>
      <c r="B109" s="121"/>
      <c r="C109" s="48"/>
      <c r="D109" s="48"/>
      <c r="E109" s="50"/>
      <c r="F109" s="48"/>
      <c r="G109" s="50"/>
      <c r="H109" s="50"/>
      <c r="I109" s="48"/>
      <c r="J109" s="439"/>
      <c r="K109" s="439"/>
      <c r="L109" s="439"/>
      <c r="M109" s="439"/>
      <c r="N109" s="439"/>
      <c r="O109" s="50"/>
      <c r="P109" s="50"/>
      <c r="Q109" s="50"/>
      <c r="R109" s="50"/>
      <c r="S109" s="50"/>
      <c r="T109" s="50"/>
      <c r="U109" s="50"/>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row>
    <row r="110" spans="1:78" hidden="1">
      <c r="A110" s="118"/>
      <c r="B110" s="121"/>
      <c r="C110" s="428" t="s">
        <v>544</v>
      </c>
      <c r="D110" s="429"/>
      <c r="E110" s="429"/>
      <c r="F110" s="430"/>
      <c r="G110" s="67"/>
      <c r="H110" s="50"/>
      <c r="I110" s="48"/>
      <c r="J110" s="428" t="s">
        <v>545</v>
      </c>
      <c r="K110" s="429"/>
      <c r="L110" s="429"/>
      <c r="M110" s="430"/>
      <c r="N110" s="67"/>
      <c r="O110" s="48"/>
      <c r="P110" s="48"/>
      <c r="Q110" s="48"/>
      <c r="R110" s="48"/>
      <c r="S110" s="437" t="s">
        <v>546</v>
      </c>
      <c r="T110" s="440"/>
      <c r="U110" s="440"/>
      <c r="V110" s="440"/>
      <c r="W110" s="440"/>
      <c r="X110" s="440"/>
      <c r="Y110" s="438"/>
      <c r="Z110" s="48"/>
      <c r="AA110" s="437" t="s">
        <v>546</v>
      </c>
      <c r="AB110" s="440"/>
      <c r="AC110" s="440"/>
      <c r="AD110" s="440"/>
      <c r="AE110" s="440"/>
      <c r="AF110" s="440"/>
      <c r="AG110" s="43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row>
    <row r="111" spans="1:78" hidden="1">
      <c r="A111" s="118"/>
      <c r="B111" s="121"/>
      <c r="C111" s="48" t="s">
        <v>457</v>
      </c>
      <c r="D111" s="50"/>
      <c r="E111" s="50"/>
      <c r="F111" s="50"/>
      <c r="G111" s="50"/>
      <c r="H111" s="50"/>
      <c r="I111" s="50"/>
      <c r="J111" s="48"/>
      <c r="K111" s="50"/>
      <c r="L111" s="48"/>
      <c r="M111" s="50"/>
      <c r="N111" s="48"/>
      <c r="O111" s="48"/>
      <c r="P111" s="48"/>
      <c r="Q111" s="48"/>
      <c r="R111" s="48"/>
      <c r="S111" s="48"/>
      <c r="T111" s="48"/>
      <c r="U111" s="48"/>
      <c r="V111" s="48"/>
      <c r="W111" s="48"/>
      <c r="X111" s="48"/>
      <c r="Y111" s="48"/>
      <c r="Z111" s="48"/>
      <c r="AA111" s="70" t="s">
        <v>484</v>
      </c>
      <c r="AB111" s="48"/>
      <c r="AC111" s="48"/>
      <c r="AD111" s="48"/>
      <c r="AE111" s="48"/>
      <c r="AF111" s="48"/>
      <c r="AG111" s="48"/>
      <c r="AH111" s="48"/>
      <c r="AI111" s="48"/>
      <c r="AJ111" s="48"/>
      <c r="AK111" s="69" t="s">
        <v>547</v>
      </c>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48"/>
      <c r="BW111" s="48"/>
      <c r="BX111" s="48"/>
      <c r="BY111" s="48"/>
      <c r="BZ111" s="48"/>
    </row>
    <row r="112" spans="1:78" hidden="1">
      <c r="A112" s="50"/>
      <c r="B112" s="50"/>
      <c r="C112" s="50" t="s">
        <v>548</v>
      </c>
      <c r="D112" s="50"/>
      <c r="E112" s="50"/>
      <c r="F112" s="50"/>
      <c r="G112" s="50"/>
      <c r="H112" s="50"/>
      <c r="I112" s="48"/>
      <c r="J112" s="70" t="s">
        <v>457</v>
      </c>
      <c r="K112" s="48"/>
      <c r="L112" s="48"/>
      <c r="M112" s="48"/>
      <c r="N112" s="48"/>
      <c r="O112" s="48"/>
      <c r="P112" s="48"/>
      <c r="Q112" s="48"/>
      <c r="R112" s="48"/>
      <c r="S112" s="70" t="s">
        <v>549</v>
      </c>
      <c r="T112" s="48"/>
      <c r="U112" s="48"/>
      <c r="V112" s="48"/>
      <c r="W112" s="48"/>
      <c r="X112" s="48"/>
      <c r="Y112" s="48"/>
      <c r="Z112" s="48"/>
      <c r="AA112" s="70" t="s">
        <v>549</v>
      </c>
      <c r="AB112" s="48"/>
      <c r="AC112" s="48"/>
      <c r="AD112" s="48"/>
      <c r="AE112" s="48"/>
      <c r="AF112" s="48"/>
      <c r="AG112" s="48"/>
      <c r="AH112" s="48"/>
      <c r="AI112" s="48"/>
      <c r="AJ112" s="48"/>
      <c r="AK112" s="433" t="s">
        <v>550</v>
      </c>
      <c r="AL112" s="433"/>
      <c r="AM112" s="433"/>
      <c r="AN112" s="433"/>
      <c r="AO112" s="433"/>
      <c r="AP112" s="433"/>
      <c r="AQ112" s="433"/>
      <c r="AR112" s="433"/>
      <c r="AS112" s="433"/>
      <c r="AT112" s="433"/>
      <c r="AU112" s="433"/>
      <c r="AV112" s="433"/>
      <c r="AW112" s="433"/>
      <c r="AX112" s="433"/>
      <c r="AY112" s="433"/>
      <c r="AZ112" s="433"/>
      <c r="BA112" s="433"/>
      <c r="BB112" s="433"/>
      <c r="BC112" s="433"/>
      <c r="BD112" s="433"/>
      <c r="BE112" s="433"/>
      <c r="BF112" s="433"/>
      <c r="BG112" s="433"/>
      <c r="BH112" s="433"/>
      <c r="BI112" s="433"/>
      <c r="BJ112" s="433"/>
      <c r="BK112" s="433"/>
      <c r="BL112" s="433"/>
      <c r="BM112" s="433"/>
      <c r="BN112" s="433"/>
      <c r="BO112" s="433"/>
      <c r="BP112" s="433"/>
      <c r="BQ112" s="433"/>
      <c r="BR112" s="433"/>
      <c r="BS112" s="433"/>
      <c r="BT112" s="433"/>
      <c r="BU112" s="433"/>
      <c r="BV112" s="48"/>
      <c r="BW112" s="48"/>
      <c r="BX112" s="48"/>
      <c r="BY112" s="48"/>
      <c r="BZ112" s="48"/>
    </row>
    <row r="113" spans="1:78" ht="13" hidden="1">
      <c r="A113" s="122"/>
      <c r="B113" s="50"/>
      <c r="C113" s="50" t="s">
        <v>551</v>
      </c>
      <c r="D113" s="50"/>
      <c r="E113" s="50"/>
      <c r="F113" s="50"/>
      <c r="G113" s="50"/>
      <c r="H113" s="50"/>
      <c r="I113" s="48"/>
      <c r="J113" s="76" t="s">
        <v>552</v>
      </c>
      <c r="K113" s="48"/>
      <c r="L113" s="48"/>
      <c r="M113" s="50"/>
      <c r="N113" s="48"/>
      <c r="O113" s="48"/>
      <c r="P113" s="48"/>
      <c r="Q113" s="48"/>
      <c r="R113" s="48"/>
      <c r="S113" s="70" t="s">
        <v>553</v>
      </c>
      <c r="T113" s="48"/>
      <c r="U113" s="48"/>
      <c r="V113" s="48"/>
      <c r="W113" s="48"/>
      <c r="X113" s="48"/>
      <c r="Y113" s="48"/>
      <c r="Z113" s="48"/>
      <c r="AA113" s="70" t="s">
        <v>553</v>
      </c>
      <c r="AB113" s="48"/>
      <c r="AC113" s="48"/>
      <c r="AD113" s="48"/>
      <c r="AE113" s="48"/>
      <c r="AF113" s="48"/>
      <c r="AG113" s="48"/>
      <c r="AH113" s="48"/>
      <c r="AI113" s="48"/>
      <c r="AJ113" s="48"/>
      <c r="AK113" s="427" t="s">
        <v>554</v>
      </c>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c r="BP113" s="427"/>
      <c r="BQ113" s="427"/>
      <c r="BR113" s="427"/>
      <c r="BS113" s="427"/>
      <c r="BT113" s="427"/>
      <c r="BU113" s="427"/>
      <c r="BV113" s="48"/>
      <c r="BW113" s="48"/>
      <c r="BX113" s="48"/>
      <c r="BY113" s="48"/>
      <c r="BZ113" s="48"/>
    </row>
    <row r="114" spans="1:78" hidden="1">
      <c r="A114" s="123"/>
      <c r="B114" s="124"/>
      <c r="C114" s="50" t="s">
        <v>555</v>
      </c>
      <c r="D114" s="124"/>
      <c r="E114" s="124"/>
      <c r="F114" s="50"/>
      <c r="G114" s="50"/>
      <c r="H114" s="50"/>
      <c r="I114" s="48"/>
      <c r="J114" s="76" t="s">
        <v>556</v>
      </c>
      <c r="K114" s="48"/>
      <c r="L114" s="48"/>
      <c r="M114" s="50"/>
      <c r="N114" s="48"/>
      <c r="O114" s="48"/>
      <c r="P114" s="48"/>
      <c r="Q114" s="48"/>
      <c r="R114" s="48"/>
      <c r="S114" s="70" t="s">
        <v>557</v>
      </c>
      <c r="T114" s="48"/>
      <c r="U114" s="48"/>
      <c r="V114" s="48"/>
      <c r="W114" s="48"/>
      <c r="X114" s="48"/>
      <c r="Y114" s="48"/>
      <c r="Z114" s="48"/>
      <c r="AA114" s="70" t="s">
        <v>557</v>
      </c>
      <c r="AB114" s="48"/>
      <c r="AC114" s="48"/>
      <c r="AD114" s="48"/>
      <c r="AE114" s="48"/>
      <c r="AF114" s="48"/>
      <c r="AG114" s="48"/>
      <c r="AH114" s="48"/>
      <c r="AI114" s="48"/>
      <c r="AJ114" s="48"/>
      <c r="AK114" s="427" t="s">
        <v>558</v>
      </c>
      <c r="AL114" s="427"/>
      <c r="AM114" s="427"/>
      <c r="AN114" s="427"/>
      <c r="AO114" s="427"/>
      <c r="AP114" s="427"/>
      <c r="AQ114" s="427"/>
      <c r="AR114" s="427"/>
      <c r="AS114" s="427"/>
      <c r="AT114" s="427"/>
      <c r="AU114" s="427"/>
      <c r="AV114" s="427"/>
      <c r="AW114" s="427"/>
      <c r="AX114" s="427"/>
      <c r="AY114" s="427"/>
      <c r="AZ114" s="427"/>
      <c r="BA114" s="427"/>
      <c r="BB114" s="427"/>
      <c r="BC114" s="427"/>
      <c r="BD114" s="427"/>
      <c r="BE114" s="427"/>
      <c r="BF114" s="427"/>
      <c r="BG114" s="427"/>
      <c r="BH114" s="427"/>
      <c r="BI114" s="427"/>
      <c r="BJ114" s="427"/>
      <c r="BK114" s="427"/>
      <c r="BL114" s="427"/>
      <c r="BM114" s="427"/>
      <c r="BN114" s="427"/>
      <c r="BO114" s="427"/>
      <c r="BP114" s="427"/>
      <c r="BQ114" s="427"/>
      <c r="BR114" s="427"/>
      <c r="BS114" s="427"/>
      <c r="BT114" s="427"/>
      <c r="BU114" s="427"/>
      <c r="BV114" s="48"/>
      <c r="BW114" s="48"/>
      <c r="BX114" s="48"/>
      <c r="BY114" s="48"/>
      <c r="BZ114" s="48"/>
    </row>
    <row r="115" spans="1:78" hidden="1">
      <c r="A115" s="123"/>
      <c r="B115" s="125"/>
      <c r="C115" s="126" t="s">
        <v>559</v>
      </c>
      <c r="D115" s="124"/>
      <c r="E115" s="124"/>
      <c r="F115" s="50"/>
      <c r="G115" s="50"/>
      <c r="H115" s="50"/>
      <c r="I115" s="48"/>
      <c r="J115" s="76" t="s">
        <v>560</v>
      </c>
      <c r="K115" s="48"/>
      <c r="L115" s="48"/>
      <c r="M115" s="50"/>
      <c r="N115" s="48"/>
      <c r="O115" s="48"/>
      <c r="P115" s="48"/>
      <c r="Q115" s="48"/>
      <c r="R115" s="48"/>
      <c r="S115" s="70" t="s">
        <v>561</v>
      </c>
      <c r="T115" s="48"/>
      <c r="U115" s="48"/>
      <c r="V115" s="48"/>
      <c r="W115" s="48"/>
      <c r="X115" s="48"/>
      <c r="Y115" s="48"/>
      <c r="Z115" s="48"/>
      <c r="AA115" s="70" t="s">
        <v>561</v>
      </c>
      <c r="AB115" s="48"/>
      <c r="AC115" s="48"/>
      <c r="AD115" s="48"/>
      <c r="AE115" s="48"/>
      <c r="AF115" s="48"/>
      <c r="AG115" s="48"/>
      <c r="AH115" s="48"/>
      <c r="AI115" s="48"/>
      <c r="AJ115" s="48"/>
      <c r="AK115" s="427" t="s">
        <v>562</v>
      </c>
      <c r="AL115" s="427"/>
      <c r="AM115" s="427"/>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7"/>
      <c r="BR115" s="427"/>
      <c r="BS115" s="427"/>
      <c r="BT115" s="427"/>
      <c r="BU115" s="427"/>
      <c r="BV115" s="48"/>
      <c r="BW115" s="48"/>
      <c r="BX115" s="48"/>
      <c r="BY115" s="48"/>
      <c r="BZ115" s="48"/>
    </row>
    <row r="116" spans="1:78" hidden="1">
      <c r="A116" s="123"/>
      <c r="B116" s="123"/>
      <c r="C116" s="126" t="s">
        <v>563</v>
      </c>
      <c r="D116" s="124"/>
      <c r="E116" s="124"/>
      <c r="F116" s="50"/>
      <c r="G116" s="50"/>
      <c r="H116" s="50"/>
      <c r="I116" s="48"/>
      <c r="J116" s="127" t="s">
        <v>564</v>
      </c>
      <c r="K116" s="48"/>
      <c r="L116" s="48"/>
      <c r="M116" s="126"/>
      <c r="N116" s="48"/>
      <c r="O116" s="48"/>
      <c r="P116" s="48"/>
      <c r="Q116" s="48"/>
      <c r="R116" s="48"/>
      <c r="S116" s="76" t="s">
        <v>565</v>
      </c>
      <c r="T116" s="48"/>
      <c r="U116" s="48"/>
      <c r="V116" s="48"/>
      <c r="W116" s="48"/>
      <c r="X116" s="48"/>
      <c r="Y116" s="48"/>
      <c r="Z116" s="48"/>
      <c r="AA116" s="76" t="s">
        <v>565</v>
      </c>
      <c r="AB116" s="48"/>
      <c r="AC116" s="48"/>
      <c r="AD116" s="48"/>
      <c r="AE116" s="48"/>
      <c r="AF116" s="48"/>
      <c r="AG116" s="48"/>
      <c r="AH116" s="48"/>
      <c r="AI116" s="48"/>
      <c r="AJ116" s="48"/>
      <c r="AK116" s="427" t="s">
        <v>566</v>
      </c>
      <c r="AL116" s="427"/>
      <c r="AM116" s="427"/>
      <c r="AN116" s="427"/>
      <c r="AO116" s="427"/>
      <c r="AP116" s="427"/>
      <c r="AQ116" s="427"/>
      <c r="AR116" s="427"/>
      <c r="AS116" s="427"/>
      <c r="AT116" s="427"/>
      <c r="AU116" s="427"/>
      <c r="AV116" s="427"/>
      <c r="AW116" s="427"/>
      <c r="AX116" s="427"/>
      <c r="AY116" s="427"/>
      <c r="AZ116" s="427"/>
      <c r="BA116" s="427"/>
      <c r="BB116" s="427"/>
      <c r="BC116" s="427"/>
      <c r="BD116" s="427"/>
      <c r="BE116" s="427"/>
      <c r="BF116" s="427"/>
      <c r="BG116" s="427"/>
      <c r="BH116" s="427"/>
      <c r="BI116" s="427"/>
      <c r="BJ116" s="427"/>
      <c r="BK116" s="427"/>
      <c r="BL116" s="427"/>
      <c r="BM116" s="427"/>
      <c r="BN116" s="427"/>
      <c r="BO116" s="427"/>
      <c r="BP116" s="427"/>
      <c r="BQ116" s="427"/>
      <c r="BR116" s="427"/>
      <c r="BS116" s="427"/>
      <c r="BT116" s="427"/>
      <c r="BU116" s="427"/>
      <c r="BV116" s="48"/>
      <c r="BW116" s="48"/>
      <c r="BX116" s="48"/>
      <c r="BY116" s="48"/>
      <c r="BZ116" s="48"/>
    </row>
    <row r="117" spans="1:78" hidden="1">
      <c r="A117" s="124"/>
      <c r="B117" s="50"/>
      <c r="C117" s="50"/>
      <c r="D117" s="116"/>
      <c r="E117" s="124"/>
      <c r="F117" s="50"/>
      <c r="G117" s="50"/>
      <c r="H117" s="50"/>
      <c r="I117" s="48"/>
      <c r="J117" s="50"/>
      <c r="K117" s="48"/>
      <c r="L117" s="48"/>
      <c r="M117" s="126"/>
      <c r="N117" s="48"/>
      <c r="O117" s="48"/>
      <c r="P117" s="48"/>
      <c r="Q117" s="48"/>
      <c r="R117" s="48"/>
      <c r="S117" s="70" t="s">
        <v>567</v>
      </c>
      <c r="T117" s="48"/>
      <c r="U117" s="48"/>
      <c r="V117" s="48"/>
      <c r="W117" s="48"/>
      <c r="X117" s="48"/>
      <c r="Y117" s="48"/>
      <c r="Z117" s="48"/>
      <c r="AA117" s="70" t="s">
        <v>567</v>
      </c>
      <c r="AB117" s="48"/>
      <c r="AC117" s="48"/>
      <c r="AD117" s="48"/>
      <c r="AE117" s="48"/>
      <c r="AF117" s="48"/>
      <c r="AG117" s="48"/>
      <c r="AH117" s="48"/>
      <c r="AI117" s="48"/>
      <c r="AJ117" s="48"/>
      <c r="AK117" s="427" t="s">
        <v>568</v>
      </c>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427"/>
      <c r="BO117" s="427"/>
      <c r="BP117" s="427"/>
      <c r="BQ117" s="427"/>
      <c r="BR117" s="427"/>
      <c r="BS117" s="427"/>
      <c r="BT117" s="427"/>
      <c r="BU117" s="427"/>
      <c r="BV117" s="48"/>
      <c r="BW117" s="48"/>
      <c r="BX117" s="48"/>
      <c r="BY117" s="48"/>
      <c r="BZ117" s="48"/>
    </row>
    <row r="118" spans="1:78" hidden="1">
      <c r="A118" s="124"/>
      <c r="B118" s="50"/>
      <c r="C118" s="120"/>
      <c r="D118" s="116"/>
      <c r="E118" s="124"/>
      <c r="F118" s="50"/>
      <c r="G118" s="50"/>
      <c r="H118" s="50"/>
      <c r="I118" s="48"/>
      <c r="J118" s="48"/>
      <c r="K118" s="50"/>
      <c r="L118" s="48"/>
      <c r="M118" s="126"/>
      <c r="N118" s="48"/>
      <c r="O118" s="48"/>
      <c r="P118" s="48"/>
      <c r="Q118" s="48"/>
      <c r="R118" s="48"/>
      <c r="S118" s="70" t="s">
        <v>569</v>
      </c>
      <c r="T118" s="48"/>
      <c r="U118" s="48"/>
      <c r="V118" s="48"/>
      <c r="W118" s="48"/>
      <c r="X118" s="48"/>
      <c r="Y118" s="48"/>
      <c r="Z118" s="48"/>
      <c r="AA118" s="70" t="s">
        <v>569</v>
      </c>
      <c r="AB118" s="48"/>
      <c r="AC118" s="48"/>
      <c r="AD118" s="48"/>
      <c r="AE118" s="48"/>
      <c r="AF118" s="48"/>
      <c r="AG118" s="48"/>
      <c r="AH118" s="48"/>
      <c r="AI118" s="48"/>
      <c r="AJ118" s="48"/>
      <c r="AK118" s="427" t="s">
        <v>570</v>
      </c>
      <c r="AL118" s="427"/>
      <c r="AM118" s="427"/>
      <c r="AN118" s="427"/>
      <c r="AO118" s="427"/>
      <c r="AP118" s="427"/>
      <c r="AQ118" s="427"/>
      <c r="AR118" s="427"/>
      <c r="AS118" s="427"/>
      <c r="AT118" s="427"/>
      <c r="AU118" s="427"/>
      <c r="AV118" s="427"/>
      <c r="AW118" s="427"/>
      <c r="AX118" s="427"/>
      <c r="AY118" s="427"/>
      <c r="AZ118" s="427"/>
      <c r="BA118" s="427"/>
      <c r="BB118" s="427"/>
      <c r="BC118" s="427"/>
      <c r="BD118" s="427"/>
      <c r="BE118" s="427"/>
      <c r="BF118" s="427"/>
      <c r="BG118" s="427"/>
      <c r="BH118" s="427"/>
      <c r="BI118" s="427"/>
      <c r="BJ118" s="427"/>
      <c r="BK118" s="427"/>
      <c r="BL118" s="427"/>
      <c r="BM118" s="427"/>
      <c r="BN118" s="427"/>
      <c r="BO118" s="427"/>
      <c r="BP118" s="427"/>
      <c r="BQ118" s="427"/>
      <c r="BR118" s="427"/>
      <c r="BS118" s="427"/>
      <c r="BT118" s="427"/>
      <c r="BU118" s="427"/>
      <c r="BV118" s="48"/>
      <c r="BW118" s="48"/>
      <c r="BX118" s="48"/>
      <c r="BY118" s="48"/>
      <c r="BZ118" s="48"/>
    </row>
    <row r="119" spans="1:78" hidden="1">
      <c r="A119" s="124"/>
      <c r="B119" s="120"/>
      <c r="C119" s="428" t="s">
        <v>571</v>
      </c>
      <c r="D119" s="429"/>
      <c r="E119" s="429"/>
      <c r="F119" s="430"/>
      <c r="G119" s="50"/>
      <c r="H119" s="50"/>
      <c r="I119" s="48"/>
      <c r="J119" s="48"/>
      <c r="K119" s="50"/>
      <c r="L119" s="117"/>
      <c r="M119" s="126"/>
      <c r="N119" s="48"/>
      <c r="O119" s="48"/>
      <c r="P119" s="48"/>
      <c r="Q119" s="48"/>
      <c r="R119" s="48"/>
      <c r="S119" s="70" t="s">
        <v>572</v>
      </c>
      <c r="T119" s="48"/>
      <c r="U119" s="48"/>
      <c r="V119" s="48"/>
      <c r="W119" s="48"/>
      <c r="X119" s="48"/>
      <c r="Y119" s="48"/>
      <c r="Z119" s="48"/>
      <c r="AA119" s="70" t="s">
        <v>572</v>
      </c>
      <c r="AB119" s="48"/>
      <c r="AC119" s="48"/>
      <c r="AD119" s="48"/>
      <c r="AE119" s="48"/>
      <c r="AF119" s="48"/>
      <c r="AG119" s="48"/>
      <c r="AH119" s="48"/>
      <c r="AI119" s="48"/>
      <c r="AJ119" s="48"/>
      <c r="AK119" s="427" t="s">
        <v>573</v>
      </c>
      <c r="AL119" s="427"/>
      <c r="AM119" s="427"/>
      <c r="AN119" s="427"/>
      <c r="AO119" s="427"/>
      <c r="AP119" s="427"/>
      <c r="AQ119" s="427"/>
      <c r="AR119" s="427"/>
      <c r="AS119" s="427"/>
      <c r="AT119" s="427"/>
      <c r="AU119" s="427"/>
      <c r="AV119" s="427"/>
      <c r="AW119" s="427"/>
      <c r="AX119" s="427"/>
      <c r="AY119" s="427"/>
      <c r="AZ119" s="427"/>
      <c r="BA119" s="427"/>
      <c r="BB119" s="427"/>
      <c r="BC119" s="427"/>
      <c r="BD119" s="427"/>
      <c r="BE119" s="427"/>
      <c r="BF119" s="427"/>
      <c r="BG119" s="427"/>
      <c r="BH119" s="427"/>
      <c r="BI119" s="427"/>
      <c r="BJ119" s="427"/>
      <c r="BK119" s="427"/>
      <c r="BL119" s="427"/>
      <c r="BM119" s="427"/>
      <c r="BN119" s="427"/>
      <c r="BO119" s="427"/>
      <c r="BP119" s="427"/>
      <c r="BQ119" s="427"/>
      <c r="BR119" s="427"/>
      <c r="BS119" s="427"/>
      <c r="BT119" s="427"/>
      <c r="BU119" s="427"/>
      <c r="BV119" s="48"/>
      <c r="BW119" s="48"/>
      <c r="BX119" s="48"/>
      <c r="BY119" s="48"/>
      <c r="BZ119" s="48"/>
    </row>
    <row r="120" spans="1:78" hidden="1">
      <c r="A120" s="123"/>
      <c r="B120" s="124"/>
      <c r="C120" s="124"/>
      <c r="D120" s="124"/>
      <c r="E120" s="124"/>
      <c r="F120" s="50"/>
      <c r="G120" s="50"/>
      <c r="H120" s="50"/>
      <c r="I120" s="48"/>
      <c r="J120" s="48"/>
      <c r="K120" s="50"/>
      <c r="L120" s="50"/>
      <c r="M120" s="126"/>
      <c r="N120" s="48"/>
      <c r="O120" s="48"/>
      <c r="P120" s="48"/>
      <c r="Q120" s="48"/>
      <c r="R120" s="48"/>
      <c r="S120" s="70" t="s">
        <v>574</v>
      </c>
      <c r="T120" s="48"/>
      <c r="U120" s="48"/>
      <c r="V120" s="48"/>
      <c r="W120" s="48"/>
      <c r="X120" s="48"/>
      <c r="Y120" s="48"/>
      <c r="Z120" s="48"/>
      <c r="AA120" s="70" t="s">
        <v>574</v>
      </c>
      <c r="AB120" s="48"/>
      <c r="AC120" s="48"/>
      <c r="AD120" s="48"/>
      <c r="AE120" s="48"/>
      <c r="AF120" s="48"/>
      <c r="AG120" s="48"/>
      <c r="AH120" s="48"/>
      <c r="AI120" s="48"/>
      <c r="AJ120" s="48"/>
      <c r="AK120" s="431" t="s">
        <v>575</v>
      </c>
      <c r="AL120" s="432"/>
      <c r="AM120" s="432"/>
      <c r="AN120" s="432"/>
      <c r="AO120" s="432"/>
      <c r="AP120" s="432"/>
      <c r="AQ120" s="432"/>
      <c r="AR120" s="432"/>
      <c r="AS120" s="432"/>
      <c r="AT120" s="432"/>
      <c r="AU120" s="432"/>
      <c r="AV120" s="432"/>
      <c r="AW120" s="432"/>
      <c r="AX120" s="432"/>
      <c r="AY120" s="432"/>
      <c r="AZ120" s="432"/>
      <c r="BA120" s="432"/>
      <c r="BB120" s="432"/>
      <c r="BC120" s="432"/>
      <c r="BD120" s="432"/>
      <c r="BE120" s="432"/>
      <c r="BF120" s="432"/>
      <c r="BG120" s="432"/>
      <c r="BH120" s="432"/>
      <c r="BI120" s="432"/>
      <c r="BJ120" s="432"/>
      <c r="BK120" s="432"/>
      <c r="BL120" s="432"/>
      <c r="BM120" s="432"/>
      <c r="BN120" s="432"/>
      <c r="BO120" s="432"/>
      <c r="BP120" s="432"/>
      <c r="BQ120" s="432"/>
      <c r="BR120" s="432"/>
      <c r="BS120" s="432"/>
      <c r="BT120" s="432"/>
      <c r="BU120" s="432"/>
      <c r="BV120" s="48"/>
      <c r="BW120" s="48"/>
      <c r="BX120" s="48"/>
      <c r="BY120" s="48"/>
      <c r="BZ120" s="48"/>
    </row>
    <row r="121" spans="1:78" hidden="1">
      <c r="A121" s="123"/>
      <c r="B121" s="124"/>
      <c r="C121" s="48" t="s">
        <v>457</v>
      </c>
      <c r="D121" s="124"/>
      <c r="E121" s="124"/>
      <c r="F121" s="50"/>
      <c r="G121" s="50"/>
      <c r="H121" s="50"/>
      <c r="I121" s="48"/>
      <c r="J121" s="48"/>
      <c r="K121" s="50"/>
      <c r="L121" s="50"/>
      <c r="M121" s="126"/>
      <c r="N121" s="48"/>
      <c r="O121" s="48"/>
      <c r="P121" s="48"/>
      <c r="Q121" s="48"/>
      <c r="R121" s="48"/>
      <c r="S121" s="70" t="s">
        <v>576</v>
      </c>
      <c r="T121" s="48"/>
      <c r="U121" s="48"/>
      <c r="V121" s="48"/>
      <c r="W121" s="48"/>
      <c r="X121" s="48"/>
      <c r="Y121" s="48"/>
      <c r="Z121" s="48"/>
      <c r="AA121" s="70" t="s">
        <v>576</v>
      </c>
      <c r="AB121" s="48"/>
      <c r="AC121" s="48"/>
      <c r="AD121" s="48"/>
      <c r="AE121" s="48"/>
      <c r="AF121" s="48"/>
      <c r="AG121" s="48"/>
      <c r="AH121" s="48"/>
      <c r="AI121" s="48"/>
      <c r="AJ121" s="48"/>
      <c r="AK121" s="431" t="s">
        <v>577</v>
      </c>
      <c r="AL121" s="432"/>
      <c r="AM121" s="432"/>
      <c r="AN121" s="432"/>
      <c r="AO121" s="432"/>
      <c r="AP121" s="432"/>
      <c r="AQ121" s="432"/>
      <c r="AR121" s="432"/>
      <c r="AS121" s="432"/>
      <c r="AT121" s="432"/>
      <c r="AU121" s="432"/>
      <c r="AV121" s="432"/>
      <c r="AW121" s="432"/>
      <c r="AX121" s="432"/>
      <c r="AY121" s="432"/>
      <c r="AZ121" s="432"/>
      <c r="BA121" s="432"/>
      <c r="BB121" s="432"/>
      <c r="BC121" s="432"/>
      <c r="BD121" s="432"/>
      <c r="BE121" s="432"/>
      <c r="BF121" s="432"/>
      <c r="BG121" s="432"/>
      <c r="BH121" s="432"/>
      <c r="BI121" s="432"/>
      <c r="BJ121" s="432"/>
      <c r="BK121" s="432"/>
      <c r="BL121" s="432"/>
      <c r="BM121" s="432"/>
      <c r="BN121" s="432"/>
      <c r="BO121" s="432"/>
      <c r="BP121" s="432"/>
      <c r="BQ121" s="432"/>
      <c r="BR121" s="432"/>
      <c r="BS121" s="432"/>
      <c r="BT121" s="432"/>
      <c r="BU121" s="432"/>
      <c r="BV121" s="48"/>
      <c r="BW121" s="48"/>
      <c r="BX121" s="48"/>
      <c r="BY121" s="48"/>
      <c r="BZ121" s="48"/>
    </row>
    <row r="122" spans="1:78" hidden="1">
      <c r="A122" s="123"/>
      <c r="B122" s="124"/>
      <c r="C122" s="95" t="s">
        <v>578</v>
      </c>
      <c r="D122" s="124"/>
      <c r="E122" s="124"/>
      <c r="F122" s="50"/>
      <c r="G122" s="50"/>
      <c r="H122" s="50"/>
      <c r="I122" s="48"/>
      <c r="J122" s="48"/>
      <c r="K122" s="50"/>
      <c r="L122" s="50"/>
      <c r="M122" s="126"/>
      <c r="N122" s="48"/>
      <c r="O122" s="48"/>
      <c r="P122" s="48"/>
      <c r="Q122" s="48"/>
      <c r="R122" s="48"/>
      <c r="S122" s="70" t="s">
        <v>579</v>
      </c>
      <c r="T122" s="48"/>
      <c r="U122" s="48"/>
      <c r="V122" s="48"/>
      <c r="W122" s="48"/>
      <c r="X122" s="48"/>
      <c r="Y122" s="48"/>
      <c r="Z122" s="48"/>
      <c r="AA122" s="70" t="s">
        <v>579</v>
      </c>
      <c r="AB122" s="48"/>
      <c r="AC122" s="48"/>
      <c r="AD122" s="48"/>
      <c r="AE122" s="48"/>
      <c r="AF122" s="48"/>
      <c r="AG122" s="48"/>
      <c r="AH122" s="48"/>
      <c r="AI122" s="48"/>
      <c r="AJ122" s="48"/>
      <c r="AK122" s="432" t="s">
        <v>580</v>
      </c>
      <c r="AL122" s="432"/>
      <c r="AM122" s="432"/>
      <c r="AN122" s="432"/>
      <c r="AO122" s="432"/>
      <c r="AP122" s="432"/>
      <c r="AQ122" s="432"/>
      <c r="AR122" s="432"/>
      <c r="AS122" s="432"/>
      <c r="AT122" s="432"/>
      <c r="AU122" s="432"/>
      <c r="AV122" s="432"/>
      <c r="AW122" s="432"/>
      <c r="AX122" s="432"/>
      <c r="AY122" s="432"/>
      <c r="AZ122" s="432"/>
      <c r="BA122" s="432"/>
      <c r="BB122" s="432"/>
      <c r="BC122" s="432"/>
      <c r="BD122" s="432"/>
      <c r="BE122" s="432"/>
      <c r="BF122" s="432"/>
      <c r="BG122" s="432"/>
      <c r="BH122" s="432"/>
      <c r="BI122" s="432"/>
      <c r="BJ122" s="432"/>
      <c r="BK122" s="432"/>
      <c r="BL122" s="432"/>
      <c r="BM122" s="432"/>
      <c r="BN122" s="432"/>
      <c r="BO122" s="432"/>
      <c r="BP122" s="432"/>
      <c r="BQ122" s="432"/>
      <c r="BR122" s="432"/>
      <c r="BS122" s="432"/>
      <c r="BT122" s="432"/>
      <c r="BU122" s="432"/>
      <c r="BV122" s="48"/>
      <c r="BW122" s="48"/>
      <c r="BX122" s="48"/>
      <c r="BY122" s="48"/>
      <c r="BZ122" s="48"/>
    </row>
    <row r="123" spans="1:78" hidden="1">
      <c r="A123" s="123"/>
      <c r="B123" s="123"/>
      <c r="C123" s="95" t="s">
        <v>581</v>
      </c>
      <c r="D123" s="124"/>
      <c r="E123" s="124"/>
      <c r="F123" s="50"/>
      <c r="G123" s="50"/>
      <c r="H123" s="50"/>
      <c r="I123" s="48"/>
      <c r="J123" s="48"/>
      <c r="K123" s="50"/>
      <c r="L123" s="50"/>
      <c r="M123" s="126"/>
      <c r="N123" s="48"/>
      <c r="O123" s="48"/>
      <c r="P123" s="48"/>
      <c r="Q123" s="48"/>
      <c r="R123" s="48"/>
      <c r="S123" s="70" t="s">
        <v>582</v>
      </c>
      <c r="T123" s="48"/>
      <c r="U123" s="48"/>
      <c r="V123" s="48"/>
      <c r="W123" s="48"/>
      <c r="X123" s="48"/>
      <c r="Y123" s="48"/>
      <c r="Z123" s="48"/>
      <c r="AA123" s="70" t="s">
        <v>582</v>
      </c>
      <c r="AB123" s="48"/>
      <c r="AC123" s="48"/>
      <c r="AD123" s="48"/>
      <c r="AE123" s="48"/>
      <c r="AF123" s="48"/>
      <c r="AG123" s="48"/>
      <c r="AH123" s="48"/>
      <c r="AI123" s="48"/>
      <c r="AJ123" s="48"/>
      <c r="AK123" s="432" t="s">
        <v>583</v>
      </c>
      <c r="AL123" s="432"/>
      <c r="AM123" s="432"/>
      <c r="AN123" s="432"/>
      <c r="AO123" s="432"/>
      <c r="AP123" s="432"/>
      <c r="AQ123" s="432"/>
      <c r="AR123" s="432"/>
      <c r="AS123" s="432"/>
      <c r="AT123" s="432"/>
      <c r="AU123" s="432"/>
      <c r="AV123" s="432"/>
      <c r="AW123" s="432"/>
      <c r="AX123" s="432"/>
      <c r="AY123" s="432"/>
      <c r="AZ123" s="432"/>
      <c r="BA123" s="432"/>
      <c r="BB123" s="432"/>
      <c r="BC123" s="432"/>
      <c r="BD123" s="432"/>
      <c r="BE123" s="432"/>
      <c r="BF123" s="432"/>
      <c r="BG123" s="432"/>
      <c r="BH123" s="432"/>
      <c r="BI123" s="432"/>
      <c r="BJ123" s="432"/>
      <c r="BK123" s="432"/>
      <c r="BL123" s="432"/>
      <c r="BM123" s="432"/>
      <c r="BN123" s="432"/>
      <c r="BO123" s="432"/>
      <c r="BP123" s="432"/>
      <c r="BQ123" s="432"/>
      <c r="BR123" s="432"/>
      <c r="BS123" s="432"/>
      <c r="BT123" s="432"/>
      <c r="BU123" s="432"/>
      <c r="BV123" s="48"/>
      <c r="BW123" s="48"/>
      <c r="BX123" s="48"/>
      <c r="BY123" s="48"/>
      <c r="BZ123" s="48"/>
    </row>
    <row r="124" spans="1:78" hidden="1">
      <c r="A124" s="50"/>
      <c r="B124" s="50"/>
      <c r="C124" s="114"/>
      <c r="D124" s="116"/>
      <c r="E124" s="50"/>
      <c r="F124" s="50"/>
      <c r="G124" s="50"/>
      <c r="H124" s="50"/>
      <c r="I124" s="48"/>
      <c r="J124" s="48"/>
      <c r="K124" s="50"/>
      <c r="L124" s="50"/>
      <c r="M124" s="48"/>
      <c r="N124" s="48"/>
      <c r="O124" s="48"/>
      <c r="P124" s="48"/>
      <c r="Q124" s="48"/>
      <c r="R124" s="48"/>
      <c r="S124" s="70" t="s">
        <v>584</v>
      </c>
      <c r="T124" s="48"/>
      <c r="U124" s="48"/>
      <c r="V124" s="48"/>
      <c r="W124" s="48"/>
      <c r="X124" s="48"/>
      <c r="Y124" s="48"/>
      <c r="Z124" s="48"/>
      <c r="AA124" s="70" t="s">
        <v>584</v>
      </c>
      <c r="AB124" s="48"/>
      <c r="AC124" s="48"/>
      <c r="AD124" s="48"/>
      <c r="AE124" s="48"/>
      <c r="AF124" s="48"/>
      <c r="AG124" s="48"/>
      <c r="AH124" s="48"/>
      <c r="AI124" s="48"/>
      <c r="AJ124" s="48"/>
      <c r="AK124" s="432" t="s">
        <v>585</v>
      </c>
      <c r="AL124" s="432"/>
      <c r="AM124" s="432"/>
      <c r="AN124" s="432"/>
      <c r="AO124" s="432"/>
      <c r="AP124" s="432"/>
      <c r="AQ124" s="432"/>
      <c r="AR124" s="432"/>
      <c r="AS124" s="432"/>
      <c r="AT124" s="432"/>
      <c r="AU124" s="432"/>
      <c r="AV124" s="432"/>
      <c r="AW124" s="432"/>
      <c r="AX124" s="432"/>
      <c r="AY124" s="432"/>
      <c r="AZ124" s="432"/>
      <c r="BA124" s="432"/>
      <c r="BB124" s="432"/>
      <c r="BC124" s="432"/>
      <c r="BD124" s="432"/>
      <c r="BE124" s="432"/>
      <c r="BF124" s="432"/>
      <c r="BG124" s="432"/>
      <c r="BH124" s="432"/>
      <c r="BI124" s="432"/>
      <c r="BJ124" s="432"/>
      <c r="BK124" s="432"/>
      <c r="BL124" s="432"/>
      <c r="BM124" s="432"/>
      <c r="BN124" s="432"/>
      <c r="BO124" s="432"/>
      <c r="BP124" s="432"/>
      <c r="BQ124" s="432"/>
      <c r="BR124" s="432"/>
      <c r="BS124" s="432"/>
      <c r="BT124" s="432"/>
      <c r="BU124" s="432"/>
      <c r="BV124" s="48"/>
      <c r="BW124" s="48"/>
      <c r="BX124" s="48"/>
      <c r="BY124" s="48"/>
      <c r="BZ124" s="48"/>
    </row>
    <row r="125" spans="1:78" hidden="1">
      <c r="A125" s="50"/>
      <c r="B125" s="120"/>
      <c r="C125" s="116"/>
      <c r="D125" s="50"/>
      <c r="E125" s="50"/>
      <c r="F125" s="50"/>
      <c r="G125" s="50"/>
      <c r="H125" s="50"/>
      <c r="I125" s="48"/>
      <c r="J125" s="48"/>
      <c r="K125" s="50"/>
      <c r="L125" s="50"/>
      <c r="M125" s="48"/>
      <c r="N125" s="48"/>
      <c r="O125" s="48"/>
      <c r="P125" s="48"/>
      <c r="Q125" s="48"/>
      <c r="R125" s="48"/>
      <c r="S125" s="70" t="s">
        <v>586</v>
      </c>
      <c r="T125" s="48"/>
      <c r="U125" s="48"/>
      <c r="V125" s="48"/>
      <c r="W125" s="48"/>
      <c r="X125" s="48"/>
      <c r="Y125" s="48"/>
      <c r="Z125" s="48"/>
      <c r="AA125" s="70" t="s">
        <v>586</v>
      </c>
      <c r="AB125" s="48"/>
      <c r="AC125" s="48"/>
      <c r="AD125" s="48"/>
      <c r="AE125" s="48"/>
      <c r="AF125" s="48"/>
      <c r="AG125" s="48"/>
      <c r="AH125" s="48"/>
      <c r="AI125" s="48"/>
      <c r="AJ125" s="48"/>
      <c r="AK125" s="432" t="s">
        <v>587</v>
      </c>
      <c r="AL125" s="432"/>
      <c r="AM125" s="432"/>
      <c r="AN125" s="432"/>
      <c r="AO125" s="432"/>
      <c r="AP125" s="432"/>
      <c r="AQ125" s="432"/>
      <c r="AR125" s="432"/>
      <c r="AS125" s="432"/>
      <c r="AT125" s="432"/>
      <c r="AU125" s="432"/>
      <c r="AV125" s="432"/>
      <c r="AW125" s="432"/>
      <c r="AX125" s="432"/>
      <c r="AY125" s="432"/>
      <c r="AZ125" s="432"/>
      <c r="BA125" s="432"/>
      <c r="BB125" s="432"/>
      <c r="BC125" s="432"/>
      <c r="BD125" s="432"/>
      <c r="BE125" s="432"/>
      <c r="BF125" s="432"/>
      <c r="BG125" s="432"/>
      <c r="BH125" s="432"/>
      <c r="BI125" s="432"/>
      <c r="BJ125" s="432"/>
      <c r="BK125" s="432"/>
      <c r="BL125" s="432"/>
      <c r="BM125" s="432"/>
      <c r="BN125" s="432"/>
      <c r="BO125" s="432"/>
      <c r="BP125" s="432"/>
      <c r="BQ125" s="432"/>
      <c r="BR125" s="432"/>
      <c r="BS125" s="432"/>
      <c r="BT125" s="432"/>
      <c r="BU125" s="432"/>
      <c r="BV125" s="48"/>
      <c r="BW125" s="48"/>
      <c r="BX125" s="48"/>
      <c r="BY125" s="48"/>
      <c r="BZ125" s="48"/>
    </row>
    <row r="126" spans="1:78" hidden="1">
      <c r="A126" s="50"/>
      <c r="B126" s="50"/>
      <c r="C126" s="428" t="s">
        <v>588</v>
      </c>
      <c r="D126" s="429"/>
      <c r="E126" s="429"/>
      <c r="F126" s="429"/>
      <c r="G126" s="429"/>
      <c r="H126" s="429"/>
      <c r="I126" s="429"/>
      <c r="J126" s="430"/>
      <c r="K126" s="50"/>
      <c r="L126" s="50"/>
      <c r="M126" s="48"/>
      <c r="N126" s="48"/>
      <c r="O126" s="48"/>
      <c r="P126" s="48"/>
      <c r="Q126" s="48"/>
      <c r="R126" s="48"/>
      <c r="S126" s="70" t="s">
        <v>589</v>
      </c>
      <c r="T126" s="48"/>
      <c r="U126" s="48"/>
      <c r="V126" s="48"/>
      <c r="W126" s="48"/>
      <c r="X126" s="48"/>
      <c r="Y126" s="48"/>
      <c r="Z126" s="48"/>
      <c r="AA126" s="70" t="s">
        <v>589</v>
      </c>
      <c r="AB126" s="48"/>
      <c r="AC126" s="48"/>
      <c r="AD126" s="48"/>
      <c r="AE126" s="48"/>
      <c r="AF126" s="48"/>
      <c r="AG126" s="48"/>
      <c r="AH126" s="48"/>
      <c r="AI126" s="48"/>
      <c r="AJ126" s="48"/>
      <c r="AK126" s="432" t="s">
        <v>590</v>
      </c>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2"/>
      <c r="BQ126" s="432"/>
      <c r="BR126" s="432"/>
      <c r="BS126" s="432"/>
      <c r="BT126" s="432"/>
      <c r="BU126" s="432"/>
      <c r="BV126" s="48"/>
      <c r="BW126" s="48"/>
      <c r="BX126" s="48"/>
      <c r="BY126" s="48"/>
      <c r="BZ126" s="48"/>
    </row>
    <row r="127" spans="1:78" hidden="1">
      <c r="A127" s="50"/>
      <c r="B127" s="50"/>
      <c r="C127" s="48"/>
      <c r="D127" s="48"/>
      <c r="E127" s="50"/>
      <c r="F127" s="48"/>
      <c r="G127" s="48"/>
      <c r="H127" s="48"/>
      <c r="I127" s="48"/>
      <c r="J127" s="48"/>
      <c r="K127" s="50"/>
      <c r="L127" s="50"/>
      <c r="M127" s="48"/>
      <c r="N127" s="48"/>
      <c r="O127" s="48"/>
      <c r="P127" s="48"/>
      <c r="Q127" s="48"/>
      <c r="R127" s="48"/>
      <c r="S127" s="70" t="s">
        <v>591</v>
      </c>
      <c r="T127" s="48"/>
      <c r="U127" s="48"/>
      <c r="V127" s="48"/>
      <c r="W127" s="48"/>
      <c r="X127" s="48"/>
      <c r="Y127" s="48"/>
      <c r="Z127" s="48"/>
      <c r="AA127" s="70" t="s">
        <v>591</v>
      </c>
      <c r="AB127" s="48"/>
      <c r="AC127" s="48"/>
      <c r="AD127" s="48"/>
      <c r="AE127" s="48"/>
      <c r="AF127" s="48"/>
      <c r="AG127" s="48"/>
      <c r="AH127" s="48"/>
      <c r="AI127" s="48"/>
      <c r="AJ127" s="48"/>
      <c r="AK127" s="432" t="s">
        <v>592</v>
      </c>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432"/>
      <c r="BI127" s="432"/>
      <c r="BJ127" s="432"/>
      <c r="BK127" s="432"/>
      <c r="BL127" s="432"/>
      <c r="BM127" s="432"/>
      <c r="BN127" s="432"/>
      <c r="BO127" s="432"/>
      <c r="BP127" s="432"/>
      <c r="BQ127" s="432"/>
      <c r="BR127" s="432"/>
      <c r="BS127" s="432"/>
      <c r="BT127" s="432"/>
      <c r="BU127" s="432"/>
      <c r="BV127" s="48"/>
      <c r="BW127" s="48"/>
      <c r="BX127" s="48"/>
      <c r="BY127" s="48"/>
      <c r="BZ127" s="48"/>
    </row>
    <row r="128" spans="1:78" hidden="1">
      <c r="A128" s="50"/>
      <c r="B128" s="50"/>
      <c r="C128" s="48" t="s">
        <v>457</v>
      </c>
      <c r="D128" s="48"/>
      <c r="E128" s="50"/>
      <c r="F128" s="48"/>
      <c r="G128" s="48"/>
      <c r="H128" s="48"/>
      <c r="I128" s="48"/>
      <c r="J128" s="48"/>
      <c r="K128" s="50"/>
      <c r="L128" s="50"/>
      <c r="M128" s="126"/>
      <c r="N128" s="48"/>
      <c r="O128" s="48"/>
      <c r="P128" s="48"/>
      <c r="Q128" s="48"/>
      <c r="R128" s="48"/>
      <c r="S128" s="70" t="s">
        <v>593</v>
      </c>
      <c r="T128" s="48"/>
      <c r="U128" s="48"/>
      <c r="V128" s="48"/>
      <c r="W128" s="48"/>
      <c r="X128" s="48"/>
      <c r="Y128" s="48"/>
      <c r="Z128" s="48"/>
      <c r="AA128" s="70" t="s">
        <v>593</v>
      </c>
      <c r="AB128" s="48"/>
      <c r="AC128" s="48"/>
      <c r="AD128" s="48"/>
      <c r="AE128" s="48"/>
      <c r="AF128" s="48"/>
      <c r="AG128" s="48"/>
      <c r="AH128" s="48"/>
      <c r="AI128" s="48"/>
      <c r="AJ128" s="48"/>
      <c r="AK128" s="432" t="s">
        <v>594</v>
      </c>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432"/>
      <c r="BM128" s="432"/>
      <c r="BN128" s="432"/>
      <c r="BO128" s="432"/>
      <c r="BP128" s="432"/>
      <c r="BQ128" s="432"/>
      <c r="BR128" s="432"/>
      <c r="BS128" s="432"/>
      <c r="BT128" s="432"/>
      <c r="BU128" s="432"/>
      <c r="BV128" s="48"/>
      <c r="BW128" s="48"/>
      <c r="BX128" s="48"/>
      <c r="BY128" s="48"/>
      <c r="BZ128" s="48"/>
    </row>
    <row r="129" spans="1:78" hidden="1">
      <c r="A129" s="50"/>
      <c r="B129" s="50"/>
      <c r="C129" s="48" t="s">
        <v>595</v>
      </c>
      <c r="D129" s="48"/>
      <c r="E129" s="50"/>
      <c r="F129" s="48"/>
      <c r="G129" s="48"/>
      <c r="H129" s="48"/>
      <c r="I129" s="48"/>
      <c r="J129" s="48"/>
      <c r="K129" s="50"/>
      <c r="L129" s="50"/>
      <c r="M129" s="126"/>
      <c r="N129" s="48"/>
      <c r="O129" s="48"/>
      <c r="P129" s="48"/>
      <c r="Q129" s="48"/>
      <c r="R129" s="48"/>
      <c r="S129" s="70" t="s">
        <v>596</v>
      </c>
      <c r="T129" s="48"/>
      <c r="U129" s="48"/>
      <c r="V129" s="48"/>
      <c r="W129" s="48"/>
      <c r="X129" s="48"/>
      <c r="Y129" s="48"/>
      <c r="Z129" s="48"/>
      <c r="AA129" s="70" t="s">
        <v>596</v>
      </c>
      <c r="AB129" s="48"/>
      <c r="AC129" s="48"/>
      <c r="AD129" s="48"/>
      <c r="AE129" s="48"/>
      <c r="AF129" s="48"/>
      <c r="AG129" s="48"/>
      <c r="AH129" s="48"/>
      <c r="AI129" s="48"/>
      <c r="AJ129" s="48"/>
      <c r="AK129" s="432" t="s">
        <v>597</v>
      </c>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432"/>
      <c r="BP129" s="432"/>
      <c r="BQ129" s="432"/>
      <c r="BR129" s="432"/>
      <c r="BS129" s="432"/>
      <c r="BT129" s="432"/>
      <c r="BU129" s="432"/>
      <c r="BV129" s="48"/>
      <c r="BW129" s="48"/>
      <c r="BX129" s="48"/>
      <c r="BY129" s="48"/>
      <c r="BZ129" s="48"/>
    </row>
    <row r="130" spans="1:78" ht="13" hidden="1">
      <c r="A130" s="128"/>
      <c r="B130" s="50"/>
      <c r="C130" s="48" t="s">
        <v>598</v>
      </c>
      <c r="D130" s="48"/>
      <c r="E130" s="50"/>
      <c r="F130" s="48"/>
      <c r="G130" s="48"/>
      <c r="H130" s="48"/>
      <c r="I130" s="48"/>
      <c r="J130" s="48"/>
      <c r="K130" s="50"/>
      <c r="L130" s="50"/>
      <c r="M130" s="126"/>
      <c r="N130" s="48"/>
      <c r="O130" s="48"/>
      <c r="P130" s="48"/>
      <c r="Q130" s="48"/>
      <c r="R130" s="48"/>
      <c r="S130" s="70" t="s">
        <v>599</v>
      </c>
      <c r="T130" s="48"/>
      <c r="U130" s="48"/>
      <c r="V130" s="48"/>
      <c r="W130" s="48"/>
      <c r="X130" s="48"/>
      <c r="Y130" s="48"/>
      <c r="Z130" s="48"/>
      <c r="AA130" s="70" t="s">
        <v>599</v>
      </c>
      <c r="AB130" s="48"/>
      <c r="AC130" s="48"/>
      <c r="AD130" s="48"/>
      <c r="AE130" s="48"/>
      <c r="AF130" s="48"/>
      <c r="AG130" s="48"/>
      <c r="AH130" s="48"/>
      <c r="AI130" s="48"/>
      <c r="AJ130" s="48"/>
      <c r="AK130" s="432" t="s">
        <v>600</v>
      </c>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432"/>
      <c r="BI130" s="432"/>
      <c r="BJ130" s="432"/>
      <c r="BK130" s="432"/>
      <c r="BL130" s="432"/>
      <c r="BM130" s="432"/>
      <c r="BN130" s="432"/>
      <c r="BO130" s="432"/>
      <c r="BP130" s="432"/>
      <c r="BQ130" s="432"/>
      <c r="BR130" s="432"/>
      <c r="BS130" s="432"/>
      <c r="BT130" s="432"/>
      <c r="BU130" s="432"/>
      <c r="BV130" s="48"/>
      <c r="BW130" s="48"/>
      <c r="BX130" s="48"/>
      <c r="BY130" s="48"/>
      <c r="BZ130" s="48"/>
    </row>
    <row r="131" spans="1:78" ht="13" hidden="1">
      <c r="A131" s="128"/>
      <c r="B131" s="50"/>
      <c r="C131" s="48" t="s">
        <v>601</v>
      </c>
      <c r="D131" s="48"/>
      <c r="E131" s="50"/>
      <c r="F131" s="48"/>
      <c r="G131" s="48"/>
      <c r="H131" s="48"/>
      <c r="I131" s="48"/>
      <c r="J131" s="48"/>
      <c r="K131" s="50"/>
      <c r="L131" s="50"/>
      <c r="M131" s="126"/>
      <c r="N131" s="48"/>
      <c r="O131" s="48"/>
      <c r="P131" s="48"/>
      <c r="Q131" s="48"/>
      <c r="R131" s="48"/>
      <c r="S131" s="70" t="s">
        <v>602</v>
      </c>
      <c r="T131" s="48"/>
      <c r="U131" s="48"/>
      <c r="V131" s="48"/>
      <c r="W131" s="48"/>
      <c r="X131" s="48"/>
      <c r="Y131" s="48"/>
      <c r="Z131" s="48"/>
      <c r="AA131" s="70" t="s">
        <v>602</v>
      </c>
      <c r="AB131" s="48"/>
      <c r="AC131" s="48"/>
      <c r="AD131" s="48"/>
      <c r="AE131" s="48"/>
      <c r="AF131" s="48"/>
      <c r="AG131" s="48"/>
      <c r="AH131" s="48"/>
      <c r="AI131" s="48"/>
      <c r="AJ131" s="48"/>
      <c r="AK131" s="432" t="s">
        <v>603</v>
      </c>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432"/>
      <c r="BM131" s="432"/>
      <c r="BN131" s="432"/>
      <c r="BO131" s="432"/>
      <c r="BP131" s="432"/>
      <c r="BQ131" s="432"/>
      <c r="BR131" s="432"/>
      <c r="BS131" s="432"/>
      <c r="BT131" s="432"/>
      <c r="BU131" s="432"/>
      <c r="BV131" s="48"/>
      <c r="BW131" s="48"/>
      <c r="BX131" s="48"/>
      <c r="BY131" s="48"/>
      <c r="BZ131" s="48"/>
    </row>
    <row r="132" spans="1:78" ht="13" hidden="1">
      <c r="A132" s="128"/>
      <c r="B132" s="50"/>
      <c r="C132" s="48"/>
      <c r="D132" s="48"/>
      <c r="E132" s="50"/>
      <c r="F132" s="48"/>
      <c r="G132" s="48"/>
      <c r="H132" s="48"/>
      <c r="I132" s="48"/>
      <c r="J132" s="48"/>
      <c r="K132" s="50"/>
      <c r="L132" s="50"/>
      <c r="M132" s="126"/>
      <c r="N132" s="48"/>
      <c r="O132" s="48"/>
      <c r="P132" s="48"/>
      <c r="Q132" s="48"/>
      <c r="R132" s="48"/>
      <c r="S132" s="70" t="s">
        <v>604</v>
      </c>
      <c r="T132" s="48"/>
      <c r="U132" s="48"/>
      <c r="V132" s="48"/>
      <c r="W132" s="48"/>
      <c r="X132" s="48"/>
      <c r="Y132" s="48"/>
      <c r="Z132" s="48"/>
      <c r="AA132" s="70" t="s">
        <v>604</v>
      </c>
      <c r="AB132" s="48"/>
      <c r="AC132" s="48"/>
      <c r="AD132" s="48"/>
      <c r="AE132" s="48"/>
      <c r="AF132" s="48"/>
      <c r="AG132" s="48"/>
      <c r="AH132" s="48"/>
      <c r="AI132" s="48"/>
      <c r="AJ132" s="48"/>
      <c r="AK132" s="431" t="s">
        <v>605</v>
      </c>
      <c r="AL132" s="432"/>
      <c r="AM132" s="432"/>
      <c r="AN132" s="432"/>
      <c r="AO132" s="432"/>
      <c r="AP132" s="432"/>
      <c r="AQ132" s="432"/>
      <c r="AR132" s="432"/>
      <c r="AS132" s="432"/>
      <c r="AT132" s="432"/>
      <c r="AU132" s="432"/>
      <c r="AV132" s="432"/>
      <c r="AW132" s="432"/>
      <c r="AX132" s="432"/>
      <c r="AY132" s="432"/>
      <c r="AZ132" s="432"/>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48"/>
      <c r="BW132" s="48"/>
      <c r="BX132" s="48"/>
      <c r="BY132" s="48"/>
      <c r="BZ132" s="48"/>
    </row>
    <row r="133" spans="1:78" hidden="1">
      <c r="A133" s="129"/>
      <c r="B133" s="130"/>
      <c r="C133" s="48"/>
      <c r="D133" s="48"/>
      <c r="E133" s="50"/>
      <c r="F133" s="48"/>
      <c r="G133" s="48"/>
      <c r="H133" s="48"/>
      <c r="I133" s="48"/>
      <c r="J133" s="48"/>
      <c r="K133" s="50"/>
      <c r="L133" s="50"/>
      <c r="M133" s="126"/>
      <c r="N133" s="50"/>
      <c r="O133" s="95"/>
      <c r="P133" s="48"/>
      <c r="Q133" s="48"/>
      <c r="R133" s="48"/>
      <c r="S133" s="70" t="s">
        <v>606</v>
      </c>
      <c r="T133" s="48"/>
      <c r="U133" s="48"/>
      <c r="V133" s="48"/>
      <c r="W133" s="48"/>
      <c r="X133" s="48"/>
      <c r="Y133" s="48"/>
      <c r="Z133" s="48"/>
      <c r="AA133" s="70" t="s">
        <v>606</v>
      </c>
      <c r="AB133" s="48"/>
      <c r="AC133" s="48"/>
      <c r="AD133" s="48"/>
      <c r="AE133" s="48"/>
      <c r="AF133" s="48"/>
      <c r="AG133" s="48"/>
      <c r="AH133" s="48"/>
      <c r="AI133" s="48"/>
      <c r="AJ133" s="48"/>
      <c r="AK133" s="432" t="s">
        <v>607</v>
      </c>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2"/>
      <c r="BR133" s="432"/>
      <c r="BS133" s="432"/>
      <c r="BT133" s="432"/>
      <c r="BU133" s="432"/>
      <c r="BV133" s="48"/>
      <c r="BW133" s="48"/>
      <c r="BX133" s="48"/>
      <c r="BY133" s="48"/>
      <c r="BZ133" s="48"/>
    </row>
    <row r="134" spans="1:78" hidden="1">
      <c r="A134" s="50"/>
      <c r="B134" s="129"/>
      <c r="C134" s="48"/>
      <c r="D134" s="48"/>
      <c r="E134" s="50"/>
      <c r="F134" s="48"/>
      <c r="G134" s="48"/>
      <c r="H134" s="48"/>
      <c r="I134" s="48"/>
      <c r="J134" s="48"/>
      <c r="K134" s="50"/>
      <c r="L134" s="50"/>
      <c r="M134" s="126"/>
      <c r="N134" s="50"/>
      <c r="O134" s="50"/>
      <c r="P134" s="117"/>
      <c r="Q134" s="50"/>
      <c r="R134" s="50"/>
      <c r="S134" s="70" t="s">
        <v>608</v>
      </c>
      <c r="T134" s="50"/>
      <c r="U134" s="50"/>
      <c r="V134" s="48"/>
      <c r="W134" s="48"/>
      <c r="X134" s="48"/>
      <c r="Y134" s="48"/>
      <c r="Z134" s="48"/>
      <c r="AA134" s="70" t="s">
        <v>608</v>
      </c>
      <c r="AB134" s="48"/>
      <c r="AC134" s="48"/>
      <c r="AD134" s="48"/>
      <c r="AE134" s="48"/>
      <c r="AF134" s="48"/>
      <c r="AG134" s="48"/>
      <c r="AH134" s="48"/>
      <c r="AI134" s="48"/>
      <c r="AJ134" s="48"/>
      <c r="AK134" s="432" t="s">
        <v>609</v>
      </c>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48"/>
      <c r="BW134" s="48"/>
      <c r="BX134" s="48"/>
      <c r="BY134" s="48"/>
      <c r="BZ134" s="48"/>
    </row>
    <row r="135" spans="1:78" hidden="1">
      <c r="A135" s="50"/>
      <c r="B135" s="50"/>
      <c r="C135" s="64"/>
      <c r="D135" s="64"/>
      <c r="E135" s="64"/>
      <c r="F135" s="64"/>
      <c r="G135" s="64"/>
      <c r="H135" s="48"/>
      <c r="I135" s="48"/>
      <c r="J135" s="48"/>
      <c r="K135" s="50"/>
      <c r="L135" s="50"/>
      <c r="M135" s="126"/>
      <c r="N135" s="50"/>
      <c r="O135" s="50"/>
      <c r="P135" s="50"/>
      <c r="Q135" s="65"/>
      <c r="R135" s="50"/>
      <c r="S135" s="70" t="s">
        <v>610</v>
      </c>
      <c r="T135" s="50"/>
      <c r="U135" s="50"/>
      <c r="V135" s="48"/>
      <c r="W135" s="48"/>
      <c r="X135" s="48"/>
      <c r="Y135" s="48"/>
      <c r="Z135" s="48"/>
      <c r="AA135" s="70" t="s">
        <v>610</v>
      </c>
      <c r="AB135" s="48"/>
      <c r="AC135" s="48"/>
      <c r="AD135" s="48"/>
      <c r="AE135" s="48"/>
      <c r="AF135" s="48"/>
      <c r="AG135" s="48"/>
      <c r="AH135" s="48"/>
      <c r="AI135" s="48"/>
      <c r="AJ135" s="48"/>
      <c r="AK135" s="432" t="s">
        <v>611</v>
      </c>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48"/>
      <c r="BW135" s="48"/>
      <c r="BX135" s="48"/>
      <c r="BY135" s="48"/>
      <c r="BZ135" s="48"/>
    </row>
    <row r="136" spans="1:78" hidden="1">
      <c r="A136" s="129"/>
      <c r="B136" s="50"/>
      <c r="C136" s="428" t="s">
        <v>612</v>
      </c>
      <c r="D136" s="429"/>
      <c r="E136" s="429"/>
      <c r="F136" s="430"/>
      <c r="G136" s="48"/>
      <c r="H136" s="48"/>
      <c r="I136" s="48"/>
      <c r="J136" s="48"/>
      <c r="K136" s="50"/>
      <c r="L136" s="50"/>
      <c r="M136" s="126"/>
      <c r="N136" s="50"/>
      <c r="O136" s="50"/>
      <c r="P136" s="50"/>
      <c r="Q136" s="50"/>
      <c r="R136" s="50"/>
      <c r="S136" s="70" t="s">
        <v>613</v>
      </c>
      <c r="T136" s="50"/>
      <c r="U136" s="50"/>
      <c r="V136" s="48"/>
      <c r="W136" s="48"/>
      <c r="X136" s="48"/>
      <c r="Y136" s="48"/>
      <c r="Z136" s="48"/>
      <c r="AA136" s="70" t="s">
        <v>613</v>
      </c>
      <c r="AB136" s="48"/>
      <c r="AC136" s="48"/>
      <c r="AD136" s="48"/>
      <c r="AE136" s="48"/>
      <c r="AF136" s="48"/>
      <c r="AG136" s="48"/>
      <c r="AH136" s="48"/>
      <c r="AI136" s="48"/>
      <c r="AJ136" s="48"/>
      <c r="AK136" s="432" t="s">
        <v>614</v>
      </c>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c r="BV136" s="48"/>
      <c r="BW136" s="48"/>
      <c r="BX136" s="48"/>
      <c r="BY136" s="48"/>
      <c r="BZ136" s="48"/>
    </row>
    <row r="137" spans="1:78" hidden="1">
      <c r="A137" s="50"/>
      <c r="B137" s="50"/>
      <c r="C137" s="50"/>
      <c r="D137" s="50"/>
      <c r="E137" s="50"/>
      <c r="F137" s="50"/>
      <c r="G137" s="48"/>
      <c r="H137" s="50"/>
      <c r="I137" s="50"/>
      <c r="J137" s="50"/>
      <c r="K137" s="50"/>
      <c r="L137" s="50"/>
      <c r="M137" s="126"/>
      <c r="N137" s="50"/>
      <c r="O137" s="50"/>
      <c r="P137" s="50"/>
      <c r="Q137" s="50"/>
      <c r="R137" s="50"/>
      <c r="S137" s="70" t="s">
        <v>615</v>
      </c>
      <c r="T137" s="50"/>
      <c r="U137" s="50"/>
      <c r="V137" s="48"/>
      <c r="W137" s="48"/>
      <c r="X137" s="48"/>
      <c r="Y137" s="48"/>
      <c r="Z137" s="48"/>
      <c r="AA137" s="70" t="s">
        <v>615</v>
      </c>
      <c r="AB137" s="48"/>
      <c r="AC137" s="48"/>
      <c r="AD137" s="48"/>
      <c r="AE137" s="48"/>
      <c r="AF137" s="48"/>
      <c r="AG137" s="48"/>
      <c r="AH137" s="48"/>
      <c r="AI137" s="48"/>
      <c r="AJ137" s="48"/>
      <c r="AK137" s="431" t="s">
        <v>616</v>
      </c>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c r="BM137" s="432"/>
      <c r="BN137" s="432"/>
      <c r="BO137" s="432"/>
      <c r="BP137" s="432"/>
      <c r="BQ137" s="432"/>
      <c r="BR137" s="432"/>
      <c r="BS137" s="432"/>
      <c r="BT137" s="432"/>
      <c r="BU137" s="432"/>
      <c r="BV137" s="48"/>
      <c r="BW137" s="48"/>
      <c r="BX137" s="48"/>
      <c r="BY137" s="48"/>
      <c r="BZ137" s="48"/>
    </row>
    <row r="138" spans="1:78" hidden="1">
      <c r="A138" s="50"/>
      <c r="B138" s="50"/>
      <c r="C138" s="95" t="s">
        <v>451</v>
      </c>
      <c r="D138" s="50"/>
      <c r="E138" s="95" t="s">
        <v>617</v>
      </c>
      <c r="F138" s="50"/>
      <c r="G138" s="48"/>
      <c r="H138" s="50"/>
      <c r="I138" s="50"/>
      <c r="J138" s="50"/>
      <c r="K138" s="50"/>
      <c r="L138" s="50"/>
      <c r="M138" s="126"/>
      <c r="N138" s="50"/>
      <c r="O138" s="50"/>
      <c r="P138" s="50"/>
      <c r="Q138" s="50"/>
      <c r="R138" s="50"/>
      <c r="S138" s="70" t="s">
        <v>618</v>
      </c>
      <c r="T138" s="50"/>
      <c r="U138" s="50"/>
      <c r="V138" s="48"/>
      <c r="W138" s="48"/>
      <c r="X138" s="48"/>
      <c r="Y138" s="48"/>
      <c r="Z138" s="48"/>
      <c r="AA138" s="70" t="s">
        <v>618</v>
      </c>
      <c r="AB138" s="48"/>
      <c r="AC138" s="48"/>
      <c r="AD138" s="48"/>
      <c r="AE138" s="48"/>
      <c r="AF138" s="48"/>
      <c r="AG138" s="48"/>
      <c r="AH138" s="48"/>
      <c r="AI138" s="48"/>
      <c r="AJ138" s="48"/>
      <c r="AK138" s="432" t="s">
        <v>619</v>
      </c>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432"/>
      <c r="BI138" s="432"/>
      <c r="BJ138" s="432"/>
      <c r="BK138" s="432"/>
      <c r="BL138" s="432"/>
      <c r="BM138" s="432"/>
      <c r="BN138" s="432"/>
      <c r="BO138" s="432"/>
      <c r="BP138" s="432"/>
      <c r="BQ138" s="432"/>
      <c r="BR138" s="432"/>
      <c r="BS138" s="432"/>
      <c r="BT138" s="432"/>
      <c r="BU138" s="432"/>
      <c r="BV138" s="48"/>
      <c r="BW138" s="48"/>
      <c r="BX138" s="48"/>
      <c r="BY138" s="48"/>
      <c r="BZ138" s="48"/>
    </row>
    <row r="139" spans="1:78" hidden="1">
      <c r="A139" s="50"/>
      <c r="B139" s="50"/>
      <c r="C139" s="131" t="s">
        <v>454</v>
      </c>
      <c r="D139" s="50"/>
      <c r="E139" s="95" t="s">
        <v>457</v>
      </c>
      <c r="F139" s="50"/>
      <c r="G139" s="48"/>
      <c r="H139" s="50"/>
      <c r="I139" s="50"/>
      <c r="J139" s="50"/>
      <c r="K139" s="50"/>
      <c r="L139" s="50"/>
      <c r="M139" s="126"/>
      <c r="N139" s="50"/>
      <c r="O139" s="50"/>
      <c r="P139" s="50"/>
      <c r="Q139" s="50"/>
      <c r="R139" s="50"/>
      <c r="S139" s="70" t="s">
        <v>620</v>
      </c>
      <c r="T139" s="50"/>
      <c r="U139" s="50"/>
      <c r="V139" s="48"/>
      <c r="W139" s="48"/>
      <c r="X139" s="48"/>
      <c r="Y139" s="48"/>
      <c r="Z139" s="48"/>
      <c r="AA139" s="70" t="s">
        <v>620</v>
      </c>
      <c r="AB139" s="48"/>
      <c r="AC139" s="48"/>
      <c r="AD139" s="48"/>
      <c r="AE139" s="48"/>
      <c r="AF139" s="48"/>
      <c r="AG139" s="48"/>
      <c r="AH139" s="48"/>
      <c r="AI139" s="48"/>
      <c r="AJ139" s="48"/>
      <c r="AK139" s="432" t="s">
        <v>621</v>
      </c>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432"/>
      <c r="BI139" s="432"/>
      <c r="BJ139" s="432"/>
      <c r="BK139" s="432"/>
      <c r="BL139" s="432"/>
      <c r="BM139" s="432"/>
      <c r="BN139" s="432"/>
      <c r="BO139" s="432"/>
      <c r="BP139" s="432"/>
      <c r="BQ139" s="432"/>
      <c r="BR139" s="432"/>
      <c r="BS139" s="432"/>
      <c r="BT139" s="432"/>
      <c r="BU139" s="432"/>
      <c r="BV139" s="48"/>
      <c r="BW139" s="48"/>
      <c r="BX139" s="48"/>
      <c r="BY139" s="48"/>
      <c r="BZ139" s="48"/>
    </row>
    <row r="140" spans="1:78" hidden="1">
      <c r="A140" s="50"/>
      <c r="B140" s="50"/>
      <c r="C140" s="50"/>
      <c r="D140" s="50"/>
      <c r="E140" s="95" t="s">
        <v>622</v>
      </c>
      <c r="F140" s="50"/>
      <c r="G140" s="48"/>
      <c r="H140" s="50"/>
      <c r="I140" s="50"/>
      <c r="J140" s="50"/>
      <c r="K140" s="50"/>
      <c r="L140" s="50"/>
      <c r="M140" s="126"/>
      <c r="N140" s="50"/>
      <c r="O140" s="50"/>
      <c r="P140" s="50"/>
      <c r="Q140" s="50"/>
      <c r="R140" s="50"/>
      <c r="S140" s="70" t="s">
        <v>623</v>
      </c>
      <c r="T140" s="50"/>
      <c r="U140" s="50"/>
      <c r="V140" s="48"/>
      <c r="W140" s="48"/>
      <c r="X140" s="48"/>
      <c r="Y140" s="48"/>
      <c r="Z140" s="48"/>
      <c r="AA140" s="70" t="s">
        <v>623</v>
      </c>
      <c r="AB140" s="48"/>
      <c r="AC140" s="48"/>
      <c r="AD140" s="48"/>
      <c r="AE140" s="48"/>
      <c r="AF140" s="48"/>
      <c r="AG140" s="48"/>
      <c r="AH140" s="48"/>
      <c r="AI140" s="48"/>
      <c r="AJ140" s="48"/>
      <c r="AK140" s="432" t="s">
        <v>624</v>
      </c>
      <c r="AL140" s="432"/>
      <c r="AM140" s="432"/>
      <c r="AN140" s="432"/>
      <c r="AO140" s="432"/>
      <c r="AP140" s="432"/>
      <c r="AQ140" s="432"/>
      <c r="AR140" s="432"/>
      <c r="AS140" s="432"/>
      <c r="AT140" s="432"/>
      <c r="AU140" s="432"/>
      <c r="AV140" s="432"/>
      <c r="AW140" s="432"/>
      <c r="AX140" s="432"/>
      <c r="AY140" s="432"/>
      <c r="AZ140" s="432"/>
      <c r="BA140" s="432"/>
      <c r="BB140" s="432"/>
      <c r="BC140" s="432"/>
      <c r="BD140" s="432"/>
      <c r="BE140" s="432"/>
      <c r="BF140" s="432"/>
      <c r="BG140" s="432"/>
      <c r="BH140" s="432"/>
      <c r="BI140" s="432"/>
      <c r="BJ140" s="432"/>
      <c r="BK140" s="432"/>
      <c r="BL140" s="432"/>
      <c r="BM140" s="432"/>
      <c r="BN140" s="432"/>
      <c r="BO140" s="432"/>
      <c r="BP140" s="432"/>
      <c r="BQ140" s="432"/>
      <c r="BR140" s="432"/>
      <c r="BS140" s="432"/>
      <c r="BT140" s="432"/>
      <c r="BU140" s="432"/>
      <c r="BV140" s="48"/>
      <c r="BW140" s="48"/>
      <c r="BX140" s="48"/>
      <c r="BY140" s="48"/>
      <c r="BZ140" s="48"/>
    </row>
    <row r="141" spans="1:78" hidden="1">
      <c r="A141" s="50"/>
      <c r="B141" s="50"/>
      <c r="C141" s="434" t="s">
        <v>625</v>
      </c>
      <c r="D141" s="435"/>
      <c r="E141" s="435"/>
      <c r="F141" s="435"/>
      <c r="G141" s="435"/>
      <c r="H141" s="435"/>
      <c r="I141" s="435"/>
      <c r="J141" s="435"/>
      <c r="K141" s="436"/>
      <c r="L141" s="50"/>
      <c r="M141" s="126"/>
      <c r="N141" s="50"/>
      <c r="O141" s="50"/>
      <c r="P141" s="50"/>
      <c r="Q141" s="50"/>
      <c r="R141" s="50"/>
      <c r="S141" s="70" t="s">
        <v>80</v>
      </c>
      <c r="T141" s="50"/>
      <c r="U141" s="50"/>
      <c r="V141" s="48"/>
      <c r="W141" s="48"/>
      <c r="X141" s="48"/>
      <c r="Y141" s="48"/>
      <c r="Z141" s="48"/>
      <c r="AA141" s="70" t="s">
        <v>80</v>
      </c>
      <c r="AB141" s="48"/>
      <c r="AC141" s="48"/>
      <c r="AD141" s="48"/>
      <c r="AE141" s="48"/>
      <c r="AF141" s="48"/>
      <c r="AG141" s="48"/>
      <c r="AH141" s="48"/>
      <c r="AI141" s="48"/>
      <c r="AJ141" s="48"/>
      <c r="AK141" s="432" t="s">
        <v>626</v>
      </c>
      <c r="AL141" s="432"/>
      <c r="AM141" s="432"/>
      <c r="AN141" s="432"/>
      <c r="AO141" s="432"/>
      <c r="AP141" s="432"/>
      <c r="AQ141" s="432"/>
      <c r="AR141" s="432"/>
      <c r="AS141" s="432"/>
      <c r="AT141" s="432"/>
      <c r="AU141" s="432"/>
      <c r="AV141" s="432"/>
      <c r="AW141" s="432"/>
      <c r="AX141" s="432"/>
      <c r="AY141" s="432"/>
      <c r="AZ141" s="432"/>
      <c r="BA141" s="432"/>
      <c r="BB141" s="432"/>
      <c r="BC141" s="432"/>
      <c r="BD141" s="432"/>
      <c r="BE141" s="432"/>
      <c r="BF141" s="432"/>
      <c r="BG141" s="432"/>
      <c r="BH141" s="432"/>
      <c r="BI141" s="432"/>
      <c r="BJ141" s="432"/>
      <c r="BK141" s="432"/>
      <c r="BL141" s="432"/>
      <c r="BM141" s="432"/>
      <c r="BN141" s="432"/>
      <c r="BO141" s="432"/>
      <c r="BP141" s="432"/>
      <c r="BQ141" s="432"/>
      <c r="BR141" s="432"/>
      <c r="BS141" s="432"/>
      <c r="BT141" s="432"/>
      <c r="BU141" s="432"/>
      <c r="BV141" s="48"/>
      <c r="BW141" s="48"/>
      <c r="BX141" s="48"/>
      <c r="BY141" s="48"/>
      <c r="BZ141" s="48"/>
    </row>
    <row r="142" spans="1:78" hidden="1">
      <c r="A142" s="50"/>
      <c r="B142" s="50"/>
      <c r="C142" s="48"/>
      <c r="D142" s="50"/>
      <c r="E142" s="48"/>
      <c r="F142" s="48"/>
      <c r="G142" s="48"/>
      <c r="H142" s="48"/>
      <c r="I142" s="48"/>
      <c r="J142" s="48"/>
      <c r="K142" s="48"/>
      <c r="L142" s="50"/>
      <c r="M142" s="126"/>
      <c r="N142" s="50"/>
      <c r="O142" s="50"/>
      <c r="P142" s="50"/>
      <c r="Q142" s="50"/>
      <c r="R142" s="50"/>
      <c r="S142" s="70" t="s">
        <v>627</v>
      </c>
      <c r="T142" s="50"/>
      <c r="U142" s="50"/>
      <c r="V142" s="48"/>
      <c r="W142" s="48"/>
      <c r="X142" s="48"/>
      <c r="Y142" s="48"/>
      <c r="Z142" s="48"/>
      <c r="AA142" s="70" t="s">
        <v>627</v>
      </c>
      <c r="AB142" s="48"/>
      <c r="AC142" s="48"/>
      <c r="AD142" s="48"/>
      <c r="AE142" s="48"/>
      <c r="AF142" s="48"/>
      <c r="AG142" s="48"/>
      <c r="AH142" s="48"/>
      <c r="AI142" s="48"/>
      <c r="AJ142" s="48"/>
      <c r="AK142" s="427" t="s">
        <v>628</v>
      </c>
      <c r="AL142" s="427"/>
      <c r="AM142" s="427"/>
      <c r="AN142" s="427"/>
      <c r="AO142" s="427"/>
      <c r="AP142" s="427"/>
      <c r="AQ142" s="427"/>
      <c r="AR142" s="427"/>
      <c r="AS142" s="427"/>
      <c r="AT142" s="427"/>
      <c r="AU142" s="427"/>
      <c r="AV142" s="427"/>
      <c r="AW142" s="427"/>
      <c r="AX142" s="427"/>
      <c r="AY142" s="427"/>
      <c r="AZ142" s="427"/>
      <c r="BA142" s="427"/>
      <c r="BB142" s="427"/>
      <c r="BC142" s="427"/>
      <c r="BD142" s="427"/>
      <c r="BE142" s="427"/>
      <c r="BF142" s="427"/>
      <c r="BG142" s="427"/>
      <c r="BH142" s="427"/>
      <c r="BI142" s="427"/>
      <c r="BJ142" s="427"/>
      <c r="BK142" s="427"/>
      <c r="BL142" s="427"/>
      <c r="BM142" s="427"/>
      <c r="BN142" s="427"/>
      <c r="BO142" s="427"/>
      <c r="BP142" s="427"/>
      <c r="BQ142" s="427"/>
      <c r="BR142" s="427"/>
      <c r="BS142" s="427"/>
      <c r="BT142" s="427"/>
      <c r="BU142" s="427"/>
      <c r="BV142" s="48"/>
      <c r="BW142" s="48"/>
      <c r="BX142" s="48"/>
      <c r="BY142" s="48"/>
      <c r="BZ142" s="48"/>
    </row>
    <row r="143" spans="1:78" hidden="1">
      <c r="A143" s="50"/>
      <c r="B143" s="50"/>
      <c r="C143" s="64" t="s">
        <v>629</v>
      </c>
      <c r="D143" s="50"/>
      <c r="E143" s="48"/>
      <c r="F143" s="48"/>
      <c r="G143" s="48"/>
      <c r="H143" s="48"/>
      <c r="I143" s="48"/>
      <c r="J143" s="48"/>
      <c r="K143" s="48"/>
      <c r="L143" s="50"/>
      <c r="M143" s="126"/>
      <c r="N143" s="50"/>
      <c r="O143" s="50"/>
      <c r="P143" s="50"/>
      <c r="Q143" s="50"/>
      <c r="R143" s="50"/>
      <c r="S143" s="70" t="s">
        <v>630</v>
      </c>
      <c r="T143" s="50"/>
      <c r="U143" s="50"/>
      <c r="V143" s="48"/>
      <c r="W143" s="48"/>
      <c r="X143" s="48"/>
      <c r="Y143" s="48"/>
      <c r="Z143" s="48"/>
      <c r="AA143" s="70" t="s">
        <v>630</v>
      </c>
      <c r="AB143" s="48"/>
      <c r="AC143" s="48"/>
      <c r="AD143" s="48"/>
      <c r="AE143" s="48"/>
      <c r="AF143" s="48"/>
      <c r="AG143" s="48"/>
      <c r="AH143" s="48"/>
      <c r="AI143" s="48"/>
      <c r="AJ143" s="48"/>
      <c r="AK143" s="432" t="s">
        <v>631</v>
      </c>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432"/>
      <c r="BP143" s="432"/>
      <c r="BQ143" s="432"/>
      <c r="BR143" s="432"/>
      <c r="BS143" s="432"/>
      <c r="BT143" s="432"/>
      <c r="BU143" s="432"/>
      <c r="BV143" s="48"/>
      <c r="BW143" s="48"/>
      <c r="BX143" s="48"/>
      <c r="BY143" s="48"/>
      <c r="BZ143" s="48"/>
    </row>
    <row r="144" spans="1:78" hidden="1">
      <c r="A144" s="50"/>
      <c r="B144" s="50"/>
      <c r="C144" s="64" t="s">
        <v>632</v>
      </c>
      <c r="D144" s="50"/>
      <c r="E144" s="48"/>
      <c r="F144" s="48"/>
      <c r="G144" s="48"/>
      <c r="H144" s="48"/>
      <c r="I144" s="48"/>
      <c r="J144" s="48"/>
      <c r="K144" s="48"/>
      <c r="L144" s="50"/>
      <c r="M144" s="126"/>
      <c r="N144" s="50"/>
      <c r="O144" s="50"/>
      <c r="P144" s="50"/>
      <c r="Q144" s="50"/>
      <c r="R144" s="50"/>
      <c r="S144" s="70" t="s">
        <v>633</v>
      </c>
      <c r="T144" s="50"/>
      <c r="U144" s="50"/>
      <c r="V144" s="48"/>
      <c r="W144" s="48"/>
      <c r="X144" s="48"/>
      <c r="Y144" s="48"/>
      <c r="Z144" s="48"/>
      <c r="AA144" s="70" t="s">
        <v>633</v>
      </c>
      <c r="AB144" s="48"/>
      <c r="AC144" s="48"/>
      <c r="AD144" s="48"/>
      <c r="AE144" s="48"/>
      <c r="AF144" s="48"/>
      <c r="AG144" s="48"/>
      <c r="AH144" s="48"/>
      <c r="AI144" s="48"/>
      <c r="AJ144" s="48"/>
      <c r="AK144" s="432" t="s">
        <v>634</v>
      </c>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432"/>
      <c r="BP144" s="432"/>
      <c r="BQ144" s="432"/>
      <c r="BR144" s="432"/>
      <c r="BS144" s="432"/>
      <c r="BT144" s="432"/>
      <c r="BU144" s="432"/>
      <c r="BV144" s="48"/>
      <c r="BW144" s="48"/>
      <c r="BX144" s="48"/>
      <c r="BY144" s="48"/>
      <c r="BZ144" s="48"/>
    </row>
    <row r="145" spans="1:78" hidden="1">
      <c r="A145" s="50"/>
      <c r="B145" s="50"/>
      <c r="C145" s="48" t="s">
        <v>457</v>
      </c>
      <c r="D145" s="50"/>
      <c r="E145" s="48"/>
      <c r="F145" s="48"/>
      <c r="G145" s="48"/>
      <c r="H145" s="48"/>
      <c r="I145" s="48"/>
      <c r="J145" s="48"/>
      <c r="K145" s="48"/>
      <c r="L145" s="50"/>
      <c r="M145" s="126"/>
      <c r="N145" s="50"/>
      <c r="O145" s="50"/>
      <c r="P145" s="50"/>
      <c r="Q145" s="50"/>
      <c r="R145" s="50"/>
      <c r="S145" s="70" t="s">
        <v>635</v>
      </c>
      <c r="T145" s="50"/>
      <c r="U145" s="50"/>
      <c r="V145" s="48"/>
      <c r="W145" s="48"/>
      <c r="X145" s="48"/>
      <c r="Y145" s="48"/>
      <c r="Z145" s="48"/>
      <c r="AA145" s="70" t="s">
        <v>635</v>
      </c>
      <c r="AB145" s="48"/>
      <c r="AC145" s="48"/>
      <c r="AD145" s="48"/>
      <c r="AE145" s="48"/>
      <c r="AF145" s="48"/>
      <c r="AG145" s="48"/>
      <c r="AH145" s="48"/>
      <c r="AI145" s="48"/>
      <c r="AJ145" s="48"/>
      <c r="AK145" s="432" t="s">
        <v>636</v>
      </c>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432"/>
      <c r="BP145" s="432"/>
      <c r="BQ145" s="432"/>
      <c r="BR145" s="432"/>
      <c r="BS145" s="432"/>
      <c r="BT145" s="432"/>
      <c r="BU145" s="432"/>
      <c r="BV145" s="48"/>
      <c r="BW145" s="48"/>
      <c r="BX145" s="48"/>
      <c r="BY145" s="48"/>
      <c r="BZ145" s="48"/>
    </row>
    <row r="146" spans="1:78" hidden="1">
      <c r="A146" s="50"/>
      <c r="B146" s="50"/>
      <c r="C146" s="64"/>
      <c r="D146" s="50"/>
      <c r="E146" s="48"/>
      <c r="F146" s="48"/>
      <c r="G146" s="48"/>
      <c r="H146" s="48"/>
      <c r="I146" s="48"/>
      <c r="J146" s="48"/>
      <c r="K146" s="48"/>
      <c r="L146" s="50"/>
      <c r="M146" s="126"/>
      <c r="N146" s="50"/>
      <c r="O146" s="50"/>
      <c r="P146" s="50"/>
      <c r="Q146" s="50"/>
      <c r="R146" s="50"/>
      <c r="S146" s="70" t="s">
        <v>637</v>
      </c>
      <c r="T146" s="50"/>
      <c r="U146" s="50"/>
      <c r="V146" s="48"/>
      <c r="W146" s="48"/>
      <c r="X146" s="48"/>
      <c r="Y146" s="48"/>
      <c r="Z146" s="48"/>
      <c r="AA146" s="70" t="s">
        <v>637</v>
      </c>
      <c r="AB146" s="48"/>
      <c r="AC146" s="48"/>
      <c r="AD146" s="48"/>
      <c r="AE146" s="48"/>
      <c r="AF146" s="48"/>
      <c r="AG146" s="48"/>
      <c r="AH146" s="48"/>
      <c r="AI146" s="48"/>
      <c r="AJ146" s="48"/>
      <c r="AK146" s="432" t="s">
        <v>638</v>
      </c>
      <c r="AL146" s="432"/>
      <c r="AM146" s="432"/>
      <c r="AN146" s="432"/>
      <c r="AO146" s="432"/>
      <c r="AP146" s="432"/>
      <c r="AQ146" s="432"/>
      <c r="AR146" s="432"/>
      <c r="AS146" s="432"/>
      <c r="AT146" s="432"/>
      <c r="AU146" s="432"/>
      <c r="AV146" s="432"/>
      <c r="AW146" s="432"/>
      <c r="AX146" s="432"/>
      <c r="AY146" s="432"/>
      <c r="AZ146" s="432"/>
      <c r="BA146" s="432"/>
      <c r="BB146" s="432"/>
      <c r="BC146" s="432"/>
      <c r="BD146" s="432"/>
      <c r="BE146" s="432"/>
      <c r="BF146" s="432"/>
      <c r="BG146" s="432"/>
      <c r="BH146" s="432"/>
      <c r="BI146" s="432"/>
      <c r="BJ146" s="432"/>
      <c r="BK146" s="432"/>
      <c r="BL146" s="432"/>
      <c r="BM146" s="432"/>
      <c r="BN146" s="432"/>
      <c r="BO146" s="432"/>
      <c r="BP146" s="432"/>
      <c r="BQ146" s="432"/>
      <c r="BR146" s="432"/>
      <c r="BS146" s="432"/>
      <c r="BT146" s="432"/>
      <c r="BU146" s="432"/>
      <c r="BV146" s="48"/>
      <c r="BW146" s="48"/>
      <c r="BX146" s="48"/>
      <c r="BY146" s="48"/>
      <c r="BZ146" s="48"/>
    </row>
    <row r="147" spans="1:78" hidden="1">
      <c r="A147" s="50"/>
      <c r="B147" s="50"/>
      <c r="C147" s="48"/>
      <c r="D147" s="48"/>
      <c r="E147" s="48"/>
      <c r="F147" s="48"/>
      <c r="G147" s="48"/>
      <c r="H147" s="50"/>
      <c r="I147" s="50"/>
      <c r="J147" s="50"/>
      <c r="K147" s="50"/>
      <c r="L147" s="50"/>
      <c r="M147" s="126"/>
      <c r="N147" s="50"/>
      <c r="O147" s="50"/>
      <c r="P147" s="50"/>
      <c r="Q147" s="50"/>
      <c r="R147" s="50"/>
      <c r="S147" s="70" t="s">
        <v>639</v>
      </c>
      <c r="T147" s="50"/>
      <c r="U147" s="50"/>
      <c r="V147" s="48"/>
      <c r="W147" s="48"/>
      <c r="X147" s="48"/>
      <c r="Y147" s="48"/>
      <c r="Z147" s="48"/>
      <c r="AA147" s="70" t="s">
        <v>639</v>
      </c>
      <c r="AB147" s="48"/>
      <c r="AC147" s="48"/>
      <c r="AD147" s="48"/>
      <c r="AE147" s="48"/>
      <c r="AF147" s="48"/>
      <c r="AG147" s="48"/>
      <c r="AH147" s="48"/>
      <c r="AI147" s="48"/>
      <c r="AJ147" s="48"/>
      <c r="AK147" s="432" t="s">
        <v>640</v>
      </c>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432"/>
      <c r="BI147" s="432"/>
      <c r="BJ147" s="432"/>
      <c r="BK147" s="432"/>
      <c r="BL147" s="432"/>
      <c r="BM147" s="432"/>
      <c r="BN147" s="432"/>
      <c r="BO147" s="432"/>
      <c r="BP147" s="432"/>
      <c r="BQ147" s="432"/>
      <c r="BR147" s="432"/>
      <c r="BS147" s="432"/>
      <c r="BT147" s="432"/>
      <c r="BU147" s="432"/>
      <c r="BV147" s="48"/>
      <c r="BW147" s="48"/>
      <c r="BX147" s="48"/>
      <c r="BY147" s="48"/>
      <c r="BZ147" s="48"/>
    </row>
    <row r="148" spans="1:78" hidden="1">
      <c r="A148" s="50"/>
      <c r="B148" s="50"/>
      <c r="C148" s="48"/>
      <c r="D148" s="48"/>
      <c r="E148" s="48"/>
      <c r="F148" s="48"/>
      <c r="G148" s="48"/>
      <c r="H148" s="50"/>
      <c r="I148" s="50"/>
      <c r="J148" s="50"/>
      <c r="K148" s="50"/>
      <c r="L148" s="50"/>
      <c r="M148" s="126"/>
      <c r="N148" s="50"/>
      <c r="O148" s="50"/>
      <c r="P148" s="50"/>
      <c r="Q148" s="50"/>
      <c r="R148" s="50"/>
      <c r="S148" s="70" t="s">
        <v>641</v>
      </c>
      <c r="T148" s="50"/>
      <c r="U148" s="50"/>
      <c r="V148" s="48"/>
      <c r="W148" s="48"/>
      <c r="X148" s="48"/>
      <c r="Y148" s="48"/>
      <c r="Z148" s="48"/>
      <c r="AA148" s="70" t="s">
        <v>641</v>
      </c>
      <c r="AB148" s="48"/>
      <c r="AC148" s="48"/>
      <c r="AD148" s="48"/>
      <c r="AE148" s="48"/>
      <c r="AF148" s="48"/>
      <c r="AG148" s="48"/>
      <c r="AH148" s="48"/>
      <c r="AI148" s="48"/>
      <c r="AJ148" s="48"/>
      <c r="AK148" s="432" t="s">
        <v>642</v>
      </c>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48"/>
      <c r="BW148" s="48"/>
      <c r="BX148" s="48"/>
      <c r="BY148" s="48"/>
      <c r="BZ148" s="48"/>
    </row>
    <row r="149" spans="1:78" hidden="1">
      <c r="A149" s="50"/>
      <c r="B149" s="50"/>
      <c r="C149" s="441" t="s">
        <v>643</v>
      </c>
      <c r="D149" s="442"/>
      <c r="E149" s="442"/>
      <c r="F149" s="442"/>
      <c r="G149" s="442"/>
      <c r="H149" s="442"/>
      <c r="I149" s="442"/>
      <c r="J149" s="442"/>
      <c r="K149" s="442"/>
      <c r="L149" s="443"/>
      <c r="M149" s="126"/>
      <c r="N149" s="50"/>
      <c r="O149" s="50"/>
      <c r="P149" s="50"/>
      <c r="Q149" s="50"/>
      <c r="R149" s="50"/>
      <c r="S149" s="70" t="s">
        <v>644</v>
      </c>
      <c r="T149" s="50"/>
      <c r="U149" s="50"/>
      <c r="V149" s="48"/>
      <c r="W149" s="48"/>
      <c r="X149" s="48"/>
      <c r="Y149" s="48"/>
      <c r="Z149" s="48"/>
      <c r="AA149" s="70" t="s">
        <v>644</v>
      </c>
      <c r="AB149" s="48"/>
      <c r="AC149" s="48"/>
      <c r="AD149" s="48"/>
      <c r="AE149" s="48"/>
      <c r="AF149" s="48"/>
      <c r="AG149" s="48"/>
      <c r="AH149" s="48"/>
      <c r="AI149" s="48"/>
      <c r="AJ149" s="48"/>
      <c r="AK149" s="432" t="s">
        <v>645</v>
      </c>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432"/>
      <c r="BI149" s="432"/>
      <c r="BJ149" s="432"/>
      <c r="BK149" s="432"/>
      <c r="BL149" s="432"/>
      <c r="BM149" s="432"/>
      <c r="BN149" s="432"/>
      <c r="BO149" s="432"/>
      <c r="BP149" s="432"/>
      <c r="BQ149" s="432"/>
      <c r="BR149" s="432"/>
      <c r="BS149" s="432"/>
      <c r="BT149" s="432"/>
      <c r="BU149" s="432"/>
      <c r="BV149" s="48"/>
      <c r="BW149" s="48"/>
      <c r="BX149" s="48"/>
      <c r="BY149" s="48"/>
      <c r="BZ149" s="48"/>
    </row>
    <row r="150" spans="1:78" hidden="1">
      <c r="A150" s="50"/>
      <c r="B150" s="50"/>
      <c r="C150" s="444"/>
      <c r="D150" s="445"/>
      <c r="E150" s="445"/>
      <c r="F150" s="445"/>
      <c r="G150" s="445"/>
      <c r="H150" s="445"/>
      <c r="I150" s="445"/>
      <c r="J150" s="445"/>
      <c r="K150" s="445"/>
      <c r="L150" s="446"/>
      <c r="M150" s="126"/>
      <c r="N150" s="50"/>
      <c r="O150" s="50"/>
      <c r="P150" s="50"/>
      <c r="Q150" s="50"/>
      <c r="R150" s="50"/>
      <c r="S150" s="70" t="s">
        <v>646</v>
      </c>
      <c r="T150" s="50"/>
      <c r="U150" s="50"/>
      <c r="V150" s="48"/>
      <c r="W150" s="48"/>
      <c r="X150" s="48"/>
      <c r="Y150" s="48"/>
      <c r="Z150" s="48"/>
      <c r="AA150" s="70" t="s">
        <v>646</v>
      </c>
      <c r="AB150" s="48"/>
      <c r="AC150" s="48"/>
      <c r="AD150" s="48"/>
      <c r="AE150" s="48"/>
      <c r="AF150" s="48"/>
      <c r="AG150" s="48"/>
      <c r="AH150" s="48"/>
      <c r="AI150" s="48"/>
      <c r="AJ150" s="48"/>
      <c r="AK150" s="432" t="s">
        <v>647</v>
      </c>
      <c r="AL150" s="432"/>
      <c r="AM150" s="432"/>
      <c r="AN150" s="432"/>
      <c r="AO150" s="432"/>
      <c r="AP150" s="432"/>
      <c r="AQ150" s="432"/>
      <c r="AR150" s="432"/>
      <c r="AS150" s="432"/>
      <c r="AT150" s="432"/>
      <c r="AU150" s="432"/>
      <c r="AV150" s="432"/>
      <c r="AW150" s="432"/>
      <c r="AX150" s="432"/>
      <c r="AY150" s="432"/>
      <c r="AZ150" s="432"/>
      <c r="BA150" s="432"/>
      <c r="BB150" s="432"/>
      <c r="BC150" s="432"/>
      <c r="BD150" s="432"/>
      <c r="BE150" s="432"/>
      <c r="BF150" s="432"/>
      <c r="BG150" s="432"/>
      <c r="BH150" s="432"/>
      <c r="BI150" s="432"/>
      <c r="BJ150" s="432"/>
      <c r="BK150" s="432"/>
      <c r="BL150" s="432"/>
      <c r="BM150" s="432"/>
      <c r="BN150" s="432"/>
      <c r="BO150" s="432"/>
      <c r="BP150" s="432"/>
      <c r="BQ150" s="432"/>
      <c r="BR150" s="432"/>
      <c r="BS150" s="432"/>
      <c r="BT150" s="432"/>
      <c r="BU150" s="432"/>
      <c r="BV150" s="48"/>
      <c r="BW150" s="48"/>
      <c r="BX150" s="48"/>
      <c r="BY150" s="48"/>
      <c r="BZ150" s="48"/>
    </row>
    <row r="151" spans="1:78" ht="13" hidden="1">
      <c r="A151" s="50"/>
      <c r="B151" s="50"/>
      <c r="C151" s="95"/>
      <c r="D151" s="132"/>
      <c r="E151" s="132"/>
      <c r="F151" s="132"/>
      <c r="G151" s="132"/>
      <c r="H151" s="132"/>
      <c r="I151" s="132"/>
      <c r="J151" s="132"/>
      <c r="K151" s="132"/>
      <c r="L151" s="132"/>
      <c r="M151" s="126"/>
      <c r="N151" s="50"/>
      <c r="O151" s="50"/>
      <c r="P151" s="50"/>
      <c r="Q151" s="50"/>
      <c r="R151" s="50"/>
      <c r="S151" s="70" t="s">
        <v>648</v>
      </c>
      <c r="T151" s="50"/>
      <c r="U151" s="50"/>
      <c r="V151" s="48"/>
      <c r="W151" s="48"/>
      <c r="X151" s="48"/>
      <c r="Y151" s="48"/>
      <c r="Z151" s="48"/>
      <c r="AA151" s="70" t="s">
        <v>648</v>
      </c>
      <c r="AB151" s="48"/>
      <c r="AC151" s="48"/>
      <c r="AD151" s="48"/>
      <c r="AE151" s="48"/>
      <c r="AF151" s="48"/>
      <c r="AG151" s="48"/>
      <c r="AH151" s="48"/>
      <c r="AI151" s="48"/>
      <c r="AJ151" s="48"/>
      <c r="AK151" s="432" t="s">
        <v>649</v>
      </c>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432"/>
      <c r="BI151" s="432"/>
      <c r="BJ151" s="432"/>
      <c r="BK151" s="432"/>
      <c r="BL151" s="432"/>
      <c r="BM151" s="432"/>
      <c r="BN151" s="432"/>
      <c r="BO151" s="432"/>
      <c r="BP151" s="432"/>
      <c r="BQ151" s="432"/>
      <c r="BR151" s="432"/>
      <c r="BS151" s="432"/>
      <c r="BT151" s="432"/>
      <c r="BU151" s="432"/>
      <c r="BV151" s="48"/>
      <c r="BW151" s="48"/>
      <c r="BX151" s="48"/>
      <c r="BY151" s="48"/>
      <c r="BZ151" s="48"/>
    </row>
    <row r="152" spans="1:78" hidden="1">
      <c r="A152" s="50"/>
      <c r="B152" s="50"/>
      <c r="C152" s="76" t="s">
        <v>650</v>
      </c>
      <c r="D152" s="48"/>
      <c r="E152" s="48"/>
      <c r="F152" s="48"/>
      <c r="G152" s="48"/>
      <c r="H152" s="48"/>
      <c r="I152" s="48"/>
      <c r="J152" s="48"/>
      <c r="K152" s="48"/>
      <c r="L152" s="48"/>
      <c r="M152" s="126"/>
      <c r="N152" s="50"/>
      <c r="O152" s="50"/>
      <c r="P152" s="50"/>
      <c r="Q152" s="50"/>
      <c r="R152" s="50"/>
      <c r="S152" s="70" t="s">
        <v>651</v>
      </c>
      <c r="T152" s="50"/>
      <c r="U152" s="50"/>
      <c r="V152" s="48"/>
      <c r="W152" s="48"/>
      <c r="X152" s="48"/>
      <c r="Y152" s="48"/>
      <c r="Z152" s="48"/>
      <c r="AA152" s="70" t="s">
        <v>651</v>
      </c>
      <c r="AB152" s="48"/>
      <c r="AC152" s="48"/>
      <c r="AD152" s="48"/>
      <c r="AE152" s="48"/>
      <c r="AF152" s="48"/>
      <c r="AG152" s="48"/>
      <c r="AH152" s="48"/>
      <c r="AI152" s="48"/>
      <c r="AJ152" s="48"/>
      <c r="AK152" s="432" t="s">
        <v>652</v>
      </c>
      <c r="AL152" s="432"/>
      <c r="AM152" s="432"/>
      <c r="AN152" s="432"/>
      <c r="AO152" s="432"/>
      <c r="AP152" s="432"/>
      <c r="AQ152" s="432"/>
      <c r="AR152" s="432"/>
      <c r="AS152" s="432"/>
      <c r="AT152" s="432"/>
      <c r="AU152" s="432"/>
      <c r="AV152" s="432"/>
      <c r="AW152" s="432"/>
      <c r="AX152" s="432"/>
      <c r="AY152" s="432"/>
      <c r="AZ152" s="432"/>
      <c r="BA152" s="432"/>
      <c r="BB152" s="432"/>
      <c r="BC152" s="432"/>
      <c r="BD152" s="432"/>
      <c r="BE152" s="432"/>
      <c r="BF152" s="432"/>
      <c r="BG152" s="432"/>
      <c r="BH152" s="432"/>
      <c r="BI152" s="432"/>
      <c r="BJ152" s="432"/>
      <c r="BK152" s="432"/>
      <c r="BL152" s="432"/>
      <c r="BM152" s="432"/>
      <c r="BN152" s="432"/>
      <c r="BO152" s="432"/>
      <c r="BP152" s="432"/>
      <c r="BQ152" s="432"/>
      <c r="BR152" s="432"/>
      <c r="BS152" s="432"/>
      <c r="BT152" s="432"/>
      <c r="BU152" s="432"/>
      <c r="BV152" s="48"/>
      <c r="BW152" s="48"/>
      <c r="BX152" s="48"/>
      <c r="BY152" s="48"/>
      <c r="BZ152" s="48"/>
    </row>
    <row r="153" spans="1:78" hidden="1">
      <c r="A153" s="50"/>
      <c r="B153" s="50"/>
      <c r="C153" s="76" t="s">
        <v>457</v>
      </c>
      <c r="D153" s="48"/>
      <c r="E153" s="48"/>
      <c r="F153" s="48"/>
      <c r="G153" s="48"/>
      <c r="H153" s="48"/>
      <c r="I153" s="48"/>
      <c r="J153" s="48"/>
      <c r="K153" s="48"/>
      <c r="L153" s="48"/>
      <c r="M153" s="126"/>
      <c r="N153" s="50"/>
      <c r="O153" s="50"/>
      <c r="P153" s="50"/>
      <c r="Q153" s="50"/>
      <c r="R153" s="50"/>
      <c r="S153" s="70" t="s">
        <v>653</v>
      </c>
      <c r="T153" s="50"/>
      <c r="U153" s="50"/>
      <c r="V153" s="48"/>
      <c r="W153" s="48"/>
      <c r="X153" s="48"/>
      <c r="Y153" s="48"/>
      <c r="Z153" s="48"/>
      <c r="AA153" s="70" t="s">
        <v>653</v>
      </c>
      <c r="AB153" s="48"/>
      <c r="AC153" s="48"/>
      <c r="AD153" s="48"/>
      <c r="AE153" s="48"/>
      <c r="AF153" s="48"/>
      <c r="AG153" s="48"/>
      <c r="AH153" s="48"/>
      <c r="AI153" s="48"/>
      <c r="AJ153" s="48"/>
      <c r="AK153" s="431" t="s">
        <v>654</v>
      </c>
      <c r="AL153" s="432"/>
      <c r="AM153" s="432"/>
      <c r="AN153" s="432"/>
      <c r="AO153" s="432"/>
      <c r="AP153" s="432"/>
      <c r="AQ153" s="432"/>
      <c r="AR153" s="432"/>
      <c r="AS153" s="432"/>
      <c r="AT153" s="432"/>
      <c r="AU153" s="432"/>
      <c r="AV153" s="432"/>
      <c r="AW153" s="432"/>
      <c r="AX153" s="432"/>
      <c r="AY153" s="432"/>
      <c r="AZ153" s="432"/>
      <c r="BA153" s="432"/>
      <c r="BB153" s="432"/>
      <c r="BC153" s="432"/>
      <c r="BD153" s="432"/>
      <c r="BE153" s="432"/>
      <c r="BF153" s="432"/>
      <c r="BG153" s="432"/>
      <c r="BH153" s="432"/>
      <c r="BI153" s="432"/>
      <c r="BJ153" s="432"/>
      <c r="BK153" s="432"/>
      <c r="BL153" s="432"/>
      <c r="BM153" s="432"/>
      <c r="BN153" s="432"/>
      <c r="BO153" s="432"/>
      <c r="BP153" s="432"/>
      <c r="BQ153" s="432"/>
      <c r="BR153" s="432"/>
      <c r="BS153" s="432"/>
      <c r="BT153" s="432"/>
      <c r="BU153" s="432"/>
      <c r="BV153" s="48"/>
      <c r="BW153" s="48"/>
      <c r="BX153" s="48"/>
      <c r="BY153" s="48"/>
      <c r="BZ153" s="48"/>
    </row>
    <row r="154" spans="1:78" ht="13" hidden="1">
      <c r="A154" s="50"/>
      <c r="B154" s="50"/>
      <c r="C154" s="76" t="s">
        <v>655</v>
      </c>
      <c r="D154" s="132"/>
      <c r="E154" s="132"/>
      <c r="F154" s="132"/>
      <c r="G154" s="132"/>
      <c r="H154" s="132"/>
      <c r="I154" s="132"/>
      <c r="J154" s="132"/>
      <c r="K154" s="132"/>
      <c r="L154" s="132"/>
      <c r="M154" s="126"/>
      <c r="N154" s="50"/>
      <c r="O154" s="50"/>
      <c r="P154" s="50"/>
      <c r="Q154" s="50"/>
      <c r="R154" s="50"/>
      <c r="S154" s="70" t="s">
        <v>656</v>
      </c>
      <c r="T154" s="50"/>
      <c r="U154" s="50"/>
      <c r="V154" s="48"/>
      <c r="W154" s="48"/>
      <c r="X154" s="48"/>
      <c r="Y154" s="48"/>
      <c r="Z154" s="48"/>
      <c r="AA154" s="70" t="s">
        <v>656</v>
      </c>
      <c r="AB154" s="48"/>
      <c r="AC154" s="48"/>
      <c r="AD154" s="48"/>
      <c r="AE154" s="48"/>
      <c r="AF154" s="48"/>
      <c r="AG154" s="48"/>
      <c r="AH154" s="48"/>
      <c r="AI154" s="48"/>
      <c r="AJ154" s="48"/>
      <c r="AK154" s="432" t="s">
        <v>657</v>
      </c>
      <c r="AL154" s="432"/>
      <c r="AM154" s="432"/>
      <c r="AN154" s="432"/>
      <c r="AO154" s="432"/>
      <c r="AP154" s="432"/>
      <c r="AQ154" s="432"/>
      <c r="AR154" s="432"/>
      <c r="AS154" s="432"/>
      <c r="AT154" s="432"/>
      <c r="AU154" s="432"/>
      <c r="AV154" s="432"/>
      <c r="AW154" s="432"/>
      <c r="AX154" s="432"/>
      <c r="AY154" s="432"/>
      <c r="AZ154" s="432"/>
      <c r="BA154" s="432"/>
      <c r="BB154" s="432"/>
      <c r="BC154" s="432"/>
      <c r="BD154" s="432"/>
      <c r="BE154" s="432"/>
      <c r="BF154" s="432"/>
      <c r="BG154" s="432"/>
      <c r="BH154" s="432"/>
      <c r="BI154" s="432"/>
      <c r="BJ154" s="432"/>
      <c r="BK154" s="432"/>
      <c r="BL154" s="432"/>
      <c r="BM154" s="432"/>
      <c r="BN154" s="432"/>
      <c r="BO154" s="432"/>
      <c r="BP154" s="432"/>
      <c r="BQ154" s="432"/>
      <c r="BR154" s="432"/>
      <c r="BS154" s="432"/>
      <c r="BT154" s="432"/>
      <c r="BU154" s="432"/>
      <c r="BV154" s="48"/>
      <c r="BW154" s="48"/>
      <c r="BX154" s="48"/>
      <c r="BY154" s="48"/>
      <c r="BZ154" s="48"/>
    </row>
    <row r="155" spans="1:78" ht="13" hidden="1">
      <c r="A155" s="50"/>
      <c r="B155" s="50"/>
      <c r="C155" s="76" t="s">
        <v>658</v>
      </c>
      <c r="D155" s="132"/>
      <c r="E155" s="132"/>
      <c r="F155" s="132"/>
      <c r="G155" s="132"/>
      <c r="H155" s="132"/>
      <c r="I155" s="132"/>
      <c r="J155" s="132"/>
      <c r="K155" s="132"/>
      <c r="L155" s="132"/>
      <c r="M155" s="126"/>
      <c r="N155" s="50"/>
      <c r="O155" s="50"/>
      <c r="P155" s="50"/>
      <c r="Q155" s="50"/>
      <c r="R155" s="50"/>
      <c r="S155" s="70" t="s">
        <v>659</v>
      </c>
      <c r="T155" s="50"/>
      <c r="U155" s="50"/>
      <c r="V155" s="48"/>
      <c r="W155" s="48"/>
      <c r="X155" s="48"/>
      <c r="Y155" s="48"/>
      <c r="Z155" s="48"/>
      <c r="AA155" s="70" t="s">
        <v>659</v>
      </c>
      <c r="AB155" s="48"/>
      <c r="AC155" s="48"/>
      <c r="AD155" s="48"/>
      <c r="AE155" s="48"/>
      <c r="AF155" s="48"/>
      <c r="AG155" s="48"/>
      <c r="AH155" s="48"/>
      <c r="AI155" s="48"/>
      <c r="AJ155" s="48"/>
      <c r="AK155" s="432" t="s">
        <v>660</v>
      </c>
      <c r="AL155" s="432"/>
      <c r="AM155" s="432"/>
      <c r="AN155" s="432"/>
      <c r="AO155" s="432"/>
      <c r="AP155" s="432"/>
      <c r="AQ155" s="432"/>
      <c r="AR155" s="432"/>
      <c r="AS155" s="432"/>
      <c r="AT155" s="432"/>
      <c r="AU155" s="432"/>
      <c r="AV155" s="432"/>
      <c r="AW155" s="432"/>
      <c r="AX155" s="432"/>
      <c r="AY155" s="432"/>
      <c r="AZ155" s="432"/>
      <c r="BA155" s="432"/>
      <c r="BB155" s="432"/>
      <c r="BC155" s="432"/>
      <c r="BD155" s="432"/>
      <c r="BE155" s="432"/>
      <c r="BF155" s="432"/>
      <c r="BG155" s="432"/>
      <c r="BH155" s="432"/>
      <c r="BI155" s="432"/>
      <c r="BJ155" s="432"/>
      <c r="BK155" s="432"/>
      <c r="BL155" s="432"/>
      <c r="BM155" s="432"/>
      <c r="BN155" s="432"/>
      <c r="BO155" s="432"/>
      <c r="BP155" s="432"/>
      <c r="BQ155" s="432"/>
      <c r="BR155" s="432"/>
      <c r="BS155" s="432"/>
      <c r="BT155" s="432"/>
      <c r="BU155" s="432"/>
      <c r="BV155" s="48"/>
      <c r="BW155" s="48"/>
      <c r="BX155" s="48"/>
      <c r="BY155" s="48"/>
      <c r="BZ155" s="48"/>
    </row>
    <row r="156" spans="1:78" ht="13" hidden="1">
      <c r="A156" s="50"/>
      <c r="B156" s="50"/>
      <c r="C156" s="127" t="s">
        <v>661</v>
      </c>
      <c r="D156" s="132"/>
      <c r="E156" s="132"/>
      <c r="F156" s="132"/>
      <c r="G156" s="132"/>
      <c r="H156" s="132"/>
      <c r="I156" s="132"/>
      <c r="J156" s="132"/>
      <c r="K156" s="132"/>
      <c r="L156" s="132"/>
      <c r="M156" s="126"/>
      <c r="N156" s="50"/>
      <c r="O156" s="50"/>
      <c r="P156" s="50"/>
      <c r="Q156" s="50"/>
      <c r="R156" s="50"/>
      <c r="S156" s="70" t="s">
        <v>662</v>
      </c>
      <c r="T156" s="50"/>
      <c r="U156" s="50"/>
      <c r="V156" s="48"/>
      <c r="W156" s="48"/>
      <c r="X156" s="48"/>
      <c r="Y156" s="48"/>
      <c r="Z156" s="48"/>
      <c r="AA156" s="70" t="s">
        <v>662</v>
      </c>
      <c r="AB156" s="48"/>
      <c r="AC156" s="48"/>
      <c r="AD156" s="48"/>
      <c r="AE156" s="48"/>
      <c r="AF156" s="48"/>
      <c r="AG156" s="48"/>
      <c r="AH156" s="48"/>
      <c r="AI156" s="48"/>
      <c r="AJ156" s="48"/>
      <c r="AK156" s="432" t="s">
        <v>663</v>
      </c>
      <c r="AL156" s="432"/>
      <c r="AM156" s="432"/>
      <c r="AN156" s="432"/>
      <c r="AO156" s="432"/>
      <c r="AP156" s="432"/>
      <c r="AQ156" s="432"/>
      <c r="AR156" s="432"/>
      <c r="AS156" s="432"/>
      <c r="AT156" s="432"/>
      <c r="AU156" s="432"/>
      <c r="AV156" s="432"/>
      <c r="AW156" s="432"/>
      <c r="AX156" s="432"/>
      <c r="AY156" s="432"/>
      <c r="AZ156" s="432"/>
      <c r="BA156" s="432"/>
      <c r="BB156" s="432"/>
      <c r="BC156" s="432"/>
      <c r="BD156" s="432"/>
      <c r="BE156" s="432"/>
      <c r="BF156" s="432"/>
      <c r="BG156" s="432"/>
      <c r="BH156" s="432"/>
      <c r="BI156" s="432"/>
      <c r="BJ156" s="432"/>
      <c r="BK156" s="432"/>
      <c r="BL156" s="432"/>
      <c r="BM156" s="432"/>
      <c r="BN156" s="432"/>
      <c r="BO156" s="432"/>
      <c r="BP156" s="432"/>
      <c r="BQ156" s="432"/>
      <c r="BR156" s="432"/>
      <c r="BS156" s="432"/>
      <c r="BT156" s="432"/>
      <c r="BU156" s="432"/>
      <c r="BV156" s="48"/>
      <c r="BW156" s="48"/>
      <c r="BX156" s="48"/>
      <c r="BY156" s="48"/>
      <c r="BZ156" s="48"/>
    </row>
    <row r="157" spans="1:78" ht="13" hidden="1">
      <c r="A157" s="50"/>
      <c r="B157" s="50"/>
      <c r="C157" s="133" t="s">
        <v>664</v>
      </c>
      <c r="D157" s="132"/>
      <c r="E157" s="132"/>
      <c r="F157" s="132"/>
      <c r="G157" s="132"/>
      <c r="H157" s="132"/>
      <c r="I157" s="132"/>
      <c r="J157" s="132"/>
      <c r="K157" s="132"/>
      <c r="L157" s="132"/>
      <c r="M157" s="126"/>
      <c r="N157" s="50"/>
      <c r="O157" s="50"/>
      <c r="P157" s="50"/>
      <c r="Q157" s="50"/>
      <c r="R157" s="50"/>
      <c r="S157" s="70" t="s">
        <v>665</v>
      </c>
      <c r="T157" s="50"/>
      <c r="U157" s="50"/>
      <c r="V157" s="48"/>
      <c r="W157" s="48"/>
      <c r="X157" s="48"/>
      <c r="Y157" s="48"/>
      <c r="Z157" s="48"/>
      <c r="AA157" s="70" t="s">
        <v>665</v>
      </c>
      <c r="AB157" s="48"/>
      <c r="AC157" s="48"/>
      <c r="AD157" s="48"/>
      <c r="AE157" s="48"/>
      <c r="AF157" s="48"/>
      <c r="AG157" s="48"/>
      <c r="AH157" s="48"/>
      <c r="AI157" s="48"/>
      <c r="AJ157" s="48"/>
      <c r="AK157" s="432" t="s">
        <v>666</v>
      </c>
      <c r="AL157" s="432"/>
      <c r="AM157" s="432"/>
      <c r="AN157" s="432"/>
      <c r="AO157" s="432"/>
      <c r="AP157" s="432"/>
      <c r="AQ157" s="432"/>
      <c r="AR157" s="432"/>
      <c r="AS157" s="432"/>
      <c r="AT157" s="432"/>
      <c r="AU157" s="432"/>
      <c r="AV157" s="432"/>
      <c r="AW157" s="432"/>
      <c r="AX157" s="432"/>
      <c r="AY157" s="432"/>
      <c r="AZ157" s="432"/>
      <c r="BA157" s="432"/>
      <c r="BB157" s="432"/>
      <c r="BC157" s="432"/>
      <c r="BD157" s="432"/>
      <c r="BE157" s="432"/>
      <c r="BF157" s="432"/>
      <c r="BG157" s="432"/>
      <c r="BH157" s="432"/>
      <c r="BI157" s="432"/>
      <c r="BJ157" s="432"/>
      <c r="BK157" s="432"/>
      <c r="BL157" s="432"/>
      <c r="BM157" s="432"/>
      <c r="BN157" s="432"/>
      <c r="BO157" s="432"/>
      <c r="BP157" s="432"/>
      <c r="BQ157" s="432"/>
      <c r="BR157" s="432"/>
      <c r="BS157" s="432"/>
      <c r="BT157" s="432"/>
      <c r="BU157" s="432"/>
      <c r="BV157" s="48"/>
      <c r="BW157" s="48"/>
      <c r="BX157" s="48"/>
      <c r="BY157" s="48"/>
      <c r="BZ157" s="48"/>
    </row>
    <row r="158" spans="1:78" hidden="1">
      <c r="A158" s="50"/>
      <c r="B158" s="50"/>
      <c r="C158" s="133" t="s">
        <v>667</v>
      </c>
      <c r="D158" s="115"/>
      <c r="E158" s="115"/>
      <c r="F158" s="115"/>
      <c r="G158" s="115"/>
      <c r="H158" s="115"/>
      <c r="I158" s="115"/>
      <c r="J158" s="115"/>
      <c r="K158" s="115"/>
      <c r="L158" s="115"/>
      <c r="M158" s="126"/>
      <c r="N158" s="50"/>
      <c r="O158" s="50"/>
      <c r="P158" s="50"/>
      <c r="Q158" s="50"/>
      <c r="R158" s="50"/>
      <c r="S158" s="70" t="s">
        <v>668</v>
      </c>
      <c r="T158" s="50"/>
      <c r="U158" s="50"/>
      <c r="V158" s="48"/>
      <c r="W158" s="48"/>
      <c r="X158" s="48"/>
      <c r="Y158" s="48"/>
      <c r="Z158" s="48"/>
      <c r="AA158" s="70" t="s">
        <v>668</v>
      </c>
      <c r="AB158" s="48"/>
      <c r="AC158" s="48"/>
      <c r="AD158" s="48"/>
      <c r="AE158" s="48"/>
      <c r="AF158" s="48"/>
      <c r="AG158" s="48"/>
      <c r="AH158" s="48"/>
      <c r="AI158" s="48"/>
      <c r="AJ158" s="48"/>
      <c r="AK158" s="432" t="s">
        <v>669</v>
      </c>
      <c r="AL158" s="432"/>
      <c r="AM158" s="432"/>
      <c r="AN158" s="432"/>
      <c r="AO158" s="432"/>
      <c r="AP158" s="432"/>
      <c r="AQ158" s="432"/>
      <c r="AR158" s="432"/>
      <c r="AS158" s="432"/>
      <c r="AT158" s="432"/>
      <c r="AU158" s="432"/>
      <c r="AV158" s="432"/>
      <c r="AW158" s="432"/>
      <c r="AX158" s="432"/>
      <c r="AY158" s="432"/>
      <c r="AZ158" s="432"/>
      <c r="BA158" s="432"/>
      <c r="BB158" s="432"/>
      <c r="BC158" s="432"/>
      <c r="BD158" s="432"/>
      <c r="BE158" s="432"/>
      <c r="BF158" s="432"/>
      <c r="BG158" s="432"/>
      <c r="BH158" s="432"/>
      <c r="BI158" s="432"/>
      <c r="BJ158" s="432"/>
      <c r="BK158" s="432"/>
      <c r="BL158" s="432"/>
      <c r="BM158" s="432"/>
      <c r="BN158" s="432"/>
      <c r="BO158" s="432"/>
      <c r="BP158" s="432"/>
      <c r="BQ158" s="432"/>
      <c r="BR158" s="432"/>
      <c r="BS158" s="432"/>
      <c r="BT158" s="432"/>
      <c r="BU158" s="432"/>
      <c r="BV158" s="48"/>
      <c r="BW158" s="48"/>
      <c r="BX158" s="48"/>
      <c r="BY158" s="48"/>
      <c r="BZ158" s="48"/>
    </row>
    <row r="159" spans="1:78" hidden="1">
      <c r="A159" s="50"/>
      <c r="B159" s="50"/>
      <c r="C159" s="50"/>
      <c r="D159" s="115"/>
      <c r="E159" s="115"/>
      <c r="F159" s="115"/>
      <c r="G159" s="115"/>
      <c r="H159" s="115"/>
      <c r="I159" s="115"/>
      <c r="J159" s="115"/>
      <c r="K159" s="115"/>
      <c r="L159" s="115"/>
      <c r="M159" s="48"/>
      <c r="N159" s="50"/>
      <c r="O159" s="50"/>
      <c r="P159" s="50"/>
      <c r="Q159" s="50"/>
      <c r="R159" s="50"/>
      <c r="S159" s="70" t="s">
        <v>670</v>
      </c>
      <c r="T159" s="50"/>
      <c r="U159" s="50"/>
      <c r="V159" s="48"/>
      <c r="W159" s="48"/>
      <c r="X159" s="48"/>
      <c r="Y159" s="48"/>
      <c r="Z159" s="48"/>
      <c r="AA159" s="70" t="s">
        <v>670</v>
      </c>
      <c r="AB159" s="48"/>
      <c r="AC159" s="48"/>
      <c r="AD159" s="48"/>
      <c r="AE159" s="48"/>
      <c r="AF159" s="48"/>
      <c r="AG159" s="48"/>
      <c r="AH159" s="48"/>
      <c r="AI159" s="48"/>
      <c r="AJ159" s="48"/>
      <c r="AK159" s="432" t="s">
        <v>671</v>
      </c>
      <c r="AL159" s="432"/>
      <c r="AM159" s="432"/>
      <c r="AN159" s="432"/>
      <c r="AO159" s="432"/>
      <c r="AP159" s="432"/>
      <c r="AQ159" s="432"/>
      <c r="AR159" s="432"/>
      <c r="AS159" s="432"/>
      <c r="AT159" s="432"/>
      <c r="AU159" s="432"/>
      <c r="AV159" s="432"/>
      <c r="AW159" s="432"/>
      <c r="AX159" s="432"/>
      <c r="AY159" s="432"/>
      <c r="AZ159" s="432"/>
      <c r="BA159" s="432"/>
      <c r="BB159" s="432"/>
      <c r="BC159" s="432"/>
      <c r="BD159" s="432"/>
      <c r="BE159" s="432"/>
      <c r="BF159" s="432"/>
      <c r="BG159" s="432"/>
      <c r="BH159" s="432"/>
      <c r="BI159" s="432"/>
      <c r="BJ159" s="432"/>
      <c r="BK159" s="432"/>
      <c r="BL159" s="432"/>
      <c r="BM159" s="432"/>
      <c r="BN159" s="432"/>
      <c r="BO159" s="432"/>
      <c r="BP159" s="432"/>
      <c r="BQ159" s="432"/>
      <c r="BR159" s="432"/>
      <c r="BS159" s="432"/>
      <c r="BT159" s="432"/>
      <c r="BU159" s="432"/>
      <c r="BV159" s="48"/>
      <c r="BW159" s="48"/>
      <c r="BX159" s="48"/>
      <c r="BY159" s="48"/>
      <c r="BZ159" s="48"/>
    </row>
    <row r="160" spans="1:78" hidden="1">
      <c r="A160" s="50"/>
      <c r="B160" s="50"/>
      <c r="D160" s="50"/>
      <c r="E160" s="50"/>
      <c r="F160" s="50"/>
      <c r="G160" s="50"/>
      <c r="H160" s="50"/>
      <c r="I160" s="48"/>
      <c r="J160" s="48"/>
      <c r="K160" s="50"/>
      <c r="L160" s="50"/>
      <c r="M160" s="48"/>
      <c r="N160" s="50"/>
      <c r="O160" s="50"/>
      <c r="P160" s="50"/>
      <c r="Q160" s="50"/>
      <c r="R160" s="50"/>
      <c r="S160" s="70" t="s">
        <v>672</v>
      </c>
      <c r="T160" s="50"/>
      <c r="U160" s="50"/>
      <c r="V160" s="48"/>
      <c r="W160" s="48"/>
      <c r="X160" s="48"/>
      <c r="Y160" s="48"/>
      <c r="Z160" s="48"/>
      <c r="AA160" s="70" t="s">
        <v>672</v>
      </c>
      <c r="AB160" s="48"/>
      <c r="AC160" s="48"/>
      <c r="AD160" s="48"/>
      <c r="AE160" s="48"/>
      <c r="AF160" s="48"/>
      <c r="AG160" s="48"/>
      <c r="AH160" s="48"/>
      <c r="AI160" s="48"/>
      <c r="AJ160" s="48"/>
      <c r="AK160" s="431" t="s">
        <v>673</v>
      </c>
      <c r="AL160" s="432"/>
      <c r="AM160" s="432"/>
      <c r="AN160" s="432"/>
      <c r="AO160" s="432"/>
      <c r="AP160" s="432"/>
      <c r="AQ160" s="432"/>
      <c r="AR160" s="432"/>
      <c r="AS160" s="432"/>
      <c r="AT160" s="432"/>
      <c r="AU160" s="432"/>
      <c r="AV160" s="432"/>
      <c r="AW160" s="432"/>
      <c r="AX160" s="432"/>
      <c r="AY160" s="432"/>
      <c r="AZ160" s="432"/>
      <c r="BA160" s="432"/>
      <c r="BB160" s="432"/>
      <c r="BC160" s="432"/>
      <c r="BD160" s="432"/>
      <c r="BE160" s="432"/>
      <c r="BF160" s="432"/>
      <c r="BG160" s="432"/>
      <c r="BH160" s="432"/>
      <c r="BI160" s="432"/>
      <c r="BJ160" s="432"/>
      <c r="BK160" s="432"/>
      <c r="BL160" s="432"/>
      <c r="BM160" s="432"/>
      <c r="BN160" s="432"/>
      <c r="BO160" s="432"/>
      <c r="BP160" s="432"/>
      <c r="BQ160" s="432"/>
      <c r="BR160" s="432"/>
      <c r="BS160" s="432"/>
      <c r="BT160" s="432"/>
      <c r="BU160" s="432"/>
      <c r="BV160" s="48"/>
      <c r="BW160" s="48"/>
      <c r="BX160" s="48"/>
      <c r="BY160" s="48"/>
      <c r="BZ160" s="48"/>
    </row>
    <row r="161" spans="1:78" hidden="1">
      <c r="A161" s="50"/>
      <c r="B161" s="50"/>
      <c r="C161" s="48"/>
      <c r="D161" s="48"/>
      <c r="E161" s="48"/>
      <c r="F161" s="48"/>
      <c r="G161" s="50"/>
      <c r="H161" s="50"/>
      <c r="I161" s="50"/>
      <c r="J161" s="50"/>
      <c r="K161" s="48"/>
      <c r="L161" s="50"/>
      <c r="M161" s="50"/>
      <c r="N161" s="50"/>
      <c r="O161" s="50"/>
      <c r="P161" s="50"/>
      <c r="Q161" s="50"/>
      <c r="R161" s="50"/>
      <c r="S161" s="70" t="s">
        <v>674</v>
      </c>
      <c r="T161" s="50"/>
      <c r="U161" s="50"/>
      <c r="V161" s="48"/>
      <c r="W161" s="48"/>
      <c r="X161" s="48"/>
      <c r="Y161" s="48"/>
      <c r="Z161" s="48"/>
      <c r="AA161" s="70" t="s">
        <v>674</v>
      </c>
      <c r="AB161" s="48"/>
      <c r="AC161" s="48"/>
      <c r="AD161" s="48"/>
      <c r="AE161" s="48"/>
      <c r="AF161" s="48"/>
      <c r="AG161" s="48"/>
      <c r="AH161" s="48"/>
      <c r="AI161" s="48"/>
      <c r="AJ161" s="48"/>
      <c r="AK161" s="432" t="s">
        <v>675</v>
      </c>
      <c r="AL161" s="432"/>
      <c r="AM161" s="432"/>
      <c r="AN161" s="432"/>
      <c r="AO161" s="432"/>
      <c r="AP161" s="432"/>
      <c r="AQ161" s="432"/>
      <c r="AR161" s="432"/>
      <c r="AS161" s="432"/>
      <c r="AT161" s="432"/>
      <c r="AU161" s="432"/>
      <c r="AV161" s="432"/>
      <c r="AW161" s="432"/>
      <c r="AX161" s="432"/>
      <c r="AY161" s="432"/>
      <c r="AZ161" s="432"/>
      <c r="BA161" s="432"/>
      <c r="BB161" s="432"/>
      <c r="BC161" s="432"/>
      <c r="BD161" s="432"/>
      <c r="BE161" s="432"/>
      <c r="BF161" s="432"/>
      <c r="BG161" s="432"/>
      <c r="BH161" s="432"/>
      <c r="BI161" s="432"/>
      <c r="BJ161" s="432"/>
      <c r="BK161" s="432"/>
      <c r="BL161" s="432"/>
      <c r="BM161" s="432"/>
      <c r="BN161" s="432"/>
      <c r="BO161" s="432"/>
      <c r="BP161" s="432"/>
      <c r="BQ161" s="432"/>
      <c r="BR161" s="432"/>
      <c r="BS161" s="432"/>
      <c r="BT161" s="432"/>
      <c r="BU161" s="432"/>
      <c r="BV161" s="48"/>
      <c r="BW161" s="48"/>
      <c r="BX161" s="48"/>
      <c r="BY161" s="48"/>
      <c r="BZ161" s="48"/>
    </row>
    <row r="162" spans="1:78" hidden="1">
      <c r="A162" s="50"/>
      <c r="B162" s="50"/>
      <c r="C162" s="48"/>
      <c r="D162" s="48"/>
      <c r="E162" s="48"/>
      <c r="F162" s="48"/>
      <c r="G162" s="50"/>
      <c r="H162" s="50"/>
      <c r="I162" s="50"/>
      <c r="J162" s="50"/>
      <c r="K162" s="48"/>
      <c r="L162" s="50"/>
      <c r="M162" s="50"/>
      <c r="N162" s="50"/>
      <c r="O162" s="50"/>
      <c r="P162" s="50"/>
      <c r="Q162" s="50"/>
      <c r="R162" s="50"/>
      <c r="S162" s="70" t="s">
        <v>676</v>
      </c>
      <c r="T162" s="50"/>
      <c r="U162" s="50"/>
      <c r="V162" s="48"/>
      <c r="W162" s="48"/>
      <c r="X162" s="48"/>
      <c r="Y162" s="48"/>
      <c r="Z162" s="48"/>
      <c r="AA162" s="70" t="s">
        <v>676</v>
      </c>
      <c r="AB162" s="48"/>
      <c r="AC162" s="48"/>
      <c r="AD162" s="48"/>
      <c r="AE162" s="48"/>
      <c r="AF162" s="48"/>
      <c r="AG162" s="48"/>
      <c r="AH162" s="48"/>
      <c r="AI162" s="48"/>
      <c r="AJ162" s="48"/>
      <c r="AK162" s="432" t="s">
        <v>677</v>
      </c>
      <c r="AL162" s="432"/>
      <c r="AM162" s="432"/>
      <c r="AN162" s="432"/>
      <c r="AO162" s="432"/>
      <c r="AP162" s="432"/>
      <c r="AQ162" s="432"/>
      <c r="AR162" s="432"/>
      <c r="AS162" s="432"/>
      <c r="AT162" s="432"/>
      <c r="AU162" s="432"/>
      <c r="AV162" s="432"/>
      <c r="AW162" s="432"/>
      <c r="AX162" s="432"/>
      <c r="AY162" s="432"/>
      <c r="AZ162" s="432"/>
      <c r="BA162" s="432"/>
      <c r="BB162" s="432"/>
      <c r="BC162" s="432"/>
      <c r="BD162" s="432"/>
      <c r="BE162" s="432"/>
      <c r="BF162" s="432"/>
      <c r="BG162" s="432"/>
      <c r="BH162" s="432"/>
      <c r="BI162" s="432"/>
      <c r="BJ162" s="432"/>
      <c r="BK162" s="432"/>
      <c r="BL162" s="432"/>
      <c r="BM162" s="432"/>
      <c r="BN162" s="432"/>
      <c r="BO162" s="432"/>
      <c r="BP162" s="432"/>
      <c r="BQ162" s="432"/>
      <c r="BR162" s="432"/>
      <c r="BS162" s="432"/>
      <c r="BT162" s="432"/>
      <c r="BU162" s="432"/>
      <c r="BV162" s="48"/>
      <c r="BW162" s="48"/>
      <c r="BX162" s="48"/>
      <c r="BY162" s="48"/>
      <c r="BZ162" s="48"/>
    </row>
    <row r="163" spans="1:78" hidden="1">
      <c r="A163" s="50"/>
      <c r="B163" s="50"/>
      <c r="C163" s="48"/>
      <c r="D163" s="48"/>
      <c r="E163" s="48"/>
      <c r="F163" s="48"/>
      <c r="G163" s="50"/>
      <c r="H163" s="50"/>
      <c r="I163" s="50"/>
      <c r="J163" s="50"/>
      <c r="K163" s="48"/>
      <c r="L163" s="50"/>
      <c r="M163" s="50"/>
      <c r="N163" s="50"/>
      <c r="O163" s="50"/>
      <c r="P163" s="50"/>
      <c r="Q163" s="50"/>
      <c r="R163" s="50"/>
      <c r="S163" s="70" t="s">
        <v>678</v>
      </c>
      <c r="T163" s="50"/>
      <c r="U163" s="50"/>
      <c r="V163" s="48"/>
      <c r="W163" s="48"/>
      <c r="X163" s="48"/>
      <c r="Y163" s="48"/>
      <c r="Z163" s="48"/>
      <c r="AA163" s="70" t="s">
        <v>678</v>
      </c>
      <c r="AB163" s="48"/>
      <c r="AC163" s="48"/>
      <c r="AD163" s="48"/>
      <c r="AE163" s="48"/>
      <c r="AF163" s="48"/>
      <c r="AG163" s="48"/>
      <c r="AH163" s="48"/>
      <c r="AI163" s="48"/>
      <c r="AJ163" s="48"/>
      <c r="AK163" s="432" t="s">
        <v>679</v>
      </c>
      <c r="AL163" s="432"/>
      <c r="AM163" s="432"/>
      <c r="AN163" s="432"/>
      <c r="AO163" s="432"/>
      <c r="AP163" s="432"/>
      <c r="AQ163" s="432"/>
      <c r="AR163" s="432"/>
      <c r="AS163" s="432"/>
      <c r="AT163" s="432"/>
      <c r="AU163" s="432"/>
      <c r="AV163" s="432"/>
      <c r="AW163" s="432"/>
      <c r="AX163" s="432"/>
      <c r="AY163" s="432"/>
      <c r="AZ163" s="432"/>
      <c r="BA163" s="432"/>
      <c r="BB163" s="432"/>
      <c r="BC163" s="432"/>
      <c r="BD163" s="432"/>
      <c r="BE163" s="432"/>
      <c r="BF163" s="432"/>
      <c r="BG163" s="432"/>
      <c r="BH163" s="432"/>
      <c r="BI163" s="432"/>
      <c r="BJ163" s="432"/>
      <c r="BK163" s="432"/>
      <c r="BL163" s="432"/>
      <c r="BM163" s="432"/>
      <c r="BN163" s="432"/>
      <c r="BO163" s="432"/>
      <c r="BP163" s="432"/>
      <c r="BQ163" s="432"/>
      <c r="BR163" s="432"/>
      <c r="BS163" s="432"/>
      <c r="BT163" s="432"/>
      <c r="BU163" s="432"/>
      <c r="BV163" s="48"/>
      <c r="BW163" s="48"/>
      <c r="BX163" s="48"/>
      <c r="BY163" s="48"/>
      <c r="BZ163" s="48"/>
    </row>
    <row r="164" spans="1:78" hidden="1">
      <c r="A164" s="50"/>
      <c r="B164" s="50"/>
      <c r="C164" s="48"/>
      <c r="D164" s="48"/>
      <c r="E164" s="48"/>
      <c r="F164" s="48"/>
      <c r="G164" s="48"/>
      <c r="H164" s="48"/>
      <c r="I164" s="50"/>
      <c r="J164" s="50"/>
      <c r="K164" s="48"/>
      <c r="L164" s="50"/>
      <c r="M164" s="50"/>
      <c r="N164" s="50"/>
      <c r="O164" s="50"/>
      <c r="P164" s="50"/>
      <c r="Q164" s="50"/>
      <c r="R164" s="50"/>
      <c r="S164" s="70" t="s">
        <v>680</v>
      </c>
      <c r="T164" s="50"/>
      <c r="U164" s="50"/>
      <c r="V164" s="48"/>
      <c r="W164" s="48"/>
      <c r="X164" s="48"/>
      <c r="Y164" s="48"/>
      <c r="Z164" s="48"/>
      <c r="AA164" s="70" t="s">
        <v>680</v>
      </c>
      <c r="AB164" s="48"/>
      <c r="AC164" s="48"/>
      <c r="AD164" s="48"/>
      <c r="AE164" s="48"/>
      <c r="AF164" s="48"/>
      <c r="AG164" s="48"/>
      <c r="AH164" s="48"/>
      <c r="AI164" s="48"/>
      <c r="AJ164" s="48"/>
      <c r="AK164" s="431" t="s">
        <v>681</v>
      </c>
      <c r="AL164" s="432"/>
      <c r="AM164" s="432"/>
      <c r="AN164" s="432"/>
      <c r="AO164" s="432"/>
      <c r="AP164" s="432"/>
      <c r="AQ164" s="432"/>
      <c r="AR164" s="432"/>
      <c r="AS164" s="432"/>
      <c r="AT164" s="432"/>
      <c r="AU164" s="432"/>
      <c r="AV164" s="432"/>
      <c r="AW164" s="432"/>
      <c r="AX164" s="432"/>
      <c r="AY164" s="432"/>
      <c r="AZ164" s="432"/>
      <c r="BA164" s="432"/>
      <c r="BB164" s="432"/>
      <c r="BC164" s="432"/>
      <c r="BD164" s="432"/>
      <c r="BE164" s="432"/>
      <c r="BF164" s="432"/>
      <c r="BG164" s="432"/>
      <c r="BH164" s="432"/>
      <c r="BI164" s="432"/>
      <c r="BJ164" s="432"/>
      <c r="BK164" s="432"/>
      <c r="BL164" s="432"/>
      <c r="BM164" s="432"/>
      <c r="BN164" s="432"/>
      <c r="BO164" s="432"/>
      <c r="BP164" s="432"/>
      <c r="BQ164" s="432"/>
      <c r="BR164" s="432"/>
      <c r="BS164" s="432"/>
      <c r="BT164" s="432"/>
      <c r="BU164" s="432"/>
      <c r="BV164" s="48"/>
      <c r="BW164" s="48"/>
      <c r="BX164" s="48"/>
      <c r="BY164" s="48"/>
      <c r="BZ164" s="48"/>
    </row>
    <row r="165" spans="1:78" hidden="1">
      <c r="A165" s="50"/>
      <c r="B165" s="50"/>
      <c r="C165" s="447" t="s">
        <v>682</v>
      </c>
      <c r="D165" s="448"/>
      <c r="E165" s="448"/>
      <c r="F165" s="448"/>
      <c r="G165" s="448"/>
      <c r="H165" s="448"/>
      <c r="I165" s="448"/>
      <c r="J165" s="448"/>
      <c r="K165" s="449"/>
      <c r="L165" s="50"/>
      <c r="M165" s="50"/>
      <c r="N165" s="50"/>
      <c r="O165" s="50"/>
      <c r="P165" s="50"/>
      <c r="Q165" s="50"/>
      <c r="R165" s="50"/>
      <c r="S165" s="70" t="s">
        <v>683</v>
      </c>
      <c r="T165" s="50"/>
      <c r="U165" s="50"/>
      <c r="V165" s="48"/>
      <c r="W165" s="48"/>
      <c r="X165" s="48"/>
      <c r="Y165" s="48"/>
      <c r="Z165" s="48"/>
      <c r="AA165" s="70" t="s">
        <v>683</v>
      </c>
      <c r="AB165" s="48"/>
      <c r="AC165" s="48"/>
      <c r="AD165" s="48"/>
      <c r="AE165" s="48"/>
      <c r="AF165" s="48"/>
      <c r="AG165" s="48"/>
      <c r="AH165" s="48"/>
      <c r="AI165" s="48"/>
      <c r="AJ165" s="48"/>
      <c r="AK165" s="432" t="s">
        <v>684</v>
      </c>
      <c r="AL165" s="432"/>
      <c r="AM165" s="432"/>
      <c r="AN165" s="432"/>
      <c r="AO165" s="432"/>
      <c r="AP165" s="432"/>
      <c r="AQ165" s="432"/>
      <c r="AR165" s="432"/>
      <c r="AS165" s="432"/>
      <c r="AT165" s="432"/>
      <c r="AU165" s="432"/>
      <c r="AV165" s="432"/>
      <c r="AW165" s="432"/>
      <c r="AX165" s="432"/>
      <c r="AY165" s="432"/>
      <c r="AZ165" s="432"/>
      <c r="BA165" s="432"/>
      <c r="BB165" s="432"/>
      <c r="BC165" s="432"/>
      <c r="BD165" s="432"/>
      <c r="BE165" s="432"/>
      <c r="BF165" s="432"/>
      <c r="BG165" s="432"/>
      <c r="BH165" s="432"/>
      <c r="BI165" s="432"/>
      <c r="BJ165" s="432"/>
      <c r="BK165" s="432"/>
      <c r="BL165" s="432"/>
      <c r="BM165" s="432"/>
      <c r="BN165" s="432"/>
      <c r="BO165" s="432"/>
      <c r="BP165" s="432"/>
      <c r="BQ165" s="432"/>
      <c r="BR165" s="432"/>
      <c r="BS165" s="432"/>
      <c r="BT165" s="432"/>
      <c r="BU165" s="432"/>
      <c r="BV165" s="48"/>
      <c r="BW165" s="48"/>
      <c r="BX165" s="48"/>
      <c r="BY165" s="48"/>
      <c r="BZ165" s="48"/>
    </row>
    <row r="166" spans="1:78" hidden="1">
      <c r="A166" s="50"/>
      <c r="B166" s="50"/>
      <c r="C166" s="48"/>
      <c r="D166" s="48"/>
      <c r="E166" s="48"/>
      <c r="F166" s="48"/>
      <c r="G166" s="50"/>
      <c r="H166" s="50"/>
      <c r="I166" s="50"/>
      <c r="J166" s="50"/>
      <c r="K166" s="48"/>
      <c r="L166" s="50"/>
      <c r="M166" s="50"/>
      <c r="N166" s="50"/>
      <c r="O166" s="50"/>
      <c r="P166" s="50"/>
      <c r="Q166" s="50"/>
      <c r="R166" s="50"/>
      <c r="S166" s="70" t="s">
        <v>685</v>
      </c>
      <c r="T166" s="50"/>
      <c r="U166" s="50"/>
      <c r="V166" s="48"/>
      <c r="W166" s="48"/>
      <c r="X166" s="48"/>
      <c r="Y166" s="48"/>
      <c r="Z166" s="48"/>
      <c r="AA166" s="70" t="s">
        <v>685</v>
      </c>
      <c r="AB166" s="48"/>
      <c r="AC166" s="48"/>
      <c r="AD166" s="48"/>
      <c r="AE166" s="48"/>
      <c r="AF166" s="48"/>
      <c r="AG166" s="48"/>
      <c r="AH166" s="48"/>
      <c r="AI166" s="48"/>
      <c r="AJ166" s="48"/>
      <c r="AK166" s="432" t="s">
        <v>686</v>
      </c>
      <c r="AL166" s="432"/>
      <c r="AM166" s="432"/>
      <c r="AN166" s="432"/>
      <c r="AO166" s="432"/>
      <c r="AP166" s="432"/>
      <c r="AQ166" s="432"/>
      <c r="AR166" s="432"/>
      <c r="AS166" s="432"/>
      <c r="AT166" s="432"/>
      <c r="AU166" s="432"/>
      <c r="AV166" s="432"/>
      <c r="AW166" s="432"/>
      <c r="AX166" s="432"/>
      <c r="AY166" s="432"/>
      <c r="AZ166" s="432"/>
      <c r="BA166" s="432"/>
      <c r="BB166" s="432"/>
      <c r="BC166" s="432"/>
      <c r="BD166" s="432"/>
      <c r="BE166" s="432"/>
      <c r="BF166" s="432"/>
      <c r="BG166" s="432"/>
      <c r="BH166" s="432"/>
      <c r="BI166" s="432"/>
      <c r="BJ166" s="432"/>
      <c r="BK166" s="432"/>
      <c r="BL166" s="432"/>
      <c r="BM166" s="432"/>
      <c r="BN166" s="432"/>
      <c r="BO166" s="432"/>
      <c r="BP166" s="432"/>
      <c r="BQ166" s="432"/>
      <c r="BR166" s="432"/>
      <c r="BS166" s="432"/>
      <c r="BT166" s="432"/>
      <c r="BU166" s="432"/>
      <c r="BV166" s="48"/>
      <c r="BW166" s="48"/>
      <c r="BX166" s="48"/>
      <c r="BY166" s="48"/>
      <c r="BZ166" s="48"/>
    </row>
    <row r="167" spans="1:78" hidden="1">
      <c r="A167" s="50"/>
      <c r="B167" s="50"/>
      <c r="C167" s="48" t="s">
        <v>529</v>
      </c>
      <c r="D167" s="48"/>
      <c r="E167" s="48"/>
      <c r="F167" s="48"/>
      <c r="G167" s="50"/>
      <c r="H167" s="50"/>
      <c r="I167" s="50"/>
      <c r="J167" s="50"/>
      <c r="K167" s="48"/>
      <c r="L167" s="50"/>
      <c r="M167" s="50"/>
      <c r="N167" s="50"/>
      <c r="O167" s="50"/>
      <c r="P167" s="50"/>
      <c r="Q167" s="50"/>
      <c r="R167" s="50"/>
      <c r="S167" s="70" t="s">
        <v>687</v>
      </c>
      <c r="T167" s="50"/>
      <c r="U167" s="50"/>
      <c r="V167" s="48"/>
      <c r="W167" s="48"/>
      <c r="X167" s="48"/>
      <c r="Y167" s="48"/>
      <c r="Z167" s="48"/>
      <c r="AA167" s="70" t="s">
        <v>687</v>
      </c>
      <c r="AB167" s="48"/>
      <c r="AC167" s="48"/>
      <c r="AD167" s="48"/>
      <c r="AE167" s="48"/>
      <c r="AF167" s="48"/>
      <c r="AG167" s="48"/>
      <c r="AH167" s="48"/>
      <c r="AI167" s="48"/>
      <c r="AJ167" s="48"/>
      <c r="AK167" s="432" t="s">
        <v>688</v>
      </c>
      <c r="AL167" s="432"/>
      <c r="AM167" s="432"/>
      <c r="AN167" s="432"/>
      <c r="AO167" s="432"/>
      <c r="AP167" s="432"/>
      <c r="AQ167" s="432"/>
      <c r="AR167" s="432"/>
      <c r="AS167" s="432"/>
      <c r="AT167" s="432"/>
      <c r="AU167" s="432"/>
      <c r="AV167" s="432"/>
      <c r="AW167" s="432"/>
      <c r="AX167" s="432"/>
      <c r="AY167" s="432"/>
      <c r="AZ167" s="432"/>
      <c r="BA167" s="432"/>
      <c r="BB167" s="432"/>
      <c r="BC167" s="432"/>
      <c r="BD167" s="432"/>
      <c r="BE167" s="432"/>
      <c r="BF167" s="432"/>
      <c r="BG167" s="432"/>
      <c r="BH167" s="432"/>
      <c r="BI167" s="432"/>
      <c r="BJ167" s="432"/>
      <c r="BK167" s="432"/>
      <c r="BL167" s="432"/>
      <c r="BM167" s="432"/>
      <c r="BN167" s="432"/>
      <c r="BO167" s="432"/>
      <c r="BP167" s="432"/>
      <c r="BQ167" s="432"/>
      <c r="BR167" s="432"/>
      <c r="BS167" s="432"/>
      <c r="BT167" s="432"/>
      <c r="BU167" s="432"/>
      <c r="BV167" s="48"/>
      <c r="BW167" s="48"/>
      <c r="BX167" s="48"/>
      <c r="BY167" s="48"/>
      <c r="BZ167" s="48"/>
    </row>
    <row r="168" spans="1:78" hidden="1">
      <c r="A168" s="50"/>
      <c r="B168" s="50"/>
      <c r="C168" s="48" t="s">
        <v>532</v>
      </c>
      <c r="D168" s="48"/>
      <c r="E168" s="48"/>
      <c r="F168" s="50"/>
      <c r="G168" s="50"/>
      <c r="H168" s="50"/>
      <c r="I168" s="50"/>
      <c r="J168" s="50"/>
      <c r="K168" s="48"/>
      <c r="L168" s="50"/>
      <c r="M168" s="50"/>
      <c r="N168" s="50"/>
      <c r="O168" s="50"/>
      <c r="P168" s="50"/>
      <c r="Q168" s="50"/>
      <c r="R168" s="50"/>
      <c r="S168" s="70" t="s">
        <v>689</v>
      </c>
      <c r="T168" s="50"/>
      <c r="U168" s="50"/>
      <c r="V168" s="48"/>
      <c r="W168" s="48"/>
      <c r="X168" s="48"/>
      <c r="Y168" s="48"/>
      <c r="Z168" s="48"/>
      <c r="AA168" s="70" t="s">
        <v>689</v>
      </c>
      <c r="AB168" s="48"/>
      <c r="AC168" s="48"/>
      <c r="AD168" s="48"/>
      <c r="AE168" s="48"/>
      <c r="AF168" s="48"/>
      <c r="AG168" s="48"/>
      <c r="AH168" s="48"/>
      <c r="AI168" s="48"/>
      <c r="AJ168" s="48"/>
      <c r="AK168" s="432" t="s">
        <v>690</v>
      </c>
      <c r="AL168" s="432"/>
      <c r="AM168" s="432"/>
      <c r="AN168" s="432"/>
      <c r="AO168" s="432"/>
      <c r="AP168" s="432"/>
      <c r="AQ168" s="432"/>
      <c r="AR168" s="432"/>
      <c r="AS168" s="432"/>
      <c r="AT168" s="432"/>
      <c r="AU168" s="432"/>
      <c r="AV168" s="432"/>
      <c r="AW168" s="432"/>
      <c r="AX168" s="432"/>
      <c r="AY168" s="432"/>
      <c r="AZ168" s="432"/>
      <c r="BA168" s="432"/>
      <c r="BB168" s="432"/>
      <c r="BC168" s="432"/>
      <c r="BD168" s="432"/>
      <c r="BE168" s="432"/>
      <c r="BF168" s="432"/>
      <c r="BG168" s="432"/>
      <c r="BH168" s="432"/>
      <c r="BI168" s="432"/>
      <c r="BJ168" s="432"/>
      <c r="BK168" s="432"/>
      <c r="BL168" s="432"/>
      <c r="BM168" s="432"/>
      <c r="BN168" s="432"/>
      <c r="BO168" s="432"/>
      <c r="BP168" s="432"/>
      <c r="BQ168" s="432"/>
      <c r="BR168" s="432"/>
      <c r="BS168" s="432"/>
      <c r="BT168" s="432"/>
      <c r="BU168" s="432"/>
      <c r="BV168" s="48"/>
      <c r="BW168" s="48"/>
      <c r="BX168" s="48"/>
      <c r="BY168" s="48"/>
      <c r="BZ168" s="48"/>
    </row>
    <row r="169" spans="1:78" hidden="1">
      <c r="A169" s="50"/>
      <c r="B169" s="50"/>
      <c r="C169" s="48" t="s">
        <v>534</v>
      </c>
      <c r="D169" s="48"/>
      <c r="E169" s="48"/>
      <c r="F169" s="50"/>
      <c r="G169" s="50"/>
      <c r="H169" s="50"/>
      <c r="I169" s="50"/>
      <c r="J169" s="50"/>
      <c r="K169" s="48"/>
      <c r="L169" s="50"/>
      <c r="M169" s="50"/>
      <c r="N169" s="50"/>
      <c r="O169" s="50"/>
      <c r="P169" s="50"/>
      <c r="Q169" s="50"/>
      <c r="R169" s="50"/>
      <c r="S169" s="70" t="s">
        <v>691</v>
      </c>
      <c r="T169" s="50"/>
      <c r="U169" s="50"/>
      <c r="V169" s="48"/>
      <c r="W169" s="48"/>
      <c r="X169" s="48"/>
      <c r="Y169" s="48"/>
      <c r="Z169" s="48"/>
      <c r="AA169" s="70" t="s">
        <v>691</v>
      </c>
      <c r="AB169" s="48"/>
      <c r="AC169" s="48"/>
      <c r="AD169" s="48"/>
      <c r="AE169" s="48"/>
      <c r="AF169" s="48"/>
      <c r="AG169" s="48"/>
      <c r="AH169" s="48"/>
      <c r="AI169" s="48"/>
      <c r="AJ169" s="48"/>
      <c r="AK169" s="432" t="s">
        <v>692</v>
      </c>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432"/>
      <c r="BM169" s="432"/>
      <c r="BN169" s="432"/>
      <c r="BO169" s="432"/>
      <c r="BP169" s="432"/>
      <c r="BQ169" s="432"/>
      <c r="BR169" s="432"/>
      <c r="BS169" s="432"/>
      <c r="BT169" s="432"/>
      <c r="BU169" s="432"/>
      <c r="BV169" s="48"/>
      <c r="BW169" s="48"/>
      <c r="BX169" s="48"/>
      <c r="BY169" s="48"/>
      <c r="BZ169" s="48"/>
    </row>
    <row r="170" spans="1:78" hidden="1">
      <c r="A170" s="50"/>
      <c r="B170" s="50"/>
      <c r="C170" s="48" t="s">
        <v>536</v>
      </c>
      <c r="D170" s="48"/>
      <c r="E170" s="48"/>
      <c r="F170" s="50"/>
      <c r="G170" s="50"/>
      <c r="H170" s="50"/>
      <c r="I170" s="50"/>
      <c r="J170" s="50"/>
      <c r="K170" s="48"/>
      <c r="L170" s="50"/>
      <c r="M170" s="50"/>
      <c r="N170" s="50"/>
      <c r="O170" s="50"/>
      <c r="P170" s="50"/>
      <c r="Q170" s="50"/>
      <c r="R170" s="50"/>
      <c r="S170" s="70" t="s">
        <v>693</v>
      </c>
      <c r="T170" s="50"/>
      <c r="U170" s="50"/>
      <c r="V170" s="48"/>
      <c r="W170" s="48"/>
      <c r="X170" s="48"/>
      <c r="Y170" s="48"/>
      <c r="Z170" s="48"/>
      <c r="AA170" s="70" t="s">
        <v>693</v>
      </c>
      <c r="AB170" s="48"/>
      <c r="AC170" s="48"/>
      <c r="AD170" s="48"/>
      <c r="AE170" s="48"/>
      <c r="AF170" s="48"/>
      <c r="AG170" s="48"/>
      <c r="AH170" s="48"/>
      <c r="AI170" s="48"/>
      <c r="AJ170" s="48"/>
      <c r="AK170" s="432" t="s">
        <v>694</v>
      </c>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8"/>
      <c r="BW170" s="48"/>
      <c r="BX170" s="48"/>
      <c r="BY170" s="48"/>
      <c r="BZ170" s="48"/>
    </row>
    <row r="171" spans="1:78" hidden="1">
      <c r="A171" s="50"/>
      <c r="B171" s="50"/>
      <c r="C171" s="48" t="s">
        <v>538</v>
      </c>
      <c r="D171" s="48"/>
      <c r="E171" s="48"/>
      <c r="F171" s="50"/>
      <c r="G171" s="50"/>
      <c r="H171" s="50"/>
      <c r="I171" s="50"/>
      <c r="J171" s="50"/>
      <c r="K171" s="48"/>
      <c r="L171" s="50"/>
      <c r="M171" s="50"/>
      <c r="N171" s="50"/>
      <c r="O171" s="50"/>
      <c r="P171" s="50"/>
      <c r="Q171" s="50"/>
      <c r="R171" s="50"/>
      <c r="S171" s="70" t="s">
        <v>695</v>
      </c>
      <c r="T171" s="50"/>
      <c r="U171" s="50"/>
      <c r="V171" s="48"/>
      <c r="W171" s="48"/>
      <c r="X171" s="48"/>
      <c r="Y171" s="48"/>
      <c r="Z171" s="48"/>
      <c r="AA171" s="70" t="s">
        <v>695</v>
      </c>
      <c r="AB171" s="48"/>
      <c r="AC171" s="48"/>
      <c r="AD171" s="48"/>
      <c r="AE171" s="48"/>
      <c r="AF171" s="48"/>
      <c r="AG171" s="48"/>
      <c r="AH171" s="48"/>
      <c r="AI171" s="48"/>
      <c r="AJ171" s="48"/>
      <c r="AK171" s="431" t="s">
        <v>696</v>
      </c>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8"/>
      <c r="BW171" s="48"/>
      <c r="BX171" s="48"/>
      <c r="BY171" s="48"/>
      <c r="BZ171" s="48"/>
    </row>
    <row r="172" spans="1:78" hidden="1">
      <c r="A172" s="50"/>
      <c r="B172" s="50"/>
      <c r="C172" s="48" t="s">
        <v>595</v>
      </c>
      <c r="D172" s="48"/>
      <c r="E172" s="48"/>
      <c r="F172" s="50"/>
      <c r="G172" s="50"/>
      <c r="H172" s="50"/>
      <c r="I172" s="50"/>
      <c r="J172" s="50"/>
      <c r="K172" s="48"/>
      <c r="L172" s="50"/>
      <c r="M172" s="50"/>
      <c r="N172" s="50"/>
      <c r="O172" s="50"/>
      <c r="P172" s="50"/>
      <c r="Q172" s="50"/>
      <c r="R172" s="50"/>
      <c r="S172" s="70" t="s">
        <v>697</v>
      </c>
      <c r="T172" s="50"/>
      <c r="U172" s="50"/>
      <c r="V172" s="48"/>
      <c r="W172" s="48"/>
      <c r="X172" s="48"/>
      <c r="Y172" s="48"/>
      <c r="Z172" s="48"/>
      <c r="AA172" s="70" t="s">
        <v>697</v>
      </c>
      <c r="AB172" s="48"/>
      <c r="AC172" s="48"/>
      <c r="AD172" s="48"/>
      <c r="AE172" s="48"/>
      <c r="AF172" s="48"/>
      <c r="AG172" s="48"/>
      <c r="AH172" s="48"/>
      <c r="AI172" s="48"/>
      <c r="AJ172" s="48"/>
      <c r="AK172" s="431" t="s">
        <v>698</v>
      </c>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8"/>
      <c r="BW172" s="48"/>
      <c r="BX172" s="48"/>
      <c r="BY172" s="48"/>
      <c r="BZ172" s="48"/>
    </row>
    <row r="173" spans="1:78" hidden="1">
      <c r="A173" s="50"/>
      <c r="B173" s="50"/>
      <c r="C173" s="48" t="s">
        <v>598</v>
      </c>
      <c r="D173" s="50"/>
      <c r="E173" s="48"/>
      <c r="F173" s="50"/>
      <c r="G173" s="50"/>
      <c r="H173" s="50"/>
      <c r="I173" s="50"/>
      <c r="J173" s="50"/>
      <c r="K173" s="50"/>
      <c r="L173" s="50"/>
      <c r="M173" s="50"/>
      <c r="N173" s="50"/>
      <c r="O173" s="50"/>
      <c r="P173" s="50"/>
      <c r="Q173" s="50"/>
      <c r="R173" s="50"/>
      <c r="S173" s="70" t="s">
        <v>699</v>
      </c>
      <c r="T173" s="50"/>
      <c r="U173" s="50"/>
      <c r="V173" s="48"/>
      <c r="W173" s="48"/>
      <c r="X173" s="48"/>
      <c r="Y173" s="48"/>
      <c r="Z173" s="48"/>
      <c r="AA173" s="70" t="s">
        <v>699</v>
      </c>
      <c r="AB173" s="48"/>
      <c r="AC173" s="48"/>
      <c r="AD173" s="48"/>
      <c r="AE173" s="48"/>
      <c r="AF173" s="48"/>
      <c r="AG173" s="48"/>
      <c r="AH173" s="48"/>
      <c r="AI173" s="48"/>
      <c r="AJ173" s="48"/>
      <c r="AK173" s="432" t="s">
        <v>700</v>
      </c>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8"/>
      <c r="BW173" s="48"/>
      <c r="BX173" s="48"/>
      <c r="BY173" s="48"/>
      <c r="BZ173" s="48"/>
    </row>
    <row r="174" spans="1:78" hidden="1">
      <c r="A174" s="50"/>
      <c r="B174" s="50"/>
      <c r="C174" s="48" t="s">
        <v>601</v>
      </c>
      <c r="D174" s="50"/>
      <c r="E174" s="50"/>
      <c r="F174" s="50"/>
      <c r="G174" s="50"/>
      <c r="H174" s="50"/>
      <c r="I174" s="50"/>
      <c r="J174" s="50"/>
      <c r="K174" s="50"/>
      <c r="L174" s="50"/>
      <c r="M174" s="50"/>
      <c r="N174" s="50"/>
      <c r="O174" s="50"/>
      <c r="P174" s="50"/>
      <c r="Q174" s="50"/>
      <c r="R174" s="50"/>
      <c r="S174" s="70" t="s">
        <v>701</v>
      </c>
      <c r="T174" s="50"/>
      <c r="U174" s="50"/>
      <c r="V174" s="48"/>
      <c r="W174" s="48"/>
      <c r="X174" s="48"/>
      <c r="Y174" s="48"/>
      <c r="Z174" s="48"/>
      <c r="AA174" s="70" t="s">
        <v>701</v>
      </c>
      <c r="AB174" s="48"/>
      <c r="AC174" s="48"/>
      <c r="AD174" s="48"/>
      <c r="AE174" s="48"/>
      <c r="AF174" s="48"/>
      <c r="AG174" s="48"/>
      <c r="AH174" s="48"/>
      <c r="AI174" s="48"/>
      <c r="AJ174" s="48"/>
      <c r="AK174" s="431" t="s">
        <v>702</v>
      </c>
      <c r="AL174" s="432"/>
      <c r="AM174" s="432"/>
      <c r="AN174" s="432"/>
      <c r="AO174" s="432"/>
      <c r="AP174" s="432"/>
      <c r="AQ174" s="432"/>
      <c r="AR174" s="432"/>
      <c r="AS174" s="432"/>
      <c r="AT174" s="432"/>
      <c r="AU174" s="432"/>
      <c r="AV174" s="432"/>
      <c r="AW174" s="432"/>
      <c r="AX174" s="432"/>
      <c r="AY174" s="432"/>
      <c r="AZ174" s="432"/>
      <c r="BA174" s="432"/>
      <c r="BB174" s="432"/>
      <c r="BC174" s="432"/>
      <c r="BD174" s="432"/>
      <c r="BE174" s="432"/>
      <c r="BF174" s="432"/>
      <c r="BG174" s="432"/>
      <c r="BH174" s="432"/>
      <c r="BI174" s="432"/>
      <c r="BJ174" s="432"/>
      <c r="BK174" s="432"/>
      <c r="BL174" s="432"/>
      <c r="BM174" s="432"/>
      <c r="BN174" s="432"/>
      <c r="BO174" s="432"/>
      <c r="BP174" s="432"/>
      <c r="BQ174" s="432"/>
      <c r="BR174" s="432"/>
      <c r="BS174" s="432"/>
      <c r="BT174" s="432"/>
      <c r="BU174" s="432"/>
      <c r="BV174" s="48"/>
      <c r="BW174" s="48"/>
      <c r="BX174" s="48"/>
      <c r="BY174" s="48"/>
      <c r="BZ174" s="48"/>
    </row>
    <row r="175" spans="1:78" hidden="1">
      <c r="A175" s="50"/>
      <c r="B175" s="50"/>
      <c r="C175" s="48"/>
      <c r="D175" s="50"/>
      <c r="E175" s="50"/>
      <c r="F175" s="50"/>
      <c r="G175" s="50"/>
      <c r="H175" s="50"/>
      <c r="I175" s="50"/>
      <c r="J175" s="50"/>
      <c r="K175" s="50"/>
      <c r="L175" s="50"/>
      <c r="M175" s="50"/>
      <c r="N175" s="50"/>
      <c r="O175" s="50"/>
      <c r="P175" s="50"/>
      <c r="Q175" s="50"/>
      <c r="R175" s="50"/>
      <c r="S175" s="70" t="s">
        <v>703</v>
      </c>
      <c r="T175" s="50"/>
      <c r="U175" s="50"/>
      <c r="V175" s="48"/>
      <c r="W175" s="48"/>
      <c r="X175" s="48"/>
      <c r="Y175" s="48"/>
      <c r="Z175" s="48"/>
      <c r="AA175" s="70" t="s">
        <v>703</v>
      </c>
      <c r="AB175" s="48"/>
      <c r="AC175" s="48"/>
      <c r="AD175" s="48"/>
      <c r="AE175" s="48"/>
      <c r="AF175" s="48"/>
      <c r="AG175" s="48"/>
      <c r="AH175" s="48"/>
      <c r="AI175" s="48"/>
      <c r="AJ175" s="48"/>
      <c r="AK175" s="432" t="s">
        <v>704</v>
      </c>
      <c r="AL175" s="432"/>
      <c r="AM175" s="432"/>
      <c r="AN175" s="432"/>
      <c r="AO175" s="432"/>
      <c r="AP175" s="432"/>
      <c r="AQ175" s="432"/>
      <c r="AR175" s="432"/>
      <c r="AS175" s="432"/>
      <c r="AT175" s="432"/>
      <c r="AU175" s="432"/>
      <c r="AV175" s="432"/>
      <c r="AW175" s="432"/>
      <c r="AX175" s="432"/>
      <c r="AY175" s="432"/>
      <c r="AZ175" s="432"/>
      <c r="BA175" s="432"/>
      <c r="BB175" s="432"/>
      <c r="BC175" s="432"/>
      <c r="BD175" s="432"/>
      <c r="BE175" s="432"/>
      <c r="BF175" s="432"/>
      <c r="BG175" s="432"/>
      <c r="BH175" s="432"/>
      <c r="BI175" s="432"/>
      <c r="BJ175" s="432"/>
      <c r="BK175" s="432"/>
      <c r="BL175" s="432"/>
      <c r="BM175" s="432"/>
      <c r="BN175" s="432"/>
      <c r="BO175" s="432"/>
      <c r="BP175" s="432"/>
      <c r="BQ175" s="432"/>
      <c r="BR175" s="432"/>
      <c r="BS175" s="432"/>
      <c r="BT175" s="432"/>
      <c r="BU175" s="432"/>
      <c r="BV175" s="48"/>
      <c r="BW175" s="48"/>
      <c r="BX175" s="48"/>
      <c r="BY175" s="48"/>
      <c r="BZ175" s="48"/>
    </row>
    <row r="176" spans="1:78" hidden="1">
      <c r="A176" s="50"/>
      <c r="B176" s="50"/>
      <c r="C176" s="48"/>
      <c r="D176" s="50"/>
      <c r="E176" s="50"/>
      <c r="F176" s="50"/>
      <c r="G176" s="50"/>
      <c r="H176" s="50"/>
      <c r="I176" s="50"/>
      <c r="J176" s="50"/>
      <c r="K176" s="50"/>
      <c r="L176" s="50"/>
      <c r="M176" s="50"/>
      <c r="N176" s="50"/>
      <c r="O176" s="50"/>
      <c r="P176" s="50"/>
      <c r="Q176" s="50"/>
      <c r="R176" s="50"/>
      <c r="S176" s="70" t="s">
        <v>705</v>
      </c>
      <c r="T176" s="50"/>
      <c r="U176" s="50"/>
      <c r="V176" s="48"/>
      <c r="W176" s="48"/>
      <c r="X176" s="48"/>
      <c r="Y176" s="48"/>
      <c r="Z176" s="48"/>
      <c r="AA176" s="70" t="s">
        <v>705</v>
      </c>
      <c r="AB176" s="48"/>
      <c r="AC176" s="48"/>
      <c r="AD176" s="48"/>
      <c r="AE176" s="48"/>
      <c r="AF176" s="48"/>
      <c r="AG176" s="48"/>
      <c r="AH176" s="48"/>
      <c r="AI176" s="48"/>
      <c r="AJ176" s="48"/>
      <c r="AK176" s="432" t="s">
        <v>706</v>
      </c>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8"/>
      <c r="BW176" s="48"/>
      <c r="BX176" s="48"/>
      <c r="BY176" s="48"/>
      <c r="BZ176" s="48"/>
    </row>
    <row r="177" spans="1:78" hidden="1">
      <c r="A177" s="50"/>
      <c r="B177" s="50"/>
      <c r="C177" s="50"/>
      <c r="D177" s="50"/>
      <c r="E177" s="50"/>
      <c r="F177" s="50"/>
      <c r="G177" s="50"/>
      <c r="H177" s="50"/>
      <c r="I177" s="50"/>
      <c r="J177" s="50"/>
      <c r="K177" s="50"/>
      <c r="L177" s="50"/>
      <c r="M177" s="50"/>
      <c r="N177" s="50"/>
      <c r="O177" s="50"/>
      <c r="P177" s="50"/>
      <c r="Q177" s="50"/>
      <c r="R177" s="50"/>
      <c r="S177" s="70" t="s">
        <v>707</v>
      </c>
      <c r="T177" s="50"/>
      <c r="U177" s="50"/>
      <c r="V177" s="48"/>
      <c r="W177" s="48"/>
      <c r="X177" s="48"/>
      <c r="Y177" s="48"/>
      <c r="Z177" s="48"/>
      <c r="AA177" s="70" t="s">
        <v>707</v>
      </c>
      <c r="AB177" s="48"/>
      <c r="AC177" s="48"/>
      <c r="AD177" s="48"/>
      <c r="AE177" s="48"/>
      <c r="AF177" s="48"/>
      <c r="AG177" s="48"/>
      <c r="AH177" s="48"/>
      <c r="AI177" s="48"/>
      <c r="AJ177" s="48"/>
      <c r="AK177" s="432" t="s">
        <v>708</v>
      </c>
      <c r="AL177" s="432"/>
      <c r="AM177" s="432"/>
      <c r="AN177" s="432"/>
      <c r="AO177" s="432"/>
      <c r="AP177" s="432"/>
      <c r="AQ177" s="432"/>
      <c r="AR177" s="432"/>
      <c r="AS177" s="432"/>
      <c r="AT177" s="432"/>
      <c r="AU177" s="432"/>
      <c r="AV177" s="432"/>
      <c r="AW177" s="432"/>
      <c r="AX177" s="432"/>
      <c r="AY177" s="432"/>
      <c r="AZ177" s="432"/>
      <c r="BA177" s="432"/>
      <c r="BB177" s="432"/>
      <c r="BC177" s="432"/>
      <c r="BD177" s="432"/>
      <c r="BE177" s="432"/>
      <c r="BF177" s="432"/>
      <c r="BG177" s="432"/>
      <c r="BH177" s="432"/>
      <c r="BI177" s="432"/>
      <c r="BJ177" s="432"/>
      <c r="BK177" s="432"/>
      <c r="BL177" s="432"/>
      <c r="BM177" s="432"/>
      <c r="BN177" s="432"/>
      <c r="BO177" s="432"/>
      <c r="BP177" s="432"/>
      <c r="BQ177" s="432"/>
      <c r="BR177" s="432"/>
      <c r="BS177" s="432"/>
      <c r="BT177" s="432"/>
      <c r="BU177" s="432"/>
      <c r="BV177" s="48"/>
      <c r="BW177" s="48"/>
      <c r="BX177" s="48"/>
      <c r="BY177" s="48"/>
      <c r="BZ177" s="48"/>
    </row>
    <row r="178" spans="1:78" hidden="1">
      <c r="A178" s="50"/>
      <c r="B178" s="50"/>
      <c r="C178" s="50"/>
      <c r="D178" s="50"/>
      <c r="E178" s="50"/>
      <c r="F178" s="50"/>
      <c r="G178" s="50"/>
      <c r="H178" s="50"/>
      <c r="I178" s="50"/>
      <c r="J178" s="50"/>
      <c r="K178" s="50"/>
      <c r="L178" s="50"/>
      <c r="M178" s="50"/>
      <c r="N178" s="50"/>
      <c r="O178" s="50"/>
      <c r="P178" s="50"/>
      <c r="Q178" s="50"/>
      <c r="R178" s="50"/>
      <c r="S178" s="70" t="s">
        <v>709</v>
      </c>
      <c r="T178" s="50"/>
      <c r="U178" s="50"/>
      <c r="V178" s="48"/>
      <c r="W178" s="48"/>
      <c r="X178" s="48"/>
      <c r="Y178" s="48"/>
      <c r="Z178" s="48"/>
      <c r="AA178" s="70" t="s">
        <v>709</v>
      </c>
      <c r="AB178" s="48"/>
      <c r="AC178" s="48"/>
      <c r="AD178" s="48"/>
      <c r="AE178" s="48"/>
      <c r="AF178" s="48"/>
      <c r="AG178" s="48"/>
      <c r="AH178" s="48"/>
      <c r="AI178" s="48"/>
      <c r="AJ178" s="48"/>
      <c r="AK178" s="431" t="s">
        <v>710</v>
      </c>
      <c r="AL178" s="432"/>
      <c r="AM178" s="432"/>
      <c r="AN178" s="432"/>
      <c r="AO178" s="432"/>
      <c r="AP178" s="432"/>
      <c r="AQ178" s="432"/>
      <c r="AR178" s="432"/>
      <c r="AS178" s="432"/>
      <c r="AT178" s="432"/>
      <c r="AU178" s="432"/>
      <c r="AV178" s="432"/>
      <c r="AW178" s="432"/>
      <c r="AX178" s="432"/>
      <c r="AY178" s="432"/>
      <c r="AZ178" s="432"/>
      <c r="BA178" s="432"/>
      <c r="BB178" s="432"/>
      <c r="BC178" s="432"/>
      <c r="BD178" s="432"/>
      <c r="BE178" s="432"/>
      <c r="BF178" s="432"/>
      <c r="BG178" s="432"/>
      <c r="BH178" s="432"/>
      <c r="BI178" s="432"/>
      <c r="BJ178" s="432"/>
      <c r="BK178" s="432"/>
      <c r="BL178" s="432"/>
      <c r="BM178" s="432"/>
      <c r="BN178" s="432"/>
      <c r="BO178" s="432"/>
      <c r="BP178" s="432"/>
      <c r="BQ178" s="432"/>
      <c r="BR178" s="432"/>
      <c r="BS178" s="432"/>
      <c r="BT178" s="432"/>
      <c r="BU178" s="432"/>
      <c r="BV178" s="48"/>
      <c r="BW178" s="48"/>
      <c r="BX178" s="48"/>
      <c r="BY178" s="48"/>
      <c r="BZ178" s="48"/>
    </row>
    <row r="179" spans="1:78" hidden="1">
      <c r="A179" s="50"/>
      <c r="B179" s="50"/>
      <c r="C179" s="50"/>
      <c r="D179" s="50"/>
      <c r="E179" s="50"/>
      <c r="F179" s="50"/>
      <c r="G179" s="50"/>
      <c r="H179" s="50"/>
      <c r="I179" s="50"/>
      <c r="J179" s="50"/>
      <c r="K179" s="50"/>
      <c r="L179" s="50"/>
      <c r="M179" s="50"/>
      <c r="N179" s="50"/>
      <c r="O179" s="50"/>
      <c r="P179" s="50"/>
      <c r="Q179" s="50"/>
      <c r="R179" s="50"/>
      <c r="S179" s="70" t="s">
        <v>711</v>
      </c>
      <c r="T179" s="50"/>
      <c r="U179" s="50"/>
      <c r="V179" s="48"/>
      <c r="W179" s="48"/>
      <c r="X179" s="48"/>
      <c r="Y179" s="48"/>
      <c r="Z179" s="48"/>
      <c r="AA179" s="70" t="s">
        <v>711</v>
      </c>
      <c r="AB179" s="48"/>
      <c r="AC179" s="48"/>
      <c r="AD179" s="48"/>
      <c r="AE179" s="48"/>
      <c r="AF179" s="48"/>
      <c r="AG179" s="48"/>
      <c r="AH179" s="48"/>
      <c r="AI179" s="48"/>
      <c r="AJ179" s="48"/>
      <c r="AK179" s="431" t="s">
        <v>712</v>
      </c>
      <c r="AL179" s="432"/>
      <c r="AM179" s="432"/>
      <c r="AN179" s="432"/>
      <c r="AO179" s="432"/>
      <c r="AP179" s="432"/>
      <c r="AQ179" s="432"/>
      <c r="AR179" s="432"/>
      <c r="AS179" s="432"/>
      <c r="AT179" s="432"/>
      <c r="AU179" s="432"/>
      <c r="AV179" s="432"/>
      <c r="AW179" s="432"/>
      <c r="AX179" s="432"/>
      <c r="AY179" s="432"/>
      <c r="AZ179" s="432"/>
      <c r="BA179" s="432"/>
      <c r="BB179" s="432"/>
      <c r="BC179" s="432"/>
      <c r="BD179" s="432"/>
      <c r="BE179" s="432"/>
      <c r="BF179" s="432"/>
      <c r="BG179" s="432"/>
      <c r="BH179" s="432"/>
      <c r="BI179" s="432"/>
      <c r="BJ179" s="432"/>
      <c r="BK179" s="432"/>
      <c r="BL179" s="432"/>
      <c r="BM179" s="432"/>
      <c r="BN179" s="432"/>
      <c r="BO179" s="432"/>
      <c r="BP179" s="432"/>
      <c r="BQ179" s="432"/>
      <c r="BR179" s="432"/>
      <c r="BS179" s="432"/>
      <c r="BT179" s="432"/>
      <c r="BU179" s="432"/>
      <c r="BV179" s="48"/>
      <c r="BW179" s="48"/>
      <c r="BX179" s="48"/>
      <c r="BY179" s="48"/>
      <c r="BZ179" s="48"/>
    </row>
    <row r="180" spans="1:78" hidden="1">
      <c r="A180" s="50"/>
      <c r="B180" s="50"/>
      <c r="C180" s="50"/>
      <c r="D180" s="50"/>
      <c r="E180" s="50"/>
      <c r="F180" s="50"/>
      <c r="G180" s="50"/>
      <c r="H180" s="50"/>
      <c r="I180" s="50"/>
      <c r="J180" s="50"/>
      <c r="K180" s="50"/>
      <c r="L180" s="50"/>
      <c r="M180" s="50"/>
      <c r="N180" s="50"/>
      <c r="O180" s="50"/>
      <c r="P180" s="50"/>
      <c r="Q180" s="50"/>
      <c r="R180" s="50"/>
      <c r="S180" s="70" t="s">
        <v>713</v>
      </c>
      <c r="T180" s="50"/>
      <c r="U180" s="50"/>
      <c r="V180" s="48"/>
      <c r="W180" s="48"/>
      <c r="X180" s="48"/>
      <c r="Y180" s="48"/>
      <c r="Z180" s="48"/>
      <c r="AA180" s="70" t="s">
        <v>713</v>
      </c>
      <c r="AB180" s="48"/>
      <c r="AC180" s="48"/>
      <c r="AD180" s="48"/>
      <c r="AE180" s="48"/>
      <c r="AF180" s="48"/>
      <c r="AG180" s="48"/>
      <c r="AH180" s="48"/>
      <c r="AI180" s="48"/>
      <c r="AJ180" s="48"/>
      <c r="AK180" s="432" t="s">
        <v>714</v>
      </c>
      <c r="AL180" s="432"/>
      <c r="AM180" s="432"/>
      <c r="AN180" s="432"/>
      <c r="AO180" s="432"/>
      <c r="AP180" s="432"/>
      <c r="AQ180" s="432"/>
      <c r="AR180" s="432"/>
      <c r="AS180" s="432"/>
      <c r="AT180" s="432"/>
      <c r="AU180" s="432"/>
      <c r="AV180" s="432"/>
      <c r="AW180" s="432"/>
      <c r="AX180" s="432"/>
      <c r="AY180" s="432"/>
      <c r="AZ180" s="432"/>
      <c r="BA180" s="432"/>
      <c r="BB180" s="432"/>
      <c r="BC180" s="432"/>
      <c r="BD180" s="432"/>
      <c r="BE180" s="432"/>
      <c r="BF180" s="432"/>
      <c r="BG180" s="432"/>
      <c r="BH180" s="432"/>
      <c r="BI180" s="432"/>
      <c r="BJ180" s="432"/>
      <c r="BK180" s="432"/>
      <c r="BL180" s="432"/>
      <c r="BM180" s="432"/>
      <c r="BN180" s="432"/>
      <c r="BO180" s="432"/>
      <c r="BP180" s="432"/>
      <c r="BQ180" s="432"/>
      <c r="BR180" s="432"/>
      <c r="BS180" s="432"/>
      <c r="BT180" s="432"/>
      <c r="BU180" s="432"/>
      <c r="BV180" s="48"/>
      <c r="BW180" s="48"/>
      <c r="BX180" s="48"/>
      <c r="BY180" s="48"/>
      <c r="BZ180" s="48"/>
    </row>
    <row r="181" spans="1:78" hidden="1">
      <c r="A181" s="50"/>
      <c r="B181" s="50"/>
      <c r="C181" s="50"/>
      <c r="D181" s="50"/>
      <c r="E181" s="50"/>
      <c r="F181" s="50"/>
      <c r="G181" s="50"/>
      <c r="H181" s="50"/>
      <c r="I181" s="50"/>
      <c r="J181" s="50"/>
      <c r="K181" s="50"/>
      <c r="L181" s="50"/>
      <c r="M181" s="50"/>
      <c r="N181" s="50"/>
      <c r="O181" s="50"/>
      <c r="P181" s="50"/>
      <c r="Q181" s="50"/>
      <c r="R181" s="50"/>
      <c r="S181" s="70" t="s">
        <v>715</v>
      </c>
      <c r="T181" s="50"/>
      <c r="U181" s="50"/>
      <c r="V181" s="48"/>
      <c r="W181" s="48"/>
      <c r="X181" s="48"/>
      <c r="Y181" s="48"/>
      <c r="Z181" s="48"/>
      <c r="AA181" s="70" t="s">
        <v>715</v>
      </c>
      <c r="AB181" s="48"/>
      <c r="AC181" s="48"/>
      <c r="AD181" s="48"/>
      <c r="AE181" s="48"/>
      <c r="AF181" s="48"/>
      <c r="AG181" s="48"/>
      <c r="AH181" s="48"/>
      <c r="AI181" s="48"/>
      <c r="AJ181" s="48"/>
      <c r="AK181" s="432" t="s">
        <v>716</v>
      </c>
      <c r="AL181" s="432"/>
      <c r="AM181" s="432"/>
      <c r="AN181" s="432"/>
      <c r="AO181" s="432"/>
      <c r="AP181" s="432"/>
      <c r="AQ181" s="432"/>
      <c r="AR181" s="432"/>
      <c r="AS181" s="432"/>
      <c r="AT181" s="432"/>
      <c r="AU181" s="432"/>
      <c r="AV181" s="432"/>
      <c r="AW181" s="432"/>
      <c r="AX181" s="432"/>
      <c r="AY181" s="432"/>
      <c r="AZ181" s="432"/>
      <c r="BA181" s="432"/>
      <c r="BB181" s="432"/>
      <c r="BC181" s="432"/>
      <c r="BD181" s="432"/>
      <c r="BE181" s="432"/>
      <c r="BF181" s="432"/>
      <c r="BG181" s="432"/>
      <c r="BH181" s="432"/>
      <c r="BI181" s="432"/>
      <c r="BJ181" s="432"/>
      <c r="BK181" s="432"/>
      <c r="BL181" s="432"/>
      <c r="BM181" s="432"/>
      <c r="BN181" s="432"/>
      <c r="BO181" s="432"/>
      <c r="BP181" s="432"/>
      <c r="BQ181" s="432"/>
      <c r="BR181" s="432"/>
      <c r="BS181" s="432"/>
      <c r="BT181" s="432"/>
      <c r="BU181" s="432"/>
      <c r="BV181" s="48"/>
      <c r="BW181" s="48"/>
      <c r="BX181" s="48"/>
      <c r="BY181" s="48"/>
      <c r="BZ181" s="48"/>
    </row>
    <row r="182" spans="1:78" hidden="1">
      <c r="A182" s="50"/>
      <c r="B182" s="50"/>
      <c r="C182" s="50"/>
      <c r="D182" s="50"/>
      <c r="E182" s="50"/>
      <c r="F182" s="50"/>
      <c r="G182" s="50"/>
      <c r="H182" s="50"/>
      <c r="I182" s="50"/>
      <c r="J182" s="50"/>
      <c r="K182" s="50"/>
      <c r="L182" s="50"/>
      <c r="M182" s="50"/>
      <c r="N182" s="50"/>
      <c r="O182" s="50"/>
      <c r="P182" s="50"/>
      <c r="Q182" s="50"/>
      <c r="R182" s="50"/>
      <c r="S182" s="70" t="s">
        <v>717</v>
      </c>
      <c r="T182" s="50"/>
      <c r="U182" s="50"/>
      <c r="V182" s="48"/>
      <c r="W182" s="48"/>
      <c r="X182" s="48"/>
      <c r="Y182" s="48"/>
      <c r="Z182" s="48"/>
      <c r="AA182" s="70" t="s">
        <v>717</v>
      </c>
      <c r="AB182" s="48"/>
      <c r="AC182" s="48"/>
      <c r="AD182" s="48"/>
      <c r="AE182" s="48"/>
      <c r="AF182" s="48"/>
      <c r="AG182" s="48"/>
      <c r="AH182" s="48"/>
      <c r="AI182" s="48"/>
      <c r="AJ182" s="48"/>
      <c r="AK182" s="432" t="s">
        <v>718</v>
      </c>
      <c r="AL182" s="432"/>
      <c r="AM182" s="432"/>
      <c r="AN182" s="432"/>
      <c r="AO182" s="432"/>
      <c r="AP182" s="432"/>
      <c r="AQ182" s="432"/>
      <c r="AR182" s="432"/>
      <c r="AS182" s="432"/>
      <c r="AT182" s="432"/>
      <c r="AU182" s="432"/>
      <c r="AV182" s="432"/>
      <c r="AW182" s="432"/>
      <c r="AX182" s="432"/>
      <c r="AY182" s="432"/>
      <c r="AZ182" s="432"/>
      <c r="BA182" s="432"/>
      <c r="BB182" s="432"/>
      <c r="BC182" s="432"/>
      <c r="BD182" s="432"/>
      <c r="BE182" s="432"/>
      <c r="BF182" s="432"/>
      <c r="BG182" s="432"/>
      <c r="BH182" s="432"/>
      <c r="BI182" s="432"/>
      <c r="BJ182" s="432"/>
      <c r="BK182" s="432"/>
      <c r="BL182" s="432"/>
      <c r="BM182" s="432"/>
      <c r="BN182" s="432"/>
      <c r="BO182" s="432"/>
      <c r="BP182" s="432"/>
      <c r="BQ182" s="432"/>
      <c r="BR182" s="432"/>
      <c r="BS182" s="432"/>
      <c r="BT182" s="432"/>
      <c r="BU182" s="432"/>
      <c r="BV182" s="48"/>
      <c r="BW182" s="48"/>
      <c r="BX182" s="48"/>
      <c r="BY182" s="48"/>
      <c r="BZ182" s="48"/>
    </row>
    <row r="183" spans="1:78" hidden="1">
      <c r="A183" s="50"/>
      <c r="B183" s="50"/>
      <c r="C183" s="50"/>
      <c r="D183" s="50"/>
      <c r="E183" s="50"/>
      <c r="F183" s="50"/>
      <c r="G183" s="50"/>
      <c r="H183" s="50"/>
      <c r="I183" s="50"/>
      <c r="J183" s="50"/>
      <c r="K183" s="50"/>
      <c r="L183" s="50"/>
      <c r="M183" s="50"/>
      <c r="N183" s="50"/>
      <c r="O183" s="50"/>
      <c r="P183" s="50"/>
      <c r="Q183" s="50"/>
      <c r="R183" s="50"/>
      <c r="S183" s="70" t="s">
        <v>719</v>
      </c>
      <c r="T183" s="50"/>
      <c r="U183" s="50"/>
      <c r="V183" s="48"/>
      <c r="W183" s="48"/>
      <c r="X183" s="48"/>
      <c r="Y183" s="48"/>
      <c r="Z183" s="48"/>
      <c r="AA183" s="70" t="s">
        <v>719</v>
      </c>
      <c r="AB183" s="48"/>
      <c r="AC183" s="48"/>
      <c r="AD183" s="48"/>
      <c r="AE183" s="48"/>
      <c r="AF183" s="48"/>
      <c r="AG183" s="48"/>
      <c r="AH183" s="48"/>
      <c r="AI183" s="48"/>
      <c r="AJ183" s="48"/>
      <c r="AK183" s="432" t="s">
        <v>720</v>
      </c>
      <c r="AL183" s="432"/>
      <c r="AM183" s="432"/>
      <c r="AN183" s="432"/>
      <c r="AO183" s="432"/>
      <c r="AP183" s="432"/>
      <c r="AQ183" s="432"/>
      <c r="AR183" s="432"/>
      <c r="AS183" s="432"/>
      <c r="AT183" s="432"/>
      <c r="AU183" s="432"/>
      <c r="AV183" s="432"/>
      <c r="AW183" s="432"/>
      <c r="AX183" s="432"/>
      <c r="AY183" s="432"/>
      <c r="AZ183" s="432"/>
      <c r="BA183" s="432"/>
      <c r="BB183" s="432"/>
      <c r="BC183" s="432"/>
      <c r="BD183" s="432"/>
      <c r="BE183" s="432"/>
      <c r="BF183" s="432"/>
      <c r="BG183" s="432"/>
      <c r="BH183" s="432"/>
      <c r="BI183" s="432"/>
      <c r="BJ183" s="432"/>
      <c r="BK183" s="432"/>
      <c r="BL183" s="432"/>
      <c r="BM183" s="432"/>
      <c r="BN183" s="432"/>
      <c r="BO183" s="432"/>
      <c r="BP183" s="432"/>
      <c r="BQ183" s="432"/>
      <c r="BR183" s="432"/>
      <c r="BS183" s="432"/>
      <c r="BT183" s="432"/>
      <c r="BU183" s="432"/>
      <c r="BV183" s="48"/>
      <c r="BW183" s="48"/>
      <c r="BX183" s="48"/>
      <c r="BY183" s="48"/>
      <c r="BZ183" s="48"/>
    </row>
    <row r="184" spans="1:78" hidden="1">
      <c r="A184" s="50"/>
      <c r="B184" s="50"/>
      <c r="C184" s="50"/>
      <c r="D184" s="50"/>
      <c r="E184" s="50"/>
      <c r="F184" s="50"/>
      <c r="G184" s="50"/>
      <c r="H184" s="50"/>
      <c r="I184" s="50"/>
      <c r="J184" s="50"/>
      <c r="K184" s="50"/>
      <c r="L184" s="50"/>
      <c r="M184" s="50"/>
      <c r="N184" s="50"/>
      <c r="O184" s="50"/>
      <c r="P184" s="50"/>
      <c r="Q184" s="50"/>
      <c r="R184" s="50"/>
      <c r="S184" s="70" t="s">
        <v>721</v>
      </c>
      <c r="T184" s="50"/>
      <c r="U184" s="50"/>
      <c r="V184" s="48"/>
      <c r="W184" s="48"/>
      <c r="X184" s="48"/>
      <c r="Y184" s="48"/>
      <c r="Z184" s="48"/>
      <c r="AA184" s="70" t="s">
        <v>721</v>
      </c>
      <c r="AB184" s="48"/>
      <c r="AC184" s="48"/>
      <c r="AD184" s="48"/>
      <c r="AE184" s="48"/>
      <c r="AF184" s="48"/>
      <c r="AG184" s="48"/>
      <c r="AH184" s="48"/>
      <c r="AI184" s="48"/>
      <c r="AJ184" s="48"/>
      <c r="AK184" s="432" t="s">
        <v>722</v>
      </c>
      <c r="AL184" s="432"/>
      <c r="AM184" s="432"/>
      <c r="AN184" s="432"/>
      <c r="AO184" s="432"/>
      <c r="AP184" s="432"/>
      <c r="AQ184" s="432"/>
      <c r="AR184" s="432"/>
      <c r="AS184" s="432"/>
      <c r="AT184" s="432"/>
      <c r="AU184" s="432"/>
      <c r="AV184" s="432"/>
      <c r="AW184" s="432"/>
      <c r="AX184" s="432"/>
      <c r="AY184" s="432"/>
      <c r="AZ184" s="432"/>
      <c r="BA184" s="432"/>
      <c r="BB184" s="432"/>
      <c r="BC184" s="432"/>
      <c r="BD184" s="432"/>
      <c r="BE184" s="432"/>
      <c r="BF184" s="432"/>
      <c r="BG184" s="432"/>
      <c r="BH184" s="432"/>
      <c r="BI184" s="432"/>
      <c r="BJ184" s="432"/>
      <c r="BK184" s="432"/>
      <c r="BL184" s="432"/>
      <c r="BM184" s="432"/>
      <c r="BN184" s="432"/>
      <c r="BO184" s="432"/>
      <c r="BP184" s="432"/>
      <c r="BQ184" s="432"/>
      <c r="BR184" s="432"/>
      <c r="BS184" s="432"/>
      <c r="BT184" s="432"/>
      <c r="BU184" s="432"/>
      <c r="BV184" s="48"/>
      <c r="BW184" s="48"/>
      <c r="BX184" s="48"/>
      <c r="BY184" s="48"/>
      <c r="BZ184" s="48"/>
    </row>
    <row r="185" spans="1:78" hidden="1">
      <c r="A185" s="50"/>
      <c r="B185" s="50"/>
      <c r="C185" s="50"/>
      <c r="D185" s="50"/>
      <c r="E185" s="50"/>
      <c r="F185" s="50"/>
      <c r="G185" s="50"/>
      <c r="H185" s="50"/>
      <c r="I185" s="50"/>
      <c r="J185" s="50"/>
      <c r="K185" s="50"/>
      <c r="L185" s="50"/>
      <c r="M185" s="50"/>
      <c r="N185" s="50"/>
      <c r="O185" s="50"/>
      <c r="P185" s="50"/>
      <c r="Q185" s="50"/>
      <c r="R185" s="50"/>
      <c r="S185" s="70" t="s">
        <v>723</v>
      </c>
      <c r="T185" s="50"/>
      <c r="U185" s="50"/>
      <c r="V185" s="48"/>
      <c r="W185" s="48"/>
      <c r="X185" s="48"/>
      <c r="Y185" s="48"/>
      <c r="Z185" s="48"/>
      <c r="AA185" s="70" t="s">
        <v>723</v>
      </c>
      <c r="AB185" s="48"/>
      <c r="AC185" s="48"/>
      <c r="AD185" s="48"/>
      <c r="AE185" s="48"/>
      <c r="AF185" s="48"/>
      <c r="AG185" s="48"/>
      <c r="AH185" s="48"/>
      <c r="AI185" s="48"/>
      <c r="AJ185" s="48"/>
      <c r="AK185" s="432" t="s">
        <v>724</v>
      </c>
      <c r="AL185" s="432"/>
      <c r="AM185" s="432"/>
      <c r="AN185" s="432"/>
      <c r="AO185" s="432"/>
      <c r="AP185" s="432"/>
      <c r="AQ185" s="432"/>
      <c r="AR185" s="432"/>
      <c r="AS185" s="432"/>
      <c r="AT185" s="432"/>
      <c r="AU185" s="432"/>
      <c r="AV185" s="432"/>
      <c r="AW185" s="432"/>
      <c r="AX185" s="432"/>
      <c r="AY185" s="432"/>
      <c r="AZ185" s="432"/>
      <c r="BA185" s="432"/>
      <c r="BB185" s="432"/>
      <c r="BC185" s="432"/>
      <c r="BD185" s="432"/>
      <c r="BE185" s="432"/>
      <c r="BF185" s="432"/>
      <c r="BG185" s="432"/>
      <c r="BH185" s="432"/>
      <c r="BI185" s="432"/>
      <c r="BJ185" s="432"/>
      <c r="BK185" s="432"/>
      <c r="BL185" s="432"/>
      <c r="BM185" s="432"/>
      <c r="BN185" s="432"/>
      <c r="BO185" s="432"/>
      <c r="BP185" s="432"/>
      <c r="BQ185" s="432"/>
      <c r="BR185" s="432"/>
      <c r="BS185" s="432"/>
      <c r="BT185" s="432"/>
      <c r="BU185" s="432"/>
      <c r="BV185" s="48"/>
      <c r="BW185" s="48"/>
      <c r="BX185" s="48"/>
      <c r="BY185" s="48"/>
      <c r="BZ185" s="48"/>
    </row>
    <row r="186" spans="1:78" hidden="1">
      <c r="A186" s="50"/>
      <c r="B186" s="50"/>
      <c r="C186" s="50"/>
      <c r="D186" s="50"/>
      <c r="E186" s="50"/>
      <c r="F186" s="50"/>
      <c r="G186" s="50"/>
      <c r="H186" s="50"/>
      <c r="I186" s="50"/>
      <c r="J186" s="50"/>
      <c r="K186" s="50"/>
      <c r="L186" s="50"/>
      <c r="M186" s="50"/>
      <c r="N186" s="50"/>
      <c r="O186" s="50"/>
      <c r="P186" s="50"/>
      <c r="Q186" s="50"/>
      <c r="R186" s="50"/>
      <c r="S186" s="70" t="s">
        <v>725</v>
      </c>
      <c r="T186" s="50"/>
      <c r="U186" s="50"/>
      <c r="V186" s="48"/>
      <c r="W186" s="48"/>
      <c r="X186" s="48"/>
      <c r="Y186" s="48"/>
      <c r="Z186" s="48"/>
      <c r="AA186" s="70" t="s">
        <v>725</v>
      </c>
      <c r="AB186" s="48"/>
      <c r="AC186" s="48"/>
      <c r="AD186" s="48"/>
      <c r="AE186" s="48"/>
      <c r="AF186" s="48"/>
      <c r="AG186" s="48"/>
      <c r="AH186" s="48"/>
      <c r="AI186" s="48"/>
      <c r="AJ186" s="48"/>
      <c r="AK186" s="432" t="s">
        <v>726</v>
      </c>
      <c r="AL186" s="432"/>
      <c r="AM186" s="432"/>
      <c r="AN186" s="432"/>
      <c r="AO186" s="432"/>
      <c r="AP186" s="432"/>
      <c r="AQ186" s="432"/>
      <c r="AR186" s="432"/>
      <c r="AS186" s="432"/>
      <c r="AT186" s="432"/>
      <c r="AU186" s="432"/>
      <c r="AV186" s="432"/>
      <c r="AW186" s="432"/>
      <c r="AX186" s="432"/>
      <c r="AY186" s="432"/>
      <c r="AZ186" s="432"/>
      <c r="BA186" s="432"/>
      <c r="BB186" s="432"/>
      <c r="BC186" s="432"/>
      <c r="BD186" s="432"/>
      <c r="BE186" s="432"/>
      <c r="BF186" s="432"/>
      <c r="BG186" s="432"/>
      <c r="BH186" s="432"/>
      <c r="BI186" s="432"/>
      <c r="BJ186" s="432"/>
      <c r="BK186" s="432"/>
      <c r="BL186" s="432"/>
      <c r="BM186" s="432"/>
      <c r="BN186" s="432"/>
      <c r="BO186" s="432"/>
      <c r="BP186" s="432"/>
      <c r="BQ186" s="432"/>
      <c r="BR186" s="432"/>
      <c r="BS186" s="432"/>
      <c r="BT186" s="432"/>
      <c r="BU186" s="432"/>
      <c r="BV186" s="48"/>
      <c r="BW186" s="48"/>
      <c r="BX186" s="48"/>
      <c r="BY186" s="48"/>
      <c r="BZ186" s="48"/>
    </row>
    <row r="187" spans="1:78" hidden="1">
      <c r="A187" s="50"/>
      <c r="B187" s="50"/>
      <c r="C187" s="50"/>
      <c r="D187" s="50"/>
      <c r="E187" s="50"/>
      <c r="F187" s="50"/>
      <c r="G187" s="50"/>
      <c r="H187" s="50"/>
      <c r="I187" s="50"/>
      <c r="J187" s="50"/>
      <c r="K187" s="50"/>
      <c r="L187" s="50"/>
      <c r="M187" s="50"/>
      <c r="N187" s="50"/>
      <c r="O187" s="50"/>
      <c r="P187" s="50"/>
      <c r="Q187" s="50"/>
      <c r="R187" s="50"/>
      <c r="S187" s="70" t="s">
        <v>727</v>
      </c>
      <c r="T187" s="50"/>
      <c r="U187" s="50"/>
      <c r="V187" s="48"/>
      <c r="W187" s="48"/>
      <c r="X187" s="48"/>
      <c r="Y187" s="48"/>
      <c r="Z187" s="48"/>
      <c r="AA187" s="70" t="s">
        <v>727</v>
      </c>
      <c r="AB187" s="48"/>
      <c r="AC187" s="48"/>
      <c r="AD187" s="48"/>
      <c r="AE187" s="48"/>
      <c r="AF187" s="48"/>
      <c r="AG187" s="48"/>
      <c r="AH187" s="48"/>
      <c r="AI187" s="48"/>
      <c r="AJ187" s="48"/>
      <c r="AK187" s="431" t="s">
        <v>728</v>
      </c>
      <c r="AL187" s="432"/>
      <c r="AM187" s="432"/>
      <c r="AN187" s="432"/>
      <c r="AO187" s="432"/>
      <c r="AP187" s="432"/>
      <c r="AQ187" s="432"/>
      <c r="AR187" s="432"/>
      <c r="AS187" s="432"/>
      <c r="AT187" s="432"/>
      <c r="AU187" s="432"/>
      <c r="AV187" s="432"/>
      <c r="AW187" s="432"/>
      <c r="AX187" s="432"/>
      <c r="AY187" s="432"/>
      <c r="AZ187" s="432"/>
      <c r="BA187" s="432"/>
      <c r="BB187" s="432"/>
      <c r="BC187" s="432"/>
      <c r="BD187" s="432"/>
      <c r="BE187" s="432"/>
      <c r="BF187" s="432"/>
      <c r="BG187" s="432"/>
      <c r="BH187" s="432"/>
      <c r="BI187" s="432"/>
      <c r="BJ187" s="432"/>
      <c r="BK187" s="432"/>
      <c r="BL187" s="432"/>
      <c r="BM187" s="432"/>
      <c r="BN187" s="432"/>
      <c r="BO187" s="432"/>
      <c r="BP187" s="432"/>
      <c r="BQ187" s="432"/>
      <c r="BR187" s="432"/>
      <c r="BS187" s="432"/>
      <c r="BT187" s="432"/>
      <c r="BU187" s="432"/>
      <c r="BV187" s="48"/>
      <c r="BW187" s="48"/>
      <c r="BX187" s="48"/>
      <c r="BY187" s="48"/>
      <c r="BZ187" s="48"/>
    </row>
    <row r="188" spans="1:78" hidden="1">
      <c r="A188" s="50"/>
      <c r="B188" s="50"/>
      <c r="C188" s="50"/>
      <c r="D188" s="50"/>
      <c r="E188" s="50"/>
      <c r="F188" s="50"/>
      <c r="G188" s="50"/>
      <c r="H188" s="50"/>
      <c r="I188" s="50"/>
      <c r="J188" s="50"/>
      <c r="K188" s="50"/>
      <c r="L188" s="50"/>
      <c r="M188" s="50"/>
      <c r="N188" s="50"/>
      <c r="O188" s="50"/>
      <c r="P188" s="50"/>
      <c r="Q188" s="50"/>
      <c r="R188" s="50"/>
      <c r="S188" s="70" t="s">
        <v>729</v>
      </c>
      <c r="T188" s="50"/>
      <c r="U188" s="50"/>
      <c r="V188" s="48"/>
      <c r="W188" s="48"/>
      <c r="X188" s="48"/>
      <c r="Y188" s="48"/>
      <c r="Z188" s="48"/>
      <c r="AA188" s="70" t="s">
        <v>729</v>
      </c>
      <c r="AB188" s="48"/>
      <c r="AC188" s="48"/>
      <c r="AD188" s="48"/>
      <c r="AE188" s="48"/>
      <c r="AF188" s="48"/>
      <c r="AG188" s="48"/>
      <c r="AH188" s="48"/>
      <c r="AI188" s="48"/>
      <c r="AJ188" s="48"/>
      <c r="AK188" s="432" t="s">
        <v>730</v>
      </c>
      <c r="AL188" s="432"/>
      <c r="AM188" s="432"/>
      <c r="AN188" s="432"/>
      <c r="AO188" s="432"/>
      <c r="AP188" s="432"/>
      <c r="AQ188" s="432"/>
      <c r="AR188" s="432"/>
      <c r="AS188" s="432"/>
      <c r="AT188" s="432"/>
      <c r="AU188" s="432"/>
      <c r="AV188" s="432"/>
      <c r="AW188" s="432"/>
      <c r="AX188" s="432"/>
      <c r="AY188" s="432"/>
      <c r="AZ188" s="432"/>
      <c r="BA188" s="432"/>
      <c r="BB188" s="432"/>
      <c r="BC188" s="432"/>
      <c r="BD188" s="432"/>
      <c r="BE188" s="432"/>
      <c r="BF188" s="432"/>
      <c r="BG188" s="432"/>
      <c r="BH188" s="432"/>
      <c r="BI188" s="432"/>
      <c r="BJ188" s="432"/>
      <c r="BK188" s="432"/>
      <c r="BL188" s="432"/>
      <c r="BM188" s="432"/>
      <c r="BN188" s="432"/>
      <c r="BO188" s="432"/>
      <c r="BP188" s="432"/>
      <c r="BQ188" s="432"/>
      <c r="BR188" s="432"/>
      <c r="BS188" s="432"/>
      <c r="BT188" s="432"/>
      <c r="BU188" s="432"/>
      <c r="BV188" s="48"/>
      <c r="BW188" s="48"/>
      <c r="BX188" s="48"/>
      <c r="BY188" s="48"/>
      <c r="BZ188" s="48"/>
    </row>
    <row r="189" spans="1:78" hidden="1">
      <c r="A189" s="50"/>
      <c r="B189" s="50"/>
      <c r="C189" s="50"/>
      <c r="D189" s="50"/>
      <c r="E189" s="50"/>
      <c r="F189" s="50"/>
      <c r="G189" s="50"/>
      <c r="H189" s="50"/>
      <c r="I189" s="50"/>
      <c r="J189" s="50"/>
      <c r="K189" s="50"/>
      <c r="L189" s="50"/>
      <c r="M189" s="50"/>
      <c r="N189" s="50"/>
      <c r="O189" s="50"/>
      <c r="P189" s="50"/>
      <c r="Q189" s="50"/>
      <c r="R189" s="50"/>
      <c r="S189" s="70" t="s">
        <v>731</v>
      </c>
      <c r="T189" s="50"/>
      <c r="U189" s="50"/>
      <c r="V189" s="48"/>
      <c r="W189" s="48"/>
      <c r="X189" s="48"/>
      <c r="Y189" s="48"/>
      <c r="Z189" s="48"/>
      <c r="AA189" s="70" t="s">
        <v>731</v>
      </c>
      <c r="AB189" s="48"/>
      <c r="AC189" s="48"/>
      <c r="AD189" s="48"/>
      <c r="AE189" s="48"/>
      <c r="AF189" s="48"/>
      <c r="AG189" s="48"/>
      <c r="AH189" s="48"/>
      <c r="AI189" s="48"/>
      <c r="AJ189" s="48"/>
      <c r="AK189" s="432" t="s">
        <v>732</v>
      </c>
      <c r="AL189" s="432"/>
      <c r="AM189" s="432"/>
      <c r="AN189" s="432"/>
      <c r="AO189" s="432"/>
      <c r="AP189" s="432"/>
      <c r="AQ189" s="432"/>
      <c r="AR189" s="432"/>
      <c r="AS189" s="432"/>
      <c r="AT189" s="432"/>
      <c r="AU189" s="432"/>
      <c r="AV189" s="432"/>
      <c r="AW189" s="432"/>
      <c r="AX189" s="432"/>
      <c r="AY189" s="432"/>
      <c r="AZ189" s="432"/>
      <c r="BA189" s="432"/>
      <c r="BB189" s="432"/>
      <c r="BC189" s="432"/>
      <c r="BD189" s="432"/>
      <c r="BE189" s="432"/>
      <c r="BF189" s="432"/>
      <c r="BG189" s="432"/>
      <c r="BH189" s="432"/>
      <c r="BI189" s="432"/>
      <c r="BJ189" s="432"/>
      <c r="BK189" s="432"/>
      <c r="BL189" s="432"/>
      <c r="BM189" s="432"/>
      <c r="BN189" s="432"/>
      <c r="BO189" s="432"/>
      <c r="BP189" s="432"/>
      <c r="BQ189" s="432"/>
      <c r="BR189" s="432"/>
      <c r="BS189" s="432"/>
      <c r="BT189" s="432"/>
      <c r="BU189" s="432"/>
      <c r="BV189" s="48"/>
      <c r="BW189" s="48"/>
      <c r="BX189" s="48"/>
      <c r="BY189" s="48"/>
      <c r="BZ189" s="48"/>
    </row>
    <row r="190" spans="1:78" hidden="1">
      <c r="A190" s="50"/>
      <c r="B190" s="50"/>
      <c r="C190" s="50"/>
      <c r="D190" s="50"/>
      <c r="E190" s="50"/>
      <c r="F190" s="50"/>
      <c r="G190" s="50"/>
      <c r="H190" s="50"/>
      <c r="I190" s="50"/>
      <c r="J190" s="50"/>
      <c r="K190" s="50"/>
      <c r="L190" s="50"/>
      <c r="M190" s="50"/>
      <c r="N190" s="50"/>
      <c r="O190" s="50"/>
      <c r="P190" s="50"/>
      <c r="Q190" s="50"/>
      <c r="R190" s="50"/>
      <c r="S190" s="70" t="s">
        <v>733</v>
      </c>
      <c r="T190" s="50"/>
      <c r="U190" s="50"/>
      <c r="V190" s="48"/>
      <c r="W190" s="48"/>
      <c r="X190" s="48"/>
      <c r="Y190" s="48"/>
      <c r="Z190" s="48"/>
      <c r="AA190" s="70" t="s">
        <v>733</v>
      </c>
      <c r="AB190" s="48"/>
      <c r="AC190" s="48"/>
      <c r="AD190" s="48"/>
      <c r="AE190" s="48"/>
      <c r="AF190" s="48"/>
      <c r="AG190" s="48"/>
      <c r="AH190" s="48"/>
      <c r="AI190" s="48"/>
      <c r="AJ190" s="48"/>
      <c r="AK190" s="431" t="s">
        <v>734</v>
      </c>
      <c r="AL190" s="432"/>
      <c r="AM190" s="432"/>
      <c r="AN190" s="432"/>
      <c r="AO190" s="432"/>
      <c r="AP190" s="432"/>
      <c r="AQ190" s="432"/>
      <c r="AR190" s="432"/>
      <c r="AS190" s="432"/>
      <c r="AT190" s="432"/>
      <c r="AU190" s="432"/>
      <c r="AV190" s="432"/>
      <c r="AW190" s="432"/>
      <c r="AX190" s="432"/>
      <c r="AY190" s="432"/>
      <c r="AZ190" s="432"/>
      <c r="BA190" s="432"/>
      <c r="BB190" s="432"/>
      <c r="BC190" s="432"/>
      <c r="BD190" s="432"/>
      <c r="BE190" s="432"/>
      <c r="BF190" s="432"/>
      <c r="BG190" s="432"/>
      <c r="BH190" s="432"/>
      <c r="BI190" s="432"/>
      <c r="BJ190" s="432"/>
      <c r="BK190" s="432"/>
      <c r="BL190" s="432"/>
      <c r="BM190" s="432"/>
      <c r="BN190" s="432"/>
      <c r="BO190" s="432"/>
      <c r="BP190" s="432"/>
      <c r="BQ190" s="432"/>
      <c r="BR190" s="432"/>
      <c r="BS190" s="432"/>
      <c r="BT190" s="432"/>
      <c r="BU190" s="432"/>
      <c r="BV190" s="48"/>
      <c r="BW190" s="48"/>
      <c r="BX190" s="48"/>
      <c r="BY190" s="48"/>
      <c r="BZ190" s="48"/>
    </row>
    <row r="191" spans="1:78" hidden="1">
      <c r="A191" s="50"/>
      <c r="B191" s="50"/>
      <c r="C191" s="50"/>
      <c r="D191" s="50"/>
      <c r="E191" s="50"/>
      <c r="F191" s="50"/>
      <c r="G191" s="50"/>
      <c r="H191" s="50"/>
      <c r="I191" s="50"/>
      <c r="J191" s="50"/>
      <c r="K191" s="50"/>
      <c r="L191" s="50"/>
      <c r="M191" s="50"/>
      <c r="N191" s="50"/>
      <c r="O191" s="50"/>
      <c r="P191" s="50"/>
      <c r="Q191" s="50"/>
      <c r="R191" s="50"/>
      <c r="S191" s="70" t="s">
        <v>549</v>
      </c>
      <c r="T191" s="50"/>
      <c r="U191" s="50"/>
      <c r="V191" s="48"/>
      <c r="W191" s="48"/>
      <c r="X191" s="48"/>
      <c r="Y191" s="48"/>
      <c r="Z191" s="48"/>
      <c r="AA191" s="70" t="s">
        <v>549</v>
      </c>
      <c r="AB191" s="48"/>
      <c r="AC191" s="48"/>
      <c r="AD191" s="48"/>
      <c r="AE191" s="48"/>
      <c r="AF191" s="48"/>
      <c r="AG191" s="48"/>
      <c r="AH191" s="48"/>
      <c r="AI191" s="48"/>
      <c r="AJ191" s="48"/>
      <c r="AK191" s="433" t="s">
        <v>550</v>
      </c>
      <c r="AL191" s="433"/>
      <c r="AM191" s="433"/>
      <c r="AN191" s="433"/>
      <c r="AO191" s="433"/>
      <c r="AP191" s="433"/>
      <c r="AQ191" s="433"/>
      <c r="AR191" s="433"/>
      <c r="AS191" s="433"/>
      <c r="AT191" s="433"/>
      <c r="AU191" s="433"/>
      <c r="AV191" s="433"/>
      <c r="AW191" s="433"/>
      <c r="AX191" s="433"/>
      <c r="AY191" s="433"/>
      <c r="AZ191" s="433"/>
      <c r="BA191" s="433"/>
      <c r="BB191" s="433"/>
      <c r="BC191" s="433"/>
      <c r="BD191" s="433"/>
      <c r="BE191" s="433"/>
      <c r="BF191" s="433"/>
      <c r="BG191" s="433"/>
      <c r="BH191" s="433"/>
      <c r="BI191" s="433"/>
      <c r="BJ191" s="433"/>
      <c r="BK191" s="433"/>
      <c r="BL191" s="433"/>
      <c r="BM191" s="433"/>
      <c r="BN191" s="433"/>
      <c r="BO191" s="433"/>
      <c r="BP191" s="433"/>
      <c r="BQ191" s="433"/>
      <c r="BR191" s="433"/>
      <c r="BS191" s="433"/>
      <c r="BT191" s="433"/>
      <c r="BU191" s="433"/>
      <c r="BV191" s="48"/>
      <c r="BW191" s="48"/>
      <c r="BX191" s="48"/>
      <c r="BY191" s="48"/>
      <c r="BZ191" s="48"/>
    </row>
    <row r="192" spans="1:78" hidden="1">
      <c r="A192" s="50"/>
      <c r="B192" s="50"/>
      <c r="C192" s="50"/>
      <c r="D192" s="50"/>
      <c r="E192" s="50"/>
      <c r="F192" s="50"/>
      <c r="G192" s="50"/>
      <c r="H192" s="50"/>
      <c r="I192" s="50"/>
      <c r="J192" s="50"/>
      <c r="K192" s="50"/>
      <c r="L192" s="50"/>
      <c r="M192" s="50"/>
      <c r="N192" s="50"/>
      <c r="O192" s="50"/>
      <c r="P192" s="50"/>
      <c r="Q192" s="50"/>
      <c r="R192" s="50"/>
      <c r="S192" s="70" t="s">
        <v>735</v>
      </c>
      <c r="T192" s="50"/>
      <c r="U192" s="50"/>
      <c r="V192" s="48"/>
      <c r="W192" s="48"/>
      <c r="X192" s="48"/>
      <c r="Y192" s="48"/>
      <c r="Z192" s="48"/>
      <c r="AA192" s="70" t="s">
        <v>735</v>
      </c>
      <c r="AB192" s="48"/>
      <c r="AC192" s="48"/>
      <c r="AD192" s="48"/>
      <c r="AE192" s="48"/>
      <c r="AF192" s="48"/>
      <c r="AG192" s="48"/>
      <c r="AH192" s="48"/>
      <c r="AI192" s="48"/>
      <c r="AJ192" s="48"/>
      <c r="AK192" s="431" t="s">
        <v>736</v>
      </c>
      <c r="AL192" s="432"/>
      <c r="AM192" s="432"/>
      <c r="AN192" s="432"/>
      <c r="AO192" s="432"/>
      <c r="AP192" s="432"/>
      <c r="AQ192" s="432"/>
      <c r="AR192" s="432"/>
      <c r="AS192" s="432"/>
      <c r="AT192" s="432"/>
      <c r="AU192" s="432"/>
      <c r="AV192" s="432"/>
      <c r="AW192" s="432"/>
      <c r="AX192" s="432"/>
      <c r="AY192" s="432"/>
      <c r="AZ192" s="432"/>
      <c r="BA192" s="432"/>
      <c r="BB192" s="432"/>
      <c r="BC192" s="432"/>
      <c r="BD192" s="432"/>
      <c r="BE192" s="432"/>
      <c r="BF192" s="432"/>
      <c r="BG192" s="432"/>
      <c r="BH192" s="432"/>
      <c r="BI192" s="432"/>
      <c r="BJ192" s="432"/>
      <c r="BK192" s="432"/>
      <c r="BL192" s="432"/>
      <c r="BM192" s="432"/>
      <c r="BN192" s="432"/>
      <c r="BO192" s="432"/>
      <c r="BP192" s="432"/>
      <c r="BQ192" s="432"/>
      <c r="BR192" s="432"/>
      <c r="BS192" s="432"/>
      <c r="BT192" s="432"/>
      <c r="BU192" s="432"/>
      <c r="BV192" s="48"/>
      <c r="BW192" s="48"/>
      <c r="BX192" s="48"/>
      <c r="BY192" s="48"/>
      <c r="BZ192" s="48"/>
    </row>
    <row r="193" spans="1:78" hidden="1">
      <c r="A193" s="50"/>
      <c r="B193" s="50"/>
      <c r="C193" s="50"/>
      <c r="D193" s="50"/>
      <c r="E193" s="50"/>
      <c r="F193" s="50"/>
      <c r="G193" s="50"/>
      <c r="H193" s="50"/>
      <c r="I193" s="50"/>
      <c r="J193" s="50"/>
      <c r="K193" s="50"/>
      <c r="L193" s="50"/>
      <c r="M193" s="50"/>
      <c r="N193" s="50"/>
      <c r="O193" s="50"/>
      <c r="P193" s="50"/>
      <c r="Q193" s="50"/>
      <c r="R193" s="50"/>
      <c r="S193" s="70" t="s">
        <v>737</v>
      </c>
      <c r="T193" s="50"/>
      <c r="U193" s="50"/>
      <c r="V193" s="48"/>
      <c r="W193" s="48"/>
      <c r="X193" s="48"/>
      <c r="Y193" s="48"/>
      <c r="Z193" s="48"/>
      <c r="AA193" s="70" t="s">
        <v>737</v>
      </c>
      <c r="AB193" s="48"/>
      <c r="AC193" s="48"/>
      <c r="AD193" s="48"/>
      <c r="AE193" s="48"/>
      <c r="AF193" s="48"/>
      <c r="AG193" s="48"/>
      <c r="AH193" s="48"/>
      <c r="AI193" s="48"/>
      <c r="AJ193" s="48"/>
      <c r="AK193" s="432" t="s">
        <v>738</v>
      </c>
      <c r="AL193" s="432"/>
      <c r="AM193" s="432"/>
      <c r="AN193" s="432"/>
      <c r="AO193" s="432"/>
      <c r="AP193" s="432"/>
      <c r="AQ193" s="432"/>
      <c r="AR193" s="432"/>
      <c r="AS193" s="432"/>
      <c r="AT193" s="432"/>
      <c r="AU193" s="432"/>
      <c r="AV193" s="432"/>
      <c r="AW193" s="432"/>
      <c r="AX193" s="432"/>
      <c r="AY193" s="432"/>
      <c r="AZ193" s="432"/>
      <c r="BA193" s="432"/>
      <c r="BB193" s="432"/>
      <c r="BC193" s="432"/>
      <c r="BD193" s="432"/>
      <c r="BE193" s="432"/>
      <c r="BF193" s="432"/>
      <c r="BG193" s="432"/>
      <c r="BH193" s="432"/>
      <c r="BI193" s="432"/>
      <c r="BJ193" s="432"/>
      <c r="BK193" s="432"/>
      <c r="BL193" s="432"/>
      <c r="BM193" s="432"/>
      <c r="BN193" s="432"/>
      <c r="BO193" s="432"/>
      <c r="BP193" s="432"/>
      <c r="BQ193" s="432"/>
      <c r="BR193" s="432"/>
      <c r="BS193" s="432"/>
      <c r="BT193" s="432"/>
      <c r="BU193" s="432"/>
      <c r="BV193" s="48"/>
      <c r="BW193" s="48"/>
      <c r="BX193" s="48"/>
      <c r="BY193" s="48"/>
      <c r="BZ193" s="48"/>
    </row>
    <row r="194" spans="1:78" hidden="1">
      <c r="A194" s="50"/>
      <c r="B194" s="50"/>
      <c r="C194" s="50"/>
      <c r="D194" s="50"/>
      <c r="E194" s="50"/>
      <c r="F194" s="50"/>
      <c r="G194" s="50"/>
      <c r="H194" s="50"/>
      <c r="I194" s="50"/>
      <c r="J194" s="50"/>
      <c r="K194" s="50"/>
      <c r="L194" s="50"/>
      <c r="M194" s="50"/>
      <c r="N194" s="50"/>
      <c r="O194" s="50"/>
      <c r="P194" s="50"/>
      <c r="Q194" s="50"/>
      <c r="R194" s="50"/>
      <c r="S194" s="70" t="s">
        <v>739</v>
      </c>
      <c r="T194" s="50"/>
      <c r="U194" s="50"/>
      <c r="V194" s="48"/>
      <c r="W194" s="48"/>
      <c r="X194" s="48"/>
      <c r="Y194" s="48"/>
      <c r="Z194" s="48"/>
      <c r="AA194" s="70" t="s">
        <v>739</v>
      </c>
      <c r="AB194" s="48"/>
      <c r="AC194" s="48"/>
      <c r="AD194" s="48"/>
      <c r="AE194" s="48"/>
      <c r="AF194" s="48"/>
      <c r="AG194" s="48"/>
      <c r="AH194" s="48"/>
      <c r="AI194" s="48"/>
      <c r="AJ194" s="48"/>
      <c r="AK194" s="431" t="s">
        <v>740</v>
      </c>
      <c r="AL194" s="432"/>
      <c r="AM194" s="432"/>
      <c r="AN194" s="432"/>
      <c r="AO194" s="432"/>
      <c r="AP194" s="432"/>
      <c r="AQ194" s="432"/>
      <c r="AR194" s="432"/>
      <c r="AS194" s="432"/>
      <c r="AT194" s="432"/>
      <c r="AU194" s="432"/>
      <c r="AV194" s="432"/>
      <c r="AW194" s="432"/>
      <c r="AX194" s="432"/>
      <c r="AY194" s="432"/>
      <c r="AZ194" s="432"/>
      <c r="BA194" s="432"/>
      <c r="BB194" s="432"/>
      <c r="BC194" s="432"/>
      <c r="BD194" s="432"/>
      <c r="BE194" s="432"/>
      <c r="BF194" s="432"/>
      <c r="BG194" s="432"/>
      <c r="BH194" s="432"/>
      <c r="BI194" s="432"/>
      <c r="BJ194" s="432"/>
      <c r="BK194" s="432"/>
      <c r="BL194" s="432"/>
      <c r="BM194" s="432"/>
      <c r="BN194" s="432"/>
      <c r="BO194" s="432"/>
      <c r="BP194" s="432"/>
      <c r="BQ194" s="432"/>
      <c r="BR194" s="432"/>
      <c r="BS194" s="432"/>
      <c r="BT194" s="432"/>
      <c r="BU194" s="432"/>
      <c r="BV194" s="48"/>
      <c r="BW194" s="48"/>
      <c r="BX194" s="48"/>
      <c r="BY194" s="48"/>
      <c r="BZ194" s="48"/>
    </row>
    <row r="195" spans="1:78" hidden="1">
      <c r="A195" s="50"/>
      <c r="B195" s="50"/>
      <c r="C195" s="50"/>
      <c r="D195" s="50"/>
      <c r="E195" s="50"/>
      <c r="F195" s="50"/>
      <c r="G195" s="50"/>
      <c r="H195" s="50"/>
      <c r="I195" s="50"/>
      <c r="J195" s="50"/>
      <c r="K195" s="50"/>
      <c r="L195" s="50"/>
      <c r="M195" s="50"/>
      <c r="N195" s="50"/>
      <c r="O195" s="50"/>
      <c r="P195" s="50"/>
      <c r="Q195" s="50"/>
      <c r="R195" s="50"/>
      <c r="S195" s="70" t="s">
        <v>549</v>
      </c>
      <c r="T195" s="50"/>
      <c r="U195" s="50"/>
      <c r="V195" s="48"/>
      <c r="W195" s="48"/>
      <c r="X195" s="48"/>
      <c r="Y195" s="48"/>
      <c r="Z195" s="48"/>
      <c r="AA195" s="70" t="s">
        <v>549</v>
      </c>
      <c r="AB195" s="48"/>
      <c r="AC195" s="48"/>
      <c r="AD195" s="48"/>
      <c r="AE195" s="48"/>
      <c r="AF195" s="48"/>
      <c r="AG195" s="48"/>
      <c r="AH195" s="48"/>
      <c r="AI195" s="48"/>
      <c r="AJ195" s="48"/>
      <c r="AK195" s="433" t="s">
        <v>550</v>
      </c>
      <c r="AL195" s="433"/>
      <c r="AM195" s="433"/>
      <c r="AN195" s="433"/>
      <c r="AO195" s="433"/>
      <c r="AP195" s="433"/>
      <c r="AQ195" s="433"/>
      <c r="AR195" s="433"/>
      <c r="AS195" s="433"/>
      <c r="AT195" s="433"/>
      <c r="AU195" s="433"/>
      <c r="AV195" s="433"/>
      <c r="AW195" s="433"/>
      <c r="AX195" s="433"/>
      <c r="AY195" s="433"/>
      <c r="AZ195" s="433"/>
      <c r="BA195" s="433"/>
      <c r="BB195" s="433"/>
      <c r="BC195" s="433"/>
      <c r="BD195" s="433"/>
      <c r="BE195" s="433"/>
      <c r="BF195" s="433"/>
      <c r="BG195" s="433"/>
      <c r="BH195" s="433"/>
      <c r="BI195" s="433"/>
      <c r="BJ195" s="433"/>
      <c r="BK195" s="433"/>
      <c r="BL195" s="433"/>
      <c r="BM195" s="433"/>
      <c r="BN195" s="433"/>
      <c r="BO195" s="433"/>
      <c r="BP195" s="433"/>
      <c r="BQ195" s="433"/>
      <c r="BR195" s="433"/>
      <c r="BS195" s="433"/>
      <c r="BT195" s="433"/>
      <c r="BU195" s="433"/>
      <c r="BV195" s="48"/>
      <c r="BW195" s="48"/>
      <c r="BX195" s="48"/>
      <c r="BY195" s="48"/>
      <c r="BZ195" s="48"/>
    </row>
    <row r="196" spans="1:78" hidden="1">
      <c r="A196" s="50"/>
      <c r="B196" s="50"/>
      <c r="C196" s="50"/>
      <c r="D196" s="50"/>
      <c r="E196" s="50"/>
      <c r="F196" s="50"/>
      <c r="G196" s="50"/>
      <c r="H196" s="50"/>
      <c r="I196" s="50"/>
      <c r="J196" s="50"/>
      <c r="K196" s="50"/>
      <c r="L196" s="50"/>
      <c r="M196" s="50"/>
      <c r="N196" s="50"/>
      <c r="O196" s="50"/>
      <c r="P196" s="50"/>
      <c r="Q196" s="50"/>
      <c r="R196" s="50"/>
      <c r="S196" s="50"/>
      <c r="T196" s="50"/>
      <c r="U196" s="50"/>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row>
    <row r="197" spans="1:78" hidden="1">
      <c r="A197" s="50"/>
      <c r="B197" s="50"/>
      <c r="C197" s="50"/>
      <c r="D197" s="50"/>
      <c r="E197" s="50"/>
      <c r="F197" s="50"/>
      <c r="G197" s="50"/>
      <c r="H197" s="50"/>
      <c r="I197" s="50"/>
      <c r="J197" s="50"/>
      <c r="K197" s="50"/>
      <c r="L197" s="50"/>
      <c r="M197" s="50"/>
      <c r="N197" s="50"/>
      <c r="O197" s="50"/>
      <c r="P197" s="50"/>
      <c r="Q197" s="50"/>
      <c r="R197" s="50"/>
      <c r="S197" s="48"/>
      <c r="T197" s="64"/>
      <c r="U197" s="64"/>
      <c r="V197" s="64"/>
      <c r="W197" s="64"/>
      <c r="X197" s="64"/>
      <c r="Y197" s="64"/>
      <c r="Z197" s="64"/>
      <c r="AA197" s="64"/>
      <c r="AB197" s="64"/>
      <c r="AC197" s="64"/>
      <c r="AD197" s="64"/>
      <c r="AE197" s="64"/>
      <c r="AF197" s="64"/>
      <c r="AG197" s="64"/>
      <c r="AH197" s="64"/>
      <c r="AI197" s="64"/>
      <c r="AJ197" s="64"/>
      <c r="AK197" s="64"/>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row>
    <row r="198" spans="1:78" hidden="1">
      <c r="A198" s="50"/>
      <c r="B198" s="50"/>
      <c r="C198" s="48"/>
      <c r="D198" s="48"/>
      <c r="E198" s="48"/>
      <c r="F198" s="48"/>
      <c r="G198" s="48"/>
      <c r="H198" s="48"/>
      <c r="I198" s="48"/>
      <c r="J198" s="461" t="s">
        <v>741</v>
      </c>
      <c r="K198" s="461"/>
      <c r="L198" s="461"/>
      <c r="M198" s="461"/>
      <c r="N198" s="461"/>
      <c r="O198" s="461"/>
      <c r="P198" s="461"/>
      <c r="Q198" s="461"/>
      <c r="R198" s="461"/>
      <c r="S198" s="461"/>
      <c r="T198" s="461"/>
      <c r="U198" s="461"/>
      <c r="V198" s="461"/>
      <c r="W198" s="461"/>
      <c r="X198" s="461"/>
      <c r="Y198" s="461"/>
      <c r="Z198" s="461"/>
      <c r="AA198" s="461"/>
      <c r="AB198" s="461"/>
      <c r="AC198" s="461"/>
      <c r="AD198" s="461"/>
      <c r="AE198" s="461"/>
      <c r="AF198" s="461"/>
      <c r="AG198" s="461"/>
      <c r="AH198" s="461"/>
      <c r="AI198" s="461"/>
      <c r="AJ198" s="461"/>
      <c r="AK198" s="461"/>
      <c r="AL198" s="461"/>
      <c r="AM198" s="461"/>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row>
    <row r="199" spans="1:78" hidden="1">
      <c r="A199" s="50"/>
      <c r="B199" s="50"/>
      <c r="C199" s="48"/>
      <c r="D199" s="48"/>
      <c r="E199" s="48"/>
      <c r="F199" s="48"/>
      <c r="G199" s="48"/>
      <c r="H199" s="48"/>
      <c r="I199" s="48"/>
      <c r="J199" s="461"/>
      <c r="K199" s="461"/>
      <c r="L199" s="461"/>
      <c r="M199" s="461"/>
      <c r="N199" s="461"/>
      <c r="O199" s="461"/>
      <c r="P199" s="461"/>
      <c r="Q199" s="461"/>
      <c r="R199" s="461"/>
      <c r="S199" s="461"/>
      <c r="T199" s="461"/>
      <c r="U199" s="461"/>
      <c r="V199" s="461"/>
      <c r="W199" s="461"/>
      <c r="X199" s="461"/>
      <c r="Y199" s="461"/>
      <c r="Z199" s="461"/>
      <c r="AA199" s="461"/>
      <c r="AB199" s="461"/>
      <c r="AC199" s="461"/>
      <c r="AD199" s="461"/>
      <c r="AE199" s="461"/>
      <c r="AF199" s="461"/>
      <c r="AG199" s="461"/>
      <c r="AH199" s="461"/>
      <c r="AI199" s="461"/>
      <c r="AJ199" s="461"/>
      <c r="AK199" s="461"/>
      <c r="AL199" s="461"/>
      <c r="AM199" s="461"/>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row>
    <row r="200" spans="1:78" hidden="1">
      <c r="A200" s="50"/>
      <c r="B200" s="50"/>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row>
    <row r="201" spans="1:78" hidden="1">
      <c r="A201" s="50"/>
      <c r="B201" s="50"/>
      <c r="C201" s="48"/>
      <c r="D201" s="115" t="s">
        <v>742</v>
      </c>
      <c r="E201" s="48"/>
      <c r="F201" s="48"/>
      <c r="G201" s="48"/>
      <c r="H201" s="48"/>
      <c r="I201" s="48"/>
      <c r="J201" s="115"/>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row>
    <row r="202" spans="1:78" hidden="1">
      <c r="A202" s="50"/>
      <c r="B202" s="50"/>
      <c r="C202" s="48"/>
      <c r="D202" s="115"/>
      <c r="E202" s="48"/>
      <c r="F202" s="48"/>
      <c r="G202" s="48"/>
      <c r="H202" s="48"/>
      <c r="I202" s="48"/>
      <c r="J202" s="70" t="s">
        <v>457</v>
      </c>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row>
    <row r="203" spans="1:78" hidden="1">
      <c r="A203" s="174"/>
      <c r="B203" s="174"/>
      <c r="C203" s="48"/>
      <c r="D203" s="115"/>
      <c r="E203" s="48"/>
      <c r="F203" s="48"/>
      <c r="G203" s="48"/>
      <c r="H203" s="48"/>
      <c r="I203" s="48"/>
      <c r="J203" s="70" t="s">
        <v>531</v>
      </c>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row>
    <row r="204" spans="1:78" hidden="1">
      <c r="A204" s="50"/>
      <c r="B204" s="50"/>
      <c r="C204" s="48"/>
      <c r="D204" s="115"/>
      <c r="E204" s="48"/>
      <c r="F204" s="48"/>
      <c r="G204" s="48"/>
      <c r="H204" s="48"/>
      <c r="I204" s="48"/>
      <c r="J204" s="70" t="s">
        <v>743</v>
      </c>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row>
    <row r="205" spans="1:78" hidden="1">
      <c r="A205" s="50"/>
      <c r="B205" s="50"/>
      <c r="C205" s="48"/>
      <c r="D205" s="115"/>
      <c r="E205" s="48"/>
      <c r="F205" s="48"/>
      <c r="G205" s="48"/>
      <c r="H205" s="48"/>
      <c r="I205" s="48"/>
      <c r="J205" s="70" t="s">
        <v>744</v>
      </c>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row>
    <row r="206" spans="1:78" hidden="1">
      <c r="A206" s="50"/>
      <c r="B206" s="50"/>
      <c r="C206" s="48"/>
      <c r="D206" s="48"/>
      <c r="E206" s="48"/>
      <c r="F206" s="48"/>
      <c r="G206" s="48"/>
      <c r="H206" s="48"/>
      <c r="I206" s="48"/>
      <c r="J206" s="70" t="s">
        <v>745</v>
      </c>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row>
    <row r="207" spans="1:78" hidden="1">
      <c r="A207" s="50"/>
      <c r="B207" s="50"/>
      <c r="C207" s="48"/>
      <c r="D207" s="48"/>
      <c r="E207" s="48"/>
      <c r="F207" s="48"/>
      <c r="G207" s="48"/>
      <c r="H207" s="48"/>
      <c r="I207" s="48"/>
      <c r="J207" s="70" t="s">
        <v>746</v>
      </c>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row>
    <row r="208" spans="1:78" hidden="1">
      <c r="A208" s="50"/>
      <c r="B208" s="50"/>
      <c r="C208" s="48"/>
      <c r="D208" s="48"/>
      <c r="E208" s="48"/>
      <c r="F208" s="48"/>
      <c r="G208" s="48"/>
      <c r="H208" s="48"/>
      <c r="I208" s="48"/>
      <c r="J208" s="70" t="s">
        <v>747</v>
      </c>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row>
    <row r="209" spans="1:78" hidden="1">
      <c r="A209" s="50"/>
      <c r="B209" s="50"/>
      <c r="C209" s="48"/>
      <c r="D209" s="48"/>
      <c r="E209" s="48"/>
      <c r="F209" s="48"/>
      <c r="G209" s="48"/>
      <c r="H209" s="48"/>
      <c r="I209" s="48"/>
      <c r="J209" s="70" t="s">
        <v>748</v>
      </c>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row>
    <row r="210" spans="1:78" hidden="1">
      <c r="A210" s="50"/>
      <c r="B210" s="50"/>
      <c r="C210" s="48"/>
      <c r="D210" s="48"/>
      <c r="E210" s="48"/>
      <c r="F210" s="48"/>
      <c r="G210" s="48"/>
      <c r="H210" s="48"/>
      <c r="I210" s="48"/>
      <c r="J210" s="70" t="s">
        <v>749</v>
      </c>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row>
    <row r="211" spans="1:78" hidden="1">
      <c r="A211" s="50"/>
      <c r="B211" s="50"/>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row>
    <row r="212" spans="1:78" hidden="1">
      <c r="A212" s="50"/>
      <c r="B212" s="50"/>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row>
    <row r="213" spans="1:78" hidden="1">
      <c r="A213" s="50"/>
      <c r="B213" s="50"/>
      <c r="C213" s="48"/>
      <c r="D213" s="115" t="s">
        <v>750</v>
      </c>
      <c r="E213" s="48"/>
      <c r="F213" s="48"/>
      <c r="G213" s="48"/>
      <c r="H213" s="48"/>
      <c r="I213" s="48"/>
      <c r="J213" s="134"/>
      <c r="K213" s="48"/>
      <c r="L213" s="48"/>
      <c r="M213" s="48"/>
      <c r="N213" s="48"/>
      <c r="O213" s="48"/>
      <c r="P213" s="48"/>
      <c r="Q213" s="48"/>
      <c r="R213" s="48"/>
      <c r="S213" s="48"/>
      <c r="T213" s="48"/>
      <c r="U213" s="48"/>
      <c r="V213" s="48"/>
      <c r="W213" s="48"/>
      <c r="X213" s="48"/>
      <c r="Y213" s="48"/>
      <c r="Z213" s="48"/>
      <c r="AA213" s="48"/>
      <c r="AB213" s="48"/>
      <c r="AC213" s="48"/>
      <c r="AD213" s="70"/>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row>
    <row r="214" spans="1:78" hidden="1">
      <c r="A214" s="50"/>
      <c r="B214" s="50"/>
      <c r="C214" s="48"/>
      <c r="D214" s="48"/>
      <c r="E214" s="48"/>
      <c r="F214" s="48"/>
      <c r="G214" s="48"/>
      <c r="H214" s="48"/>
      <c r="I214" s="48"/>
      <c r="J214" s="70" t="s">
        <v>457</v>
      </c>
      <c r="K214" s="48"/>
      <c r="L214" s="48"/>
      <c r="M214" s="48"/>
      <c r="N214" s="48"/>
      <c r="O214" s="48"/>
      <c r="P214" s="48"/>
      <c r="Q214" s="48"/>
      <c r="R214" s="48"/>
      <c r="S214" s="48"/>
      <c r="T214" s="48"/>
      <c r="U214" s="48"/>
      <c r="V214" s="48"/>
      <c r="W214" s="48"/>
      <c r="X214" s="48"/>
      <c r="Y214" s="48"/>
      <c r="Z214" s="48"/>
      <c r="AA214" s="48"/>
      <c r="AB214" s="48"/>
      <c r="AC214" s="48"/>
      <c r="AD214" s="70"/>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row>
    <row r="215" spans="1:78" hidden="1">
      <c r="A215" s="174"/>
      <c r="B215" s="174"/>
      <c r="C215" s="48"/>
      <c r="D215" s="48"/>
      <c r="E215" s="48"/>
      <c r="F215" s="48"/>
      <c r="G215" s="48"/>
      <c r="H215" s="48"/>
      <c r="I215" s="48"/>
      <c r="J215" s="134" t="s">
        <v>751</v>
      </c>
      <c r="K215" s="48"/>
      <c r="L215" s="48"/>
      <c r="M215" s="48"/>
      <c r="N215" s="48"/>
      <c r="O215" s="48"/>
      <c r="P215" s="48"/>
      <c r="Q215" s="48"/>
      <c r="R215" s="48"/>
      <c r="S215" s="48"/>
      <c r="T215" s="48"/>
      <c r="U215" s="48"/>
      <c r="V215" s="48"/>
      <c r="W215" s="48"/>
      <c r="X215" s="48"/>
      <c r="Y215" s="48"/>
      <c r="Z215" s="48"/>
      <c r="AA215" s="48"/>
      <c r="AB215" s="48"/>
      <c r="AC215" s="48"/>
      <c r="AD215" s="70"/>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row>
    <row r="216" spans="1:78" hidden="1">
      <c r="A216" s="50"/>
      <c r="B216" s="50"/>
      <c r="C216" s="48"/>
      <c r="D216" s="48"/>
      <c r="E216" s="48"/>
      <c r="F216" s="48"/>
      <c r="G216" s="48"/>
      <c r="H216" s="48"/>
      <c r="I216" s="48"/>
      <c r="J216" s="134" t="s">
        <v>752</v>
      </c>
      <c r="K216" s="48"/>
      <c r="L216" s="48"/>
      <c r="M216" s="48"/>
      <c r="N216" s="48"/>
      <c r="O216" s="48"/>
      <c r="P216" s="48"/>
      <c r="Q216" s="48"/>
      <c r="R216" s="48"/>
      <c r="S216" s="48"/>
      <c r="T216" s="48"/>
      <c r="U216" s="48"/>
      <c r="V216" s="48"/>
      <c r="W216" s="48"/>
      <c r="X216" s="48"/>
      <c r="Y216" s="48"/>
      <c r="Z216" s="48"/>
      <c r="AA216" s="48"/>
      <c r="AB216" s="48"/>
      <c r="AC216" s="48"/>
      <c r="AD216" s="70"/>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row>
    <row r="217" spans="1:78" hidden="1">
      <c r="A217" s="50"/>
      <c r="B217" s="50"/>
      <c r="C217" s="48"/>
      <c r="D217" s="48"/>
      <c r="E217" s="48"/>
      <c r="F217" s="48"/>
      <c r="G217" s="48"/>
      <c r="H217" s="48"/>
      <c r="I217" s="48"/>
      <c r="J217" s="134" t="s">
        <v>753</v>
      </c>
      <c r="K217" s="48"/>
      <c r="L217" s="48"/>
      <c r="M217" s="48"/>
      <c r="N217" s="48"/>
      <c r="O217" s="48"/>
      <c r="P217" s="48"/>
      <c r="Q217" s="48"/>
      <c r="R217" s="48"/>
      <c r="S217" s="48"/>
      <c r="T217" s="48"/>
      <c r="U217" s="48"/>
      <c r="V217" s="48"/>
      <c r="W217" s="48"/>
      <c r="X217" s="48"/>
      <c r="Y217" s="48"/>
      <c r="Z217" s="48"/>
      <c r="AA217" s="48"/>
      <c r="AB217" s="48"/>
      <c r="AC217" s="48"/>
      <c r="AD217" s="70"/>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row>
    <row r="218" spans="1:78" hidden="1">
      <c r="A218" s="50"/>
      <c r="B218" s="50"/>
      <c r="C218" s="48"/>
      <c r="D218" s="48"/>
      <c r="E218" s="48"/>
      <c r="F218" s="48"/>
      <c r="G218" s="48"/>
      <c r="H218" s="48"/>
      <c r="I218" s="48"/>
      <c r="J218" s="134" t="s">
        <v>754</v>
      </c>
      <c r="K218" s="48"/>
      <c r="L218" s="48"/>
      <c r="M218" s="48"/>
      <c r="N218" s="48"/>
      <c r="O218" s="48"/>
      <c r="P218" s="48"/>
      <c r="Q218" s="48"/>
      <c r="R218" s="48"/>
      <c r="S218" s="48"/>
      <c r="T218" s="48"/>
      <c r="U218" s="48"/>
      <c r="V218" s="48"/>
      <c r="W218" s="48"/>
      <c r="X218" s="48"/>
      <c r="Y218" s="48"/>
      <c r="Z218" s="48"/>
      <c r="AA218" s="48"/>
      <c r="AB218" s="48"/>
      <c r="AC218" s="48"/>
      <c r="AD218" s="70"/>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row>
    <row r="219" spans="1:78" hidden="1">
      <c r="A219" s="50"/>
      <c r="B219" s="50"/>
      <c r="C219" s="48"/>
      <c r="D219" s="48"/>
      <c r="E219" s="48"/>
      <c r="F219" s="48"/>
      <c r="G219" s="48"/>
      <c r="H219" s="48"/>
      <c r="I219" s="48"/>
      <c r="J219" s="134" t="s">
        <v>755</v>
      </c>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row>
    <row r="220" spans="1:78" hidden="1">
      <c r="A220" s="50"/>
      <c r="B220" s="50"/>
      <c r="C220" s="48"/>
      <c r="D220" s="48"/>
      <c r="E220" s="48"/>
      <c r="F220" s="48"/>
      <c r="G220" s="48"/>
      <c r="H220" s="48"/>
      <c r="I220" s="48"/>
      <c r="J220" s="134" t="s">
        <v>756</v>
      </c>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row>
    <row r="221" spans="1:78" hidden="1">
      <c r="A221" s="50"/>
      <c r="B221" s="50"/>
      <c r="C221" s="48"/>
      <c r="D221" s="48"/>
      <c r="E221" s="48"/>
      <c r="F221" s="48"/>
      <c r="G221" s="48"/>
      <c r="H221" s="48"/>
      <c r="I221" s="48"/>
      <c r="J221" s="108" t="s">
        <v>757</v>
      </c>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row>
    <row r="222" spans="1:78" hidden="1">
      <c r="A222" s="50"/>
      <c r="B222" s="50"/>
      <c r="C222" s="48"/>
      <c r="D222" s="48"/>
      <c r="E222" s="48"/>
      <c r="F222" s="48"/>
      <c r="G222" s="48"/>
      <c r="H222" s="48"/>
      <c r="I222" s="48"/>
      <c r="J222" s="108" t="s">
        <v>758</v>
      </c>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row>
    <row r="223" spans="1:78" hidden="1">
      <c r="A223" s="50"/>
      <c r="B223" s="50"/>
      <c r="C223" s="48"/>
      <c r="D223" s="48"/>
      <c r="E223" s="48"/>
      <c r="F223" s="48"/>
      <c r="G223" s="48"/>
      <c r="H223" s="48"/>
      <c r="I223" s="48"/>
      <c r="J223" s="108" t="s">
        <v>759</v>
      </c>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row>
    <row r="224" spans="1:78" hidden="1">
      <c r="A224" s="50"/>
      <c r="B224" s="50"/>
      <c r="C224" s="48"/>
      <c r="D224" s="48"/>
      <c r="E224" s="48"/>
      <c r="F224" s="48"/>
      <c r="G224" s="48"/>
      <c r="H224" s="48"/>
      <c r="I224" s="48"/>
      <c r="J224" s="108" t="s">
        <v>760</v>
      </c>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row>
    <row r="225" spans="1:78" hidden="1">
      <c r="A225" s="50"/>
      <c r="B225" s="50"/>
      <c r="C225" s="48"/>
      <c r="D225" s="48"/>
      <c r="E225" s="48"/>
      <c r="F225" s="48"/>
      <c r="G225" s="48"/>
      <c r="H225" s="48"/>
      <c r="I225" s="48"/>
      <c r="J225" s="134" t="s">
        <v>761</v>
      </c>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row>
    <row r="226" spans="1:78" hidden="1">
      <c r="A226" s="50"/>
      <c r="B226" s="50"/>
      <c r="C226" s="48"/>
      <c r="D226" s="48"/>
      <c r="E226" s="48"/>
      <c r="F226" s="48"/>
      <c r="G226" s="48"/>
      <c r="H226" s="48"/>
      <c r="I226" s="48"/>
      <c r="J226" s="134" t="s">
        <v>762</v>
      </c>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row>
    <row r="227" spans="1:78" hidden="1">
      <c r="A227" s="50"/>
      <c r="B227" s="50"/>
      <c r="C227" s="48"/>
      <c r="D227" s="48"/>
      <c r="E227" s="48"/>
      <c r="F227" s="48"/>
      <c r="G227" s="48"/>
      <c r="H227" s="48"/>
      <c r="I227" s="48"/>
      <c r="J227" s="134" t="s">
        <v>763</v>
      </c>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row>
    <row r="228" spans="1:78" hidden="1">
      <c r="A228" s="50"/>
      <c r="B228" s="50"/>
      <c r="C228" s="48"/>
      <c r="D228" s="48"/>
      <c r="E228" s="48"/>
      <c r="F228" s="48"/>
      <c r="G228" s="48"/>
      <c r="H228" s="48"/>
      <c r="I228" s="48"/>
      <c r="J228" s="134" t="s">
        <v>764</v>
      </c>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row>
    <row r="229" spans="1:78" hidden="1">
      <c r="A229" s="50"/>
      <c r="B229" s="50"/>
      <c r="C229" s="48"/>
      <c r="D229" s="48"/>
      <c r="E229" s="48"/>
      <c r="F229" s="48"/>
      <c r="G229" s="48"/>
      <c r="H229" s="48"/>
      <c r="I229" s="48"/>
      <c r="J229" s="134" t="s">
        <v>765</v>
      </c>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row>
    <row r="230" spans="1:78" hidden="1">
      <c r="A230" s="50"/>
      <c r="B230" s="50"/>
      <c r="C230" s="48"/>
      <c r="D230" s="48"/>
      <c r="E230" s="48"/>
      <c r="F230" s="48"/>
      <c r="G230" s="48"/>
      <c r="H230" s="48"/>
      <c r="I230" s="48"/>
      <c r="J230" s="134" t="s">
        <v>457</v>
      </c>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row>
    <row r="231" spans="1:78" hidden="1">
      <c r="A231" s="50"/>
      <c r="B231" s="50"/>
      <c r="C231" s="48"/>
      <c r="D231" s="48"/>
      <c r="E231" s="48"/>
      <c r="F231" s="48"/>
      <c r="G231" s="48"/>
      <c r="H231" s="48"/>
      <c r="I231" s="48"/>
      <c r="J231" s="10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row>
    <row r="232" spans="1:78" hidden="1">
      <c r="A232" s="50"/>
      <c r="B232" s="50"/>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row>
    <row r="233" spans="1:78" hidden="1">
      <c r="A233" s="50"/>
      <c r="B233" s="50"/>
      <c r="C233" s="48"/>
      <c r="D233" s="115" t="s">
        <v>766</v>
      </c>
      <c r="E233" s="48"/>
      <c r="F233" s="48"/>
      <c r="G233" s="48"/>
      <c r="H233" s="48"/>
      <c r="I233" s="48"/>
      <c r="J233" s="134"/>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row>
    <row r="234" spans="1:78" hidden="1">
      <c r="A234" s="50"/>
      <c r="B234" s="50"/>
      <c r="C234" s="48"/>
      <c r="D234" s="115"/>
      <c r="E234" s="48"/>
      <c r="F234" s="48"/>
      <c r="G234" s="48"/>
      <c r="H234" s="48"/>
      <c r="I234" s="48"/>
      <c r="J234" s="134" t="s">
        <v>457</v>
      </c>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row>
    <row r="235" spans="1:78" hidden="1">
      <c r="A235" s="174"/>
      <c r="B235" s="174"/>
      <c r="C235" s="48"/>
      <c r="D235" s="115"/>
      <c r="E235" s="48"/>
      <c r="F235" s="48"/>
      <c r="G235" s="48"/>
      <c r="H235" s="48"/>
      <c r="I235" s="48"/>
      <c r="J235" s="70" t="s">
        <v>767</v>
      </c>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row>
    <row r="236" spans="1:78" hidden="1">
      <c r="A236" s="50"/>
      <c r="B236" s="50"/>
      <c r="C236" s="48"/>
      <c r="D236" s="48"/>
      <c r="E236" s="48"/>
      <c r="F236" s="48"/>
      <c r="G236" s="48"/>
      <c r="H236" s="48"/>
      <c r="I236" s="48"/>
      <c r="J236" s="134" t="s">
        <v>768</v>
      </c>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row>
    <row r="237" spans="1:78" hidden="1">
      <c r="A237" s="50"/>
      <c r="B237" s="50"/>
      <c r="C237" s="48"/>
      <c r="D237" s="48"/>
      <c r="E237" s="48"/>
      <c r="F237" s="48"/>
      <c r="G237" s="48"/>
      <c r="H237" s="48"/>
      <c r="I237" s="48"/>
      <c r="J237" s="70"/>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row>
    <row r="238" spans="1:78" hidden="1">
      <c r="A238" s="50"/>
      <c r="B238" s="50"/>
      <c r="C238" s="48"/>
      <c r="D238" s="48"/>
      <c r="E238" s="48"/>
      <c r="F238" s="48"/>
      <c r="G238" s="48"/>
      <c r="H238" s="48"/>
      <c r="I238" s="48"/>
      <c r="J238" s="70" t="s">
        <v>769</v>
      </c>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row>
    <row r="239" spans="1:78" hidden="1">
      <c r="A239" s="50"/>
      <c r="B239" s="50"/>
      <c r="C239" s="48"/>
      <c r="D239" s="48"/>
      <c r="E239" s="48"/>
      <c r="F239" s="48"/>
      <c r="G239" s="48"/>
      <c r="H239" s="48"/>
      <c r="I239" s="48"/>
      <c r="J239" s="70" t="s">
        <v>770</v>
      </c>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row>
    <row r="240" spans="1:78" hidden="1">
      <c r="A240" s="50"/>
      <c r="B240" s="50"/>
      <c r="C240" s="48"/>
      <c r="D240" s="48"/>
      <c r="E240" s="48"/>
      <c r="F240" s="48"/>
      <c r="G240" s="48"/>
      <c r="H240" s="48"/>
      <c r="I240" s="48"/>
      <c r="J240" s="70" t="s">
        <v>771</v>
      </c>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row>
    <row r="241" spans="1:78" hidden="1">
      <c r="A241" s="50"/>
      <c r="B241" s="50"/>
      <c r="C241" s="48"/>
      <c r="D241" s="48"/>
      <c r="E241" s="48"/>
      <c r="F241" s="48"/>
      <c r="G241" s="48"/>
      <c r="H241" s="48"/>
      <c r="I241" s="48"/>
      <c r="J241" s="70" t="s">
        <v>772</v>
      </c>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row>
    <row r="242" spans="1:78" hidden="1">
      <c r="A242" s="50"/>
      <c r="B242" s="50"/>
      <c r="C242" s="48"/>
      <c r="D242" s="48"/>
      <c r="E242" s="48"/>
      <c r="F242" s="48"/>
      <c r="G242" s="48"/>
      <c r="H242" s="48"/>
      <c r="I242" s="48"/>
      <c r="J242" s="70" t="s">
        <v>773</v>
      </c>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row>
    <row r="243" spans="1:78" hidden="1">
      <c r="A243" s="50"/>
      <c r="B243" s="50"/>
      <c r="C243" s="48"/>
      <c r="D243" s="48"/>
      <c r="E243" s="48"/>
      <c r="F243" s="48"/>
      <c r="G243" s="48"/>
      <c r="H243" s="48"/>
      <c r="I243" s="48"/>
      <c r="J243" s="70" t="s">
        <v>774</v>
      </c>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row>
    <row r="244" spans="1:78" hidden="1">
      <c r="A244" s="50"/>
      <c r="B244" s="50"/>
      <c r="C244" s="48"/>
      <c r="D244" s="48"/>
      <c r="E244" s="48"/>
      <c r="F244" s="48"/>
      <c r="G244" s="48"/>
      <c r="H244" s="48"/>
      <c r="I244" s="48"/>
      <c r="J244" s="70" t="s">
        <v>775</v>
      </c>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row>
    <row r="245" spans="1:78" hidden="1">
      <c r="A245" s="50"/>
      <c r="B245" s="50"/>
      <c r="C245" s="48"/>
      <c r="D245" s="48"/>
      <c r="E245" s="48"/>
      <c r="F245" s="48"/>
      <c r="G245" s="48"/>
      <c r="H245" s="48"/>
      <c r="I245" s="48"/>
      <c r="J245" s="70" t="s">
        <v>776</v>
      </c>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row>
    <row r="246" spans="1:78" hidden="1">
      <c r="A246" s="50"/>
      <c r="B246" s="50"/>
      <c r="C246" s="48"/>
      <c r="D246" s="48"/>
      <c r="E246" s="48"/>
      <c r="F246" s="48"/>
      <c r="G246" s="48"/>
      <c r="H246" s="48"/>
      <c r="I246" s="48"/>
      <c r="J246" s="70" t="s">
        <v>777</v>
      </c>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row>
    <row r="247" spans="1:78" hidden="1">
      <c r="A247" s="50"/>
      <c r="B247" s="50"/>
      <c r="C247" s="48"/>
      <c r="D247" s="48"/>
      <c r="E247" s="48"/>
      <c r="F247" s="48"/>
      <c r="G247" s="48"/>
      <c r="H247" s="48"/>
      <c r="I247" s="48"/>
      <c r="J247" s="70" t="s">
        <v>778</v>
      </c>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row>
    <row r="248" spans="1:78" hidden="1">
      <c r="A248" s="50"/>
      <c r="B248" s="50"/>
      <c r="C248" s="48"/>
      <c r="D248" s="48"/>
      <c r="E248" s="48"/>
      <c r="F248" s="48"/>
      <c r="G248" s="48"/>
      <c r="H248" s="48"/>
      <c r="I248" s="48"/>
      <c r="J248" s="70" t="s">
        <v>457</v>
      </c>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row>
    <row r="249" spans="1:78" hidden="1">
      <c r="A249" s="50"/>
      <c r="B249" s="50"/>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row>
    <row r="250" spans="1:78" hidden="1">
      <c r="A250" s="50"/>
      <c r="B250" s="50"/>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row>
    <row r="251" spans="1:78" hidden="1">
      <c r="A251" s="50"/>
      <c r="B251" s="50"/>
      <c r="C251" s="48"/>
      <c r="D251" s="115" t="s">
        <v>779</v>
      </c>
      <c r="E251" s="48"/>
      <c r="F251" s="48"/>
      <c r="G251" s="48"/>
      <c r="H251" s="70"/>
      <c r="I251" s="48"/>
      <c r="J251" s="134"/>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row>
    <row r="252" spans="1:78" ht="13.5" hidden="1">
      <c r="A252" s="50"/>
      <c r="B252" s="50"/>
      <c r="C252" s="48"/>
      <c r="D252" s="135"/>
      <c r="E252" s="48"/>
      <c r="F252" s="48"/>
      <c r="G252" s="48"/>
      <c r="H252" s="70"/>
      <c r="I252" s="48"/>
      <c r="J252" s="70" t="s">
        <v>457</v>
      </c>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row>
    <row r="253" spans="1:78" ht="13.5" hidden="1">
      <c r="A253" s="174"/>
      <c r="B253" s="174"/>
      <c r="C253" s="48"/>
      <c r="D253" s="135"/>
      <c r="E253" s="48"/>
      <c r="F253" s="48"/>
      <c r="G253" s="48"/>
      <c r="H253" s="70"/>
      <c r="I253" s="48"/>
      <c r="J253" s="134" t="s">
        <v>780</v>
      </c>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row>
    <row r="254" spans="1:78" ht="13.5" hidden="1">
      <c r="A254" s="50"/>
      <c r="B254" s="50"/>
      <c r="C254" s="48"/>
      <c r="D254" s="135"/>
      <c r="E254" s="48"/>
      <c r="F254" s="48"/>
      <c r="G254" s="48"/>
      <c r="H254" s="70"/>
      <c r="I254" s="48"/>
      <c r="J254" s="134" t="s">
        <v>781</v>
      </c>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row>
    <row r="255" spans="1:78" ht="13.5" hidden="1">
      <c r="A255" s="50"/>
      <c r="B255" s="50"/>
      <c r="C255" s="48"/>
      <c r="D255" s="135"/>
      <c r="E255" s="48"/>
      <c r="F255" s="48"/>
      <c r="G255" s="48"/>
      <c r="H255" s="70"/>
      <c r="I255" s="48"/>
      <c r="J255" s="134" t="s">
        <v>782</v>
      </c>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row>
    <row r="256" spans="1:78" ht="13.5" hidden="1">
      <c r="A256" s="50"/>
      <c r="B256" s="50"/>
      <c r="C256" s="48"/>
      <c r="D256" s="135"/>
      <c r="E256" s="48"/>
      <c r="F256" s="48"/>
      <c r="G256" s="48"/>
      <c r="H256" s="70"/>
      <c r="I256" s="48"/>
      <c r="J256" s="134" t="s">
        <v>783</v>
      </c>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row>
    <row r="257" spans="1:78" ht="13.5" hidden="1">
      <c r="A257" s="50"/>
      <c r="B257" s="50"/>
      <c r="C257" s="48"/>
      <c r="D257" s="135"/>
      <c r="E257" s="48"/>
      <c r="F257" s="48"/>
      <c r="G257" s="48"/>
      <c r="H257" s="70"/>
      <c r="I257" s="48"/>
      <c r="J257" s="70"/>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row>
    <row r="258" spans="1:78" ht="13.5" hidden="1">
      <c r="A258" s="50"/>
      <c r="B258" s="50"/>
      <c r="C258" s="48"/>
      <c r="D258" s="135"/>
      <c r="E258" s="48"/>
      <c r="F258" s="48"/>
      <c r="G258" s="48"/>
      <c r="H258" s="70">
        <v>1</v>
      </c>
      <c r="I258" s="48"/>
      <c r="J258" s="70" t="s">
        <v>784</v>
      </c>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row>
    <row r="259" spans="1:78" ht="13.5" hidden="1">
      <c r="A259" s="50"/>
      <c r="B259" s="50"/>
      <c r="C259" s="48"/>
      <c r="D259" s="135"/>
      <c r="E259" s="48"/>
      <c r="F259" s="48"/>
      <c r="G259" s="48"/>
      <c r="H259" s="70">
        <v>2</v>
      </c>
      <c r="I259" s="48"/>
      <c r="J259" s="70" t="s">
        <v>785</v>
      </c>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row>
    <row r="260" spans="1:78" ht="13.5" hidden="1">
      <c r="A260" s="50"/>
      <c r="B260" s="50"/>
      <c r="C260" s="48"/>
      <c r="D260" s="135"/>
      <c r="E260" s="48"/>
      <c r="F260" s="48"/>
      <c r="G260" s="48"/>
      <c r="H260" s="70">
        <v>1</v>
      </c>
      <c r="I260" s="48"/>
      <c r="J260" s="70" t="s">
        <v>786</v>
      </c>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row>
    <row r="261" spans="1:78" ht="13.5" hidden="1">
      <c r="A261" s="50"/>
      <c r="B261" s="50"/>
      <c r="C261" s="48"/>
      <c r="D261" s="135"/>
      <c r="E261" s="48"/>
      <c r="F261" s="48"/>
      <c r="G261" s="48"/>
      <c r="H261" s="70">
        <f t="shared" ref="H261:H324" si="0">H260+1</f>
        <v>2</v>
      </c>
      <c r="I261" s="48"/>
      <c r="J261" s="70" t="s">
        <v>787</v>
      </c>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row>
    <row r="262" spans="1:78" ht="13.5" hidden="1">
      <c r="A262" s="50"/>
      <c r="B262" s="50"/>
      <c r="C262" s="48"/>
      <c r="D262" s="135"/>
      <c r="E262" s="48"/>
      <c r="F262" s="48"/>
      <c r="G262" s="48"/>
      <c r="H262" s="70">
        <f t="shared" si="0"/>
        <v>3</v>
      </c>
      <c r="I262" s="48"/>
      <c r="J262" s="70" t="s">
        <v>788</v>
      </c>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row>
    <row r="263" spans="1:78" ht="13.5" hidden="1">
      <c r="A263" s="50"/>
      <c r="B263" s="50"/>
      <c r="C263" s="48"/>
      <c r="D263" s="135"/>
      <c r="E263" s="48"/>
      <c r="F263" s="48"/>
      <c r="G263" s="48"/>
      <c r="H263" s="70">
        <f t="shared" si="0"/>
        <v>4</v>
      </c>
      <c r="J263" s="70" t="s">
        <v>789</v>
      </c>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row>
    <row r="264" spans="1:78" ht="13.5" hidden="1">
      <c r="A264" s="50"/>
      <c r="B264" s="50"/>
      <c r="C264" s="48"/>
      <c r="D264" s="135"/>
      <c r="E264" s="48"/>
      <c r="F264" s="48"/>
      <c r="G264" s="48"/>
      <c r="H264" s="70">
        <f t="shared" si="0"/>
        <v>5</v>
      </c>
      <c r="I264" s="48"/>
      <c r="J264" s="70" t="s">
        <v>790</v>
      </c>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row>
    <row r="265" spans="1:78" ht="13.5" hidden="1">
      <c r="A265" s="50"/>
      <c r="B265" s="50"/>
      <c r="C265" s="48"/>
      <c r="D265" s="135"/>
      <c r="E265" s="48"/>
      <c r="F265" s="48"/>
      <c r="G265" s="48"/>
      <c r="H265" s="70">
        <f t="shared" si="0"/>
        <v>6</v>
      </c>
      <c r="J265" s="70" t="s">
        <v>791</v>
      </c>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row>
    <row r="266" spans="1:78" ht="13.5" hidden="1">
      <c r="A266" s="50"/>
      <c r="B266" s="50"/>
      <c r="C266" s="48"/>
      <c r="D266" s="135"/>
      <c r="E266" s="48"/>
      <c r="F266" s="48"/>
      <c r="G266" s="48"/>
      <c r="H266" s="70">
        <f t="shared" si="0"/>
        <v>7</v>
      </c>
      <c r="I266" s="48"/>
      <c r="J266" s="70" t="s">
        <v>792</v>
      </c>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row>
    <row r="267" spans="1:78" ht="13.5" hidden="1">
      <c r="A267" s="50"/>
      <c r="B267" s="50"/>
      <c r="C267" s="48"/>
      <c r="D267" s="135"/>
      <c r="E267" s="48"/>
      <c r="F267" s="48"/>
      <c r="G267" s="48"/>
      <c r="H267" s="70">
        <f t="shared" si="0"/>
        <v>8</v>
      </c>
      <c r="I267" s="48"/>
      <c r="J267" s="70" t="s">
        <v>793</v>
      </c>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row>
    <row r="268" spans="1:78" ht="13.5" hidden="1">
      <c r="A268" s="50"/>
      <c r="B268" s="50"/>
      <c r="C268" s="48"/>
      <c r="D268" s="135"/>
      <c r="E268" s="48"/>
      <c r="F268" s="48"/>
      <c r="G268" s="48"/>
      <c r="H268" s="70">
        <f t="shared" si="0"/>
        <v>9</v>
      </c>
      <c r="J268" s="70" t="s">
        <v>794</v>
      </c>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row>
    <row r="269" spans="1:78" ht="13.5" hidden="1">
      <c r="A269" s="50"/>
      <c r="B269" s="50"/>
      <c r="C269" s="48"/>
      <c r="D269" s="135"/>
      <c r="E269" s="48"/>
      <c r="F269" s="48"/>
      <c r="G269" s="48"/>
      <c r="H269" s="70">
        <f t="shared" si="0"/>
        <v>10</v>
      </c>
      <c r="J269" s="70" t="s">
        <v>795</v>
      </c>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8"/>
      <c r="BQ269" s="48"/>
      <c r="BR269" s="48"/>
      <c r="BS269" s="48"/>
      <c r="BT269" s="48"/>
      <c r="BU269" s="48"/>
      <c r="BV269" s="48"/>
      <c r="BW269" s="48"/>
      <c r="BX269" s="48"/>
      <c r="BY269" s="48"/>
      <c r="BZ269" s="48"/>
    </row>
    <row r="270" spans="1:78" ht="13.5" hidden="1">
      <c r="A270" s="50"/>
      <c r="B270" s="50"/>
      <c r="C270" s="48"/>
      <c r="D270" s="135"/>
      <c r="E270" s="48"/>
      <c r="F270" s="48"/>
      <c r="G270" s="48"/>
      <c r="H270" s="70">
        <f t="shared" si="0"/>
        <v>11</v>
      </c>
      <c r="J270" s="70" t="s">
        <v>796</v>
      </c>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row>
    <row r="271" spans="1:78" ht="13.5" hidden="1">
      <c r="A271" s="50"/>
      <c r="B271" s="50"/>
      <c r="C271" s="48"/>
      <c r="D271" s="135"/>
      <c r="E271" s="48"/>
      <c r="F271" s="48"/>
      <c r="G271" s="48"/>
      <c r="H271" s="70">
        <v>1</v>
      </c>
      <c r="I271" s="48"/>
      <c r="J271" s="70" t="s">
        <v>797</v>
      </c>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row>
    <row r="272" spans="1:78" ht="13.5" hidden="1">
      <c r="A272" s="50"/>
      <c r="B272" s="50"/>
      <c r="C272" s="48"/>
      <c r="D272" s="135"/>
      <c r="E272" s="48"/>
      <c r="F272" s="48"/>
      <c r="G272" s="48"/>
      <c r="H272" s="70">
        <v>1</v>
      </c>
      <c r="J272" s="70" t="s">
        <v>798</v>
      </c>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row>
    <row r="273" spans="1:78" ht="13.5" hidden="1">
      <c r="A273" s="50"/>
      <c r="B273" s="50"/>
      <c r="C273" s="48"/>
      <c r="D273" s="135"/>
      <c r="E273" s="48"/>
      <c r="F273" s="48"/>
      <c r="G273" s="48"/>
      <c r="H273" s="70">
        <f t="shared" si="0"/>
        <v>2</v>
      </c>
      <c r="I273" s="48"/>
      <c r="J273" s="70" t="s">
        <v>799</v>
      </c>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8"/>
      <c r="BY273" s="48"/>
      <c r="BZ273" s="48"/>
    </row>
    <row r="274" spans="1:78" ht="13.5" hidden="1">
      <c r="A274" s="50"/>
      <c r="B274" s="50"/>
      <c r="C274" s="48"/>
      <c r="D274" s="135"/>
      <c r="E274" s="48"/>
      <c r="F274" s="48"/>
      <c r="G274" s="48"/>
      <c r="H274" s="70"/>
      <c r="I274" s="48"/>
      <c r="J274" s="70"/>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c r="BT274" s="48"/>
      <c r="BU274" s="48"/>
      <c r="BV274" s="48"/>
      <c r="BW274" s="48"/>
      <c r="BX274" s="48"/>
      <c r="BY274" s="48"/>
      <c r="BZ274" s="48"/>
    </row>
    <row r="275" spans="1:78" ht="13.5" hidden="1">
      <c r="A275" s="50"/>
      <c r="B275" s="50"/>
      <c r="C275" s="48"/>
      <c r="D275" s="135"/>
      <c r="E275" s="48"/>
      <c r="F275" s="48"/>
      <c r="G275" s="48"/>
      <c r="H275" s="70">
        <v>1</v>
      </c>
      <c r="I275" s="48"/>
      <c r="J275" s="70" t="s">
        <v>800</v>
      </c>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85"/>
      <c r="AT275" s="48"/>
      <c r="AU275" s="136"/>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c r="BS275" s="48"/>
      <c r="BT275" s="48"/>
      <c r="BU275" s="48"/>
      <c r="BV275" s="48"/>
      <c r="BW275" s="48"/>
      <c r="BX275" s="48"/>
      <c r="BY275" s="48"/>
      <c r="BZ275" s="48"/>
    </row>
    <row r="276" spans="1:78" ht="13.5" hidden="1">
      <c r="A276" s="50"/>
      <c r="B276" s="50"/>
      <c r="C276" s="48"/>
      <c r="D276" s="135"/>
      <c r="E276" s="48"/>
      <c r="F276" s="48"/>
      <c r="G276" s="48"/>
      <c r="H276" s="70">
        <f t="shared" si="0"/>
        <v>2</v>
      </c>
      <c r="J276" s="70" t="s">
        <v>801</v>
      </c>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85"/>
      <c r="AT276" s="48"/>
      <c r="AU276" s="137"/>
      <c r="AV276" s="48"/>
      <c r="AW276" s="48"/>
      <c r="AX276" s="48"/>
      <c r="AY276" s="48"/>
      <c r="AZ276" s="48"/>
      <c r="BA276" s="48"/>
      <c r="BB276" s="48"/>
      <c r="BC276" s="48"/>
      <c r="BD276" s="48"/>
      <c r="BE276" s="48"/>
      <c r="BF276" s="48"/>
      <c r="BG276" s="48"/>
      <c r="BH276" s="48"/>
      <c r="BI276" s="48"/>
      <c r="BJ276" s="48"/>
      <c r="BK276" s="48"/>
      <c r="BL276" s="48"/>
      <c r="BM276" s="48"/>
      <c r="BN276" s="48"/>
      <c r="BO276" s="48"/>
      <c r="BP276" s="48"/>
      <c r="BQ276" s="48"/>
      <c r="BR276" s="48"/>
      <c r="BS276" s="48"/>
      <c r="BT276" s="48"/>
      <c r="BU276" s="48"/>
      <c r="BV276" s="48"/>
      <c r="BW276" s="48"/>
      <c r="BX276" s="48"/>
      <c r="BY276" s="48"/>
      <c r="BZ276" s="48"/>
    </row>
    <row r="277" spans="1:78" ht="13.5" hidden="1">
      <c r="A277" s="50"/>
      <c r="B277" s="50"/>
      <c r="C277" s="48"/>
      <c r="D277" s="135"/>
      <c r="E277" s="48"/>
      <c r="F277" s="48"/>
      <c r="G277" s="48"/>
      <c r="H277" s="70">
        <f t="shared" si="0"/>
        <v>3</v>
      </c>
      <c r="I277" s="48"/>
      <c r="J277" s="70" t="s">
        <v>802</v>
      </c>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8"/>
      <c r="BY277" s="48"/>
      <c r="BZ277" s="48"/>
    </row>
    <row r="278" spans="1:78" ht="13.5" hidden="1">
      <c r="A278" s="50"/>
      <c r="B278" s="50"/>
      <c r="C278" s="48"/>
      <c r="D278" s="135"/>
      <c r="E278" s="48"/>
      <c r="F278" s="48"/>
      <c r="G278" s="48"/>
      <c r="H278" s="70">
        <v>1</v>
      </c>
      <c r="I278" s="48"/>
      <c r="J278" s="70" t="s">
        <v>803</v>
      </c>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c r="BQ278" s="48"/>
      <c r="BR278" s="48"/>
      <c r="BS278" s="48"/>
      <c r="BT278" s="48"/>
      <c r="BU278" s="48"/>
      <c r="BV278" s="48"/>
      <c r="BW278" s="48"/>
      <c r="BX278" s="48"/>
      <c r="BY278" s="48"/>
      <c r="BZ278" s="48"/>
    </row>
    <row r="279" spans="1:78" ht="13.5" hidden="1">
      <c r="A279" s="50"/>
      <c r="B279" s="50"/>
      <c r="C279" s="48"/>
      <c r="D279" s="135"/>
      <c r="E279" s="48"/>
      <c r="F279" s="48"/>
      <c r="G279" s="48"/>
      <c r="H279" s="70">
        <f>H278+1</f>
        <v>2</v>
      </c>
      <c r="I279" s="48"/>
      <c r="J279" s="70" t="s">
        <v>804</v>
      </c>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8"/>
      <c r="BQ279" s="48"/>
      <c r="BR279" s="48"/>
      <c r="BS279" s="48"/>
      <c r="BT279" s="48"/>
      <c r="BU279" s="48"/>
      <c r="BV279" s="48"/>
      <c r="BW279" s="48"/>
      <c r="BX279" s="48"/>
      <c r="BY279" s="48"/>
      <c r="BZ279" s="48"/>
    </row>
    <row r="280" spans="1:78" ht="13.5" hidden="1">
      <c r="A280" s="50"/>
      <c r="B280" s="50"/>
      <c r="C280" s="48"/>
      <c r="D280" s="135"/>
      <c r="E280" s="48"/>
      <c r="F280" s="48"/>
      <c r="G280" s="48"/>
      <c r="H280" s="70">
        <f>H279+1</f>
        <v>3</v>
      </c>
      <c r="I280" s="48"/>
      <c r="J280" s="70" t="s">
        <v>805</v>
      </c>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8"/>
      <c r="BQ280" s="48"/>
      <c r="BR280" s="48"/>
      <c r="BS280" s="48"/>
      <c r="BT280" s="48"/>
      <c r="BU280" s="48"/>
      <c r="BV280" s="48"/>
      <c r="BW280" s="48"/>
      <c r="BX280" s="48"/>
      <c r="BY280" s="48"/>
      <c r="BZ280" s="48"/>
    </row>
    <row r="281" spans="1:78" ht="13.5" hidden="1">
      <c r="A281" s="50"/>
      <c r="B281" s="50"/>
      <c r="C281" s="48"/>
      <c r="D281" s="135"/>
      <c r="E281" s="48"/>
      <c r="F281" s="48"/>
      <c r="G281" s="48"/>
      <c r="H281" s="70">
        <v>4</v>
      </c>
      <c r="J281" s="70" t="s">
        <v>806</v>
      </c>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c r="BS281" s="48"/>
      <c r="BT281" s="48"/>
      <c r="BU281" s="48"/>
      <c r="BV281" s="48"/>
      <c r="BW281" s="48"/>
      <c r="BX281" s="48"/>
      <c r="BY281" s="48"/>
      <c r="BZ281" s="48"/>
    </row>
    <row r="282" spans="1:78" ht="13.5" hidden="1">
      <c r="A282" s="50"/>
      <c r="B282" s="50"/>
      <c r="C282" s="48"/>
      <c r="D282" s="135"/>
      <c r="E282" s="48"/>
      <c r="F282" s="48"/>
      <c r="G282" s="48"/>
      <c r="H282" s="70">
        <v>5</v>
      </c>
      <c r="J282" s="70" t="s">
        <v>807</v>
      </c>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48"/>
      <c r="BT282" s="48"/>
      <c r="BU282" s="48"/>
      <c r="BV282" s="48"/>
      <c r="BW282" s="48"/>
      <c r="BX282" s="48"/>
      <c r="BY282" s="48"/>
      <c r="BZ282" s="48"/>
    </row>
    <row r="283" spans="1:78" ht="13.5" hidden="1">
      <c r="A283" s="50"/>
      <c r="B283" s="50"/>
      <c r="C283" s="48"/>
      <c r="D283" s="135"/>
      <c r="E283" s="48"/>
      <c r="F283" s="48"/>
      <c r="G283" s="48"/>
      <c r="H283" s="70">
        <v>6</v>
      </c>
      <c r="J283" s="70" t="s">
        <v>808</v>
      </c>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row>
    <row r="284" spans="1:78" ht="13.5" hidden="1">
      <c r="A284" s="50"/>
      <c r="B284" s="50"/>
      <c r="C284" s="48"/>
      <c r="D284" s="135"/>
      <c r="E284" s="48"/>
      <c r="F284" s="48"/>
      <c r="G284" s="48"/>
      <c r="H284" s="70">
        <v>7</v>
      </c>
      <c r="I284" s="48"/>
      <c r="J284" s="138" t="s">
        <v>809</v>
      </c>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c r="BO284" s="48"/>
      <c r="BP284" s="48"/>
      <c r="BQ284" s="48"/>
      <c r="BR284" s="48"/>
      <c r="BS284" s="48"/>
      <c r="BT284" s="48"/>
      <c r="BU284" s="48"/>
      <c r="BV284" s="48"/>
      <c r="BW284" s="48"/>
      <c r="BX284" s="48"/>
      <c r="BY284" s="48"/>
      <c r="BZ284" s="48"/>
    </row>
    <row r="285" spans="1:78" ht="13.5" hidden="1">
      <c r="A285" s="50"/>
      <c r="B285" s="50"/>
      <c r="C285" s="48"/>
      <c r="D285" s="135"/>
      <c r="E285" s="48"/>
      <c r="F285" s="48"/>
      <c r="G285" s="48"/>
      <c r="H285" s="70">
        <v>1</v>
      </c>
      <c r="J285" s="70" t="s">
        <v>810</v>
      </c>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row>
    <row r="286" spans="1:78" ht="13.5" hidden="1">
      <c r="A286" s="50"/>
      <c r="B286" s="50"/>
      <c r="C286" s="48"/>
      <c r="D286" s="135"/>
      <c r="E286" s="48"/>
      <c r="F286" s="48"/>
      <c r="G286" s="48"/>
      <c r="H286" s="70">
        <f t="shared" si="0"/>
        <v>2</v>
      </c>
      <c r="J286" s="70" t="s">
        <v>811</v>
      </c>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row>
    <row r="287" spans="1:78" ht="13.5" hidden="1">
      <c r="A287" s="50"/>
      <c r="B287" s="50"/>
      <c r="C287" s="48"/>
      <c r="D287" s="135"/>
      <c r="E287" s="48"/>
      <c r="F287" s="48"/>
      <c r="G287" s="48"/>
      <c r="H287" s="70">
        <f t="shared" si="0"/>
        <v>3</v>
      </c>
      <c r="J287" s="70" t="s">
        <v>812</v>
      </c>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row>
    <row r="288" spans="1:78" ht="13.5" hidden="1">
      <c r="A288" s="50"/>
      <c r="B288" s="50"/>
      <c r="C288" s="48"/>
      <c r="D288" s="135"/>
      <c r="E288" s="48"/>
      <c r="F288" s="48"/>
      <c r="G288" s="48"/>
      <c r="H288" s="70">
        <f t="shared" si="0"/>
        <v>4</v>
      </c>
      <c r="J288" s="70" t="s">
        <v>813</v>
      </c>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row>
    <row r="289" spans="1:78" ht="13.5" hidden="1">
      <c r="A289" s="50"/>
      <c r="B289" s="50"/>
      <c r="C289" s="48"/>
      <c r="D289" s="135"/>
      <c r="E289" s="48"/>
      <c r="F289" s="48"/>
      <c r="G289" s="48"/>
      <c r="H289" s="70">
        <f t="shared" si="0"/>
        <v>5</v>
      </c>
      <c r="I289" s="48"/>
      <c r="J289" s="70" t="s">
        <v>814</v>
      </c>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row>
    <row r="290" spans="1:78" ht="13.5" hidden="1">
      <c r="A290" s="50"/>
      <c r="B290" s="50"/>
      <c r="C290" s="48"/>
      <c r="D290" s="135"/>
      <c r="E290" s="48"/>
      <c r="F290" s="48"/>
      <c r="G290" s="48"/>
      <c r="H290" s="70">
        <f t="shared" si="0"/>
        <v>6</v>
      </c>
      <c r="I290" s="48"/>
      <c r="J290" s="70" t="s">
        <v>815</v>
      </c>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c r="BV290" s="48"/>
      <c r="BW290" s="48"/>
      <c r="BX290" s="48"/>
      <c r="BY290" s="48"/>
      <c r="BZ290" s="48"/>
    </row>
    <row r="291" spans="1:78" ht="13.5" hidden="1">
      <c r="A291" s="50"/>
      <c r="B291" s="50"/>
      <c r="C291" s="48"/>
      <c r="D291" s="135"/>
      <c r="E291" s="48"/>
      <c r="F291" s="48"/>
      <c r="G291" s="48"/>
      <c r="H291" s="70">
        <v>1</v>
      </c>
      <c r="I291" s="48"/>
      <c r="J291" s="70" t="s">
        <v>816</v>
      </c>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row>
    <row r="292" spans="1:78" ht="13.5" hidden="1">
      <c r="A292" s="50"/>
      <c r="B292" s="50"/>
      <c r="C292" s="48"/>
      <c r="D292" s="135"/>
      <c r="E292" s="48"/>
      <c r="F292" s="48"/>
      <c r="G292" s="48"/>
      <c r="H292" s="70">
        <f t="shared" ref="H292:H305" si="1">H291+1</f>
        <v>2</v>
      </c>
      <c r="I292" s="48"/>
      <c r="J292" s="70" t="s">
        <v>817</v>
      </c>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row>
    <row r="293" spans="1:78" ht="13.5" hidden="1">
      <c r="A293" s="50"/>
      <c r="B293" s="50"/>
      <c r="C293" s="48"/>
      <c r="D293" s="135"/>
      <c r="E293" s="48"/>
      <c r="F293" s="48"/>
      <c r="G293" s="48"/>
      <c r="H293" s="70">
        <f t="shared" si="1"/>
        <v>3</v>
      </c>
      <c r="I293" s="48"/>
      <c r="J293" s="70" t="s">
        <v>818</v>
      </c>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row>
    <row r="294" spans="1:78" ht="13.5" hidden="1">
      <c r="A294" s="50"/>
      <c r="B294" s="50"/>
      <c r="C294" s="48"/>
      <c r="D294" s="135"/>
      <c r="E294" s="48"/>
      <c r="F294" s="48"/>
      <c r="G294" s="48"/>
      <c r="H294" s="70">
        <f t="shared" si="1"/>
        <v>4</v>
      </c>
      <c r="I294" s="48"/>
      <c r="J294" s="70" t="s">
        <v>819</v>
      </c>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row>
    <row r="295" spans="1:78" ht="13.5" hidden="1">
      <c r="A295" s="50"/>
      <c r="B295" s="50"/>
      <c r="C295" s="48"/>
      <c r="D295" s="135"/>
      <c r="E295" s="48"/>
      <c r="F295" s="48"/>
      <c r="G295" s="48"/>
      <c r="H295" s="70">
        <f t="shared" si="1"/>
        <v>5</v>
      </c>
      <c r="I295" s="48"/>
      <c r="J295" s="70" t="s">
        <v>820</v>
      </c>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row>
    <row r="296" spans="1:78" ht="13.5" hidden="1">
      <c r="A296" s="50"/>
      <c r="B296" s="50"/>
      <c r="C296" s="48"/>
      <c r="D296" s="135"/>
      <c r="E296" s="48"/>
      <c r="F296" s="48"/>
      <c r="G296" s="48"/>
      <c r="H296" s="70">
        <f t="shared" si="1"/>
        <v>6</v>
      </c>
      <c r="I296" s="48"/>
      <c r="J296" s="70" t="s">
        <v>821</v>
      </c>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row>
    <row r="297" spans="1:78" ht="13.5" hidden="1">
      <c r="A297" s="50"/>
      <c r="B297" s="50"/>
      <c r="C297" s="48"/>
      <c r="D297" s="135"/>
      <c r="E297" s="48"/>
      <c r="F297" s="48"/>
      <c r="G297" s="48"/>
      <c r="H297" s="70">
        <f t="shared" si="1"/>
        <v>7</v>
      </c>
      <c r="I297" s="48"/>
      <c r="J297" s="70" t="s">
        <v>822</v>
      </c>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row>
    <row r="298" spans="1:78" ht="13.5" hidden="1">
      <c r="A298" s="50"/>
      <c r="B298" s="50"/>
      <c r="C298" s="48"/>
      <c r="D298" s="135"/>
      <c r="E298" s="48"/>
      <c r="F298" s="48"/>
      <c r="G298" s="48"/>
      <c r="H298" s="70">
        <f t="shared" si="1"/>
        <v>8</v>
      </c>
      <c r="I298" s="48"/>
      <c r="J298" s="70" t="s">
        <v>823</v>
      </c>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row>
    <row r="299" spans="1:78" ht="13.5" hidden="1">
      <c r="A299" s="50"/>
      <c r="B299" s="50"/>
      <c r="C299" s="48"/>
      <c r="D299" s="135"/>
      <c r="E299" s="48"/>
      <c r="F299" s="48"/>
      <c r="G299" s="48"/>
      <c r="H299" s="70">
        <f t="shared" si="1"/>
        <v>9</v>
      </c>
      <c r="I299" s="48"/>
      <c r="J299" s="70" t="s">
        <v>824</v>
      </c>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row>
    <row r="300" spans="1:78" ht="13.5" hidden="1">
      <c r="A300" s="50"/>
      <c r="B300" s="50"/>
      <c r="C300" s="48"/>
      <c r="D300" s="135"/>
      <c r="E300" s="48"/>
      <c r="F300" s="48"/>
      <c r="G300" s="48"/>
      <c r="H300" s="70">
        <f t="shared" si="1"/>
        <v>10</v>
      </c>
      <c r="I300" s="48"/>
      <c r="J300" s="70" t="s">
        <v>825</v>
      </c>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row>
    <row r="301" spans="1:78" ht="13.5" hidden="1">
      <c r="A301" s="50"/>
      <c r="B301" s="50"/>
      <c r="C301" s="48"/>
      <c r="D301" s="135"/>
      <c r="E301" s="48"/>
      <c r="F301" s="48"/>
      <c r="G301" s="48"/>
      <c r="H301" s="70">
        <f t="shared" si="1"/>
        <v>11</v>
      </c>
      <c r="J301" s="70" t="s">
        <v>826</v>
      </c>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row>
    <row r="302" spans="1:78" ht="13.5" hidden="1">
      <c r="A302" s="50"/>
      <c r="B302" s="50"/>
      <c r="C302" s="48"/>
      <c r="D302" s="135"/>
      <c r="E302" s="48"/>
      <c r="F302" s="48"/>
      <c r="G302" s="48"/>
      <c r="H302" s="70">
        <f t="shared" si="1"/>
        <v>12</v>
      </c>
      <c r="J302" s="70" t="s">
        <v>827</v>
      </c>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row>
    <row r="303" spans="1:78" ht="13.5" hidden="1">
      <c r="A303" s="50"/>
      <c r="B303" s="50"/>
      <c r="C303" s="48"/>
      <c r="D303" s="135"/>
      <c r="E303" s="48"/>
      <c r="F303" s="48"/>
      <c r="G303" s="48"/>
      <c r="H303" s="70">
        <f t="shared" si="1"/>
        <v>13</v>
      </c>
      <c r="I303" s="48"/>
      <c r="J303" s="70" t="s">
        <v>828</v>
      </c>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row>
    <row r="304" spans="1:78" ht="13.5" hidden="1">
      <c r="A304" s="50"/>
      <c r="B304" s="50"/>
      <c r="C304" s="48"/>
      <c r="D304" s="135"/>
      <c r="E304" s="48"/>
      <c r="F304" s="48"/>
      <c r="G304" s="48"/>
      <c r="H304" s="70">
        <v>1</v>
      </c>
      <c r="I304" s="48"/>
      <c r="J304" s="70" t="s">
        <v>829</v>
      </c>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c r="BQ304" s="48"/>
      <c r="BR304" s="48"/>
      <c r="BS304" s="48"/>
      <c r="BT304" s="48"/>
      <c r="BU304" s="48"/>
      <c r="BV304" s="48"/>
      <c r="BW304" s="48"/>
      <c r="BX304" s="48"/>
      <c r="BY304" s="48"/>
      <c r="BZ304" s="48"/>
    </row>
    <row r="305" spans="1:78" ht="13.5" hidden="1">
      <c r="A305" s="50"/>
      <c r="B305" s="50"/>
      <c r="C305" s="48"/>
      <c r="D305" s="135"/>
      <c r="E305" s="48"/>
      <c r="F305" s="48"/>
      <c r="G305" s="48"/>
      <c r="H305" s="70">
        <f t="shared" si="1"/>
        <v>2</v>
      </c>
      <c r="I305" s="48"/>
      <c r="J305" s="70" t="s">
        <v>830</v>
      </c>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BU305" s="48"/>
      <c r="BV305" s="48"/>
      <c r="BW305" s="48"/>
      <c r="BX305" s="48"/>
      <c r="BY305" s="48"/>
      <c r="BZ305" s="48"/>
    </row>
    <row r="306" spans="1:78" ht="13.5" hidden="1">
      <c r="A306" s="50"/>
      <c r="B306" s="50"/>
      <c r="C306" s="48"/>
      <c r="D306" s="135"/>
      <c r="E306" s="48"/>
      <c r="F306" s="48"/>
      <c r="G306" s="48"/>
      <c r="H306" s="70"/>
      <c r="I306" s="48"/>
      <c r="J306" s="70"/>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c r="BQ306" s="48"/>
      <c r="BR306" s="48"/>
      <c r="BS306" s="48"/>
      <c r="BT306" s="48"/>
      <c r="BU306" s="48"/>
      <c r="BV306" s="48"/>
      <c r="BW306" s="48"/>
      <c r="BX306" s="48"/>
      <c r="BY306" s="48"/>
      <c r="BZ306" s="48"/>
    </row>
    <row r="307" spans="1:78" ht="13.5" hidden="1">
      <c r="A307" s="50"/>
      <c r="B307" s="50"/>
      <c r="C307" s="48"/>
      <c r="D307" s="135"/>
      <c r="E307" s="48"/>
      <c r="F307" s="48"/>
      <c r="G307" s="48"/>
      <c r="H307" s="70">
        <v>1</v>
      </c>
      <c r="J307" s="139" t="s">
        <v>831</v>
      </c>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c r="BS307" s="48"/>
      <c r="BT307" s="48"/>
      <c r="BU307" s="48"/>
      <c r="BV307" s="48"/>
      <c r="BW307" s="48"/>
      <c r="BX307" s="48"/>
      <c r="BY307" s="48"/>
      <c r="BZ307" s="48"/>
    </row>
    <row r="308" spans="1:78" ht="13.5" hidden="1">
      <c r="A308" s="50"/>
      <c r="B308" s="50"/>
      <c r="C308" s="48"/>
      <c r="D308" s="135"/>
      <c r="E308" s="48"/>
      <c r="F308" s="48"/>
      <c r="G308" s="48"/>
      <c r="H308" s="70">
        <f t="shared" si="0"/>
        <v>2</v>
      </c>
      <c r="J308" s="70" t="s">
        <v>832</v>
      </c>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c r="BQ308" s="48"/>
      <c r="BR308" s="48"/>
      <c r="BS308" s="48"/>
      <c r="BT308" s="48"/>
      <c r="BU308" s="48"/>
      <c r="BV308" s="48"/>
      <c r="BW308" s="48"/>
      <c r="BX308" s="48"/>
      <c r="BY308" s="48"/>
      <c r="BZ308" s="48"/>
    </row>
    <row r="309" spans="1:78" ht="13.5" hidden="1">
      <c r="A309" s="50"/>
      <c r="B309" s="50"/>
      <c r="C309" s="48"/>
      <c r="D309" s="135"/>
      <c r="E309" s="48"/>
      <c r="F309" s="48"/>
      <c r="G309" s="48"/>
      <c r="H309" s="70">
        <f t="shared" si="0"/>
        <v>3</v>
      </c>
      <c r="J309" s="70" t="s">
        <v>833</v>
      </c>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c r="BQ309" s="48"/>
      <c r="BR309" s="48"/>
      <c r="BS309" s="48"/>
      <c r="BT309" s="48"/>
      <c r="BU309" s="48"/>
      <c r="BV309" s="48"/>
      <c r="BW309" s="48"/>
      <c r="BX309" s="48"/>
      <c r="BY309" s="48"/>
      <c r="BZ309" s="48"/>
    </row>
    <row r="310" spans="1:78" ht="13.5" hidden="1">
      <c r="A310" s="50"/>
      <c r="B310" s="50"/>
      <c r="C310" s="48"/>
      <c r="D310" s="135"/>
      <c r="E310" s="48"/>
      <c r="F310" s="48"/>
      <c r="G310" s="48"/>
      <c r="H310" s="70">
        <f t="shared" si="0"/>
        <v>4</v>
      </c>
      <c r="I310" s="48"/>
      <c r="J310" s="139" t="s">
        <v>834</v>
      </c>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c r="BQ310" s="48"/>
      <c r="BR310" s="48"/>
      <c r="BS310" s="48"/>
      <c r="BT310" s="48"/>
      <c r="BU310" s="48"/>
      <c r="BV310" s="48"/>
      <c r="BW310" s="48"/>
      <c r="BX310" s="48"/>
      <c r="BY310" s="48"/>
      <c r="BZ310" s="48"/>
    </row>
    <row r="311" spans="1:78" ht="13.5" hidden="1">
      <c r="A311" s="50"/>
      <c r="B311" s="50"/>
      <c r="C311" s="48"/>
      <c r="D311" s="135"/>
      <c r="E311" s="48"/>
      <c r="F311" s="48"/>
      <c r="G311" s="48"/>
      <c r="H311" s="70">
        <f t="shared" si="0"/>
        <v>5</v>
      </c>
      <c r="I311" s="48"/>
      <c r="J311" s="139" t="s">
        <v>835</v>
      </c>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c r="BQ311" s="48"/>
      <c r="BR311" s="48"/>
      <c r="BS311" s="48"/>
      <c r="BT311" s="48"/>
      <c r="BU311" s="48"/>
      <c r="BV311" s="48"/>
      <c r="BW311" s="48"/>
      <c r="BX311" s="48"/>
      <c r="BY311" s="48"/>
      <c r="BZ311" s="48"/>
    </row>
    <row r="312" spans="1:78" ht="13.5" hidden="1">
      <c r="A312" s="50"/>
      <c r="B312" s="50"/>
      <c r="C312" s="48"/>
      <c r="D312" s="135"/>
      <c r="E312" s="48"/>
      <c r="F312" s="48"/>
      <c r="G312" s="48"/>
      <c r="H312" s="70">
        <v>1</v>
      </c>
      <c r="J312" s="139" t="s">
        <v>836</v>
      </c>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c r="BQ312" s="48"/>
      <c r="BR312" s="48"/>
      <c r="BS312" s="48"/>
      <c r="BT312" s="48"/>
      <c r="BU312" s="48"/>
      <c r="BV312" s="48"/>
      <c r="BW312" s="48"/>
      <c r="BX312" s="48"/>
      <c r="BY312" s="48"/>
      <c r="BZ312" s="48"/>
    </row>
    <row r="313" spans="1:78" ht="13.5" hidden="1">
      <c r="A313" s="50"/>
      <c r="B313" s="50"/>
      <c r="C313" s="48"/>
      <c r="D313" s="135"/>
      <c r="E313" s="48"/>
      <c r="F313" s="48"/>
      <c r="G313" s="48"/>
      <c r="H313" s="70">
        <f t="shared" si="0"/>
        <v>2</v>
      </c>
      <c r="J313" s="70" t="s">
        <v>837</v>
      </c>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8"/>
      <c r="BY313" s="48"/>
      <c r="BZ313" s="48"/>
    </row>
    <row r="314" spans="1:78" ht="13.5" hidden="1">
      <c r="A314" s="50"/>
      <c r="B314" s="50"/>
      <c r="C314" s="48"/>
      <c r="D314" s="135"/>
      <c r="E314" s="48"/>
      <c r="F314" s="48"/>
      <c r="G314" s="48"/>
      <c r="H314" s="70">
        <f t="shared" si="0"/>
        <v>3</v>
      </c>
      <c r="I314" s="48"/>
      <c r="J314" s="70" t="s">
        <v>838</v>
      </c>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c r="BM314" s="48"/>
      <c r="BN314" s="48"/>
      <c r="BO314" s="48"/>
      <c r="BP314" s="48"/>
      <c r="BQ314" s="48"/>
      <c r="BR314" s="48"/>
      <c r="BS314" s="48"/>
      <c r="BT314" s="48"/>
      <c r="BU314" s="48"/>
      <c r="BV314" s="48"/>
      <c r="BW314" s="48"/>
      <c r="BX314" s="48"/>
      <c r="BY314" s="48"/>
      <c r="BZ314" s="48"/>
    </row>
    <row r="315" spans="1:78" ht="13.5" hidden="1">
      <c r="A315" s="50"/>
      <c r="B315" s="50"/>
      <c r="C315" s="48"/>
      <c r="D315" s="135"/>
      <c r="E315" s="48"/>
      <c r="F315" s="48"/>
      <c r="G315" s="48"/>
      <c r="H315" s="70">
        <f t="shared" si="0"/>
        <v>4</v>
      </c>
      <c r="I315" s="48"/>
      <c r="J315" s="70" t="s">
        <v>839</v>
      </c>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c r="BO315" s="48"/>
      <c r="BP315" s="48"/>
      <c r="BQ315" s="48"/>
      <c r="BR315" s="48"/>
      <c r="BS315" s="48"/>
      <c r="BT315" s="48"/>
      <c r="BU315" s="48"/>
      <c r="BV315" s="48"/>
      <c r="BW315" s="48"/>
      <c r="BX315" s="48"/>
      <c r="BY315" s="48"/>
      <c r="BZ315" s="48"/>
    </row>
    <row r="316" spans="1:78" ht="13.5" hidden="1">
      <c r="A316" s="50"/>
      <c r="B316" s="50"/>
      <c r="C316" s="48"/>
      <c r="D316" s="135"/>
      <c r="E316" s="48"/>
      <c r="F316" s="48"/>
      <c r="G316" s="48"/>
      <c r="H316" s="70">
        <f t="shared" si="0"/>
        <v>5</v>
      </c>
      <c r="I316" s="48"/>
      <c r="J316" s="70" t="s">
        <v>840</v>
      </c>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c r="BQ316" s="48"/>
      <c r="BR316" s="48"/>
      <c r="BS316" s="48"/>
      <c r="BT316" s="48"/>
      <c r="BU316" s="48"/>
      <c r="BV316" s="48"/>
      <c r="BW316" s="48"/>
      <c r="BX316" s="48"/>
      <c r="BY316" s="48"/>
      <c r="BZ316" s="48"/>
    </row>
    <row r="317" spans="1:78" ht="13.5" hidden="1">
      <c r="A317" s="50"/>
      <c r="B317" s="50"/>
      <c r="C317" s="48"/>
      <c r="D317" s="135"/>
      <c r="E317" s="48"/>
      <c r="F317" s="48"/>
      <c r="G317" s="48"/>
      <c r="H317" s="70">
        <f t="shared" si="0"/>
        <v>6</v>
      </c>
      <c r="I317" s="48"/>
      <c r="J317" s="70" t="s">
        <v>841</v>
      </c>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48"/>
      <c r="BQ317" s="48"/>
      <c r="BR317" s="48"/>
      <c r="BS317" s="48"/>
      <c r="BT317" s="48"/>
      <c r="BU317" s="48"/>
      <c r="BV317" s="48"/>
      <c r="BW317" s="48"/>
      <c r="BX317" s="48"/>
      <c r="BY317" s="48"/>
      <c r="BZ317" s="48"/>
    </row>
    <row r="318" spans="1:78" ht="13.5" hidden="1">
      <c r="A318" s="50"/>
      <c r="B318" s="50"/>
      <c r="C318" s="48"/>
      <c r="D318" s="135"/>
      <c r="E318" s="48"/>
      <c r="F318" s="48"/>
      <c r="G318" s="48"/>
      <c r="H318" s="70">
        <f t="shared" si="0"/>
        <v>7</v>
      </c>
      <c r="I318" s="48"/>
      <c r="J318" s="70" t="s">
        <v>842</v>
      </c>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48"/>
      <c r="BQ318" s="48"/>
      <c r="BR318" s="48"/>
      <c r="BS318" s="48"/>
      <c r="BT318" s="48"/>
      <c r="BU318" s="48"/>
      <c r="BV318" s="48"/>
      <c r="BW318" s="48"/>
      <c r="BX318" s="48"/>
      <c r="BY318" s="48"/>
      <c r="BZ318" s="48"/>
    </row>
    <row r="319" spans="1:78" ht="13.5" hidden="1">
      <c r="A319" s="50"/>
      <c r="B319" s="50"/>
      <c r="C319" s="48"/>
      <c r="D319" s="135"/>
      <c r="E319" s="48"/>
      <c r="F319" s="48"/>
      <c r="G319" s="48"/>
      <c r="H319" s="70">
        <v>1</v>
      </c>
      <c r="I319" s="48"/>
      <c r="J319" s="139" t="s">
        <v>843</v>
      </c>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48"/>
      <c r="BQ319" s="48"/>
      <c r="BR319" s="48"/>
      <c r="BS319" s="48"/>
      <c r="BT319" s="48"/>
      <c r="BU319" s="48"/>
      <c r="BV319" s="48"/>
      <c r="BW319" s="48"/>
      <c r="BX319" s="48"/>
      <c r="BY319" s="48"/>
      <c r="BZ319" s="48"/>
    </row>
    <row r="320" spans="1:78" ht="13.5" hidden="1">
      <c r="A320" s="50"/>
      <c r="B320" s="50"/>
      <c r="C320" s="48"/>
      <c r="D320" s="135"/>
      <c r="E320" s="48"/>
      <c r="F320" s="48"/>
      <c r="G320" s="48"/>
      <c r="H320" s="70">
        <f t="shared" si="0"/>
        <v>2</v>
      </c>
      <c r="I320" s="48"/>
      <c r="J320" s="70" t="s">
        <v>844</v>
      </c>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c r="BO320" s="48"/>
      <c r="BP320" s="48"/>
      <c r="BQ320" s="48"/>
      <c r="BR320" s="48"/>
      <c r="BS320" s="48"/>
      <c r="BT320" s="48"/>
      <c r="BU320" s="48"/>
      <c r="BV320" s="48"/>
      <c r="BW320" s="48"/>
      <c r="BX320" s="48"/>
      <c r="BY320" s="48"/>
      <c r="BZ320" s="48"/>
    </row>
    <row r="321" spans="1:78" ht="13.5" hidden="1">
      <c r="A321" s="50"/>
      <c r="B321" s="50"/>
      <c r="C321" s="48"/>
      <c r="D321" s="135"/>
      <c r="E321" s="48"/>
      <c r="F321" s="48"/>
      <c r="G321" s="48"/>
      <c r="H321" s="70">
        <v>1</v>
      </c>
      <c r="I321" s="48"/>
      <c r="J321" s="139" t="s">
        <v>845</v>
      </c>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8"/>
      <c r="BY321" s="48"/>
      <c r="BZ321" s="48"/>
    </row>
    <row r="322" spans="1:78" ht="13.5" hidden="1">
      <c r="A322" s="50"/>
      <c r="B322" s="50"/>
      <c r="C322" s="48"/>
      <c r="D322" s="135"/>
      <c r="E322" s="48"/>
      <c r="F322" s="48"/>
      <c r="G322" s="48"/>
      <c r="H322" s="70">
        <f t="shared" si="0"/>
        <v>2</v>
      </c>
      <c r="I322" s="48"/>
      <c r="J322" s="70" t="s">
        <v>846</v>
      </c>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c r="BO322" s="48"/>
      <c r="BP322" s="48"/>
      <c r="BQ322" s="48"/>
      <c r="BR322" s="48"/>
      <c r="BS322" s="48"/>
      <c r="BT322" s="48"/>
      <c r="BU322" s="48"/>
      <c r="BV322" s="48"/>
      <c r="BW322" s="48"/>
      <c r="BX322" s="48"/>
      <c r="BY322" s="48"/>
      <c r="BZ322" s="48"/>
    </row>
    <row r="323" spans="1:78" ht="13.5" hidden="1">
      <c r="A323" s="50"/>
      <c r="B323" s="50"/>
      <c r="C323" s="48"/>
      <c r="D323" s="135"/>
      <c r="E323" s="48"/>
      <c r="F323" s="48"/>
      <c r="G323" s="48"/>
      <c r="H323" s="70">
        <f t="shared" si="0"/>
        <v>3</v>
      </c>
      <c r="I323" s="48"/>
      <c r="J323" s="70" t="s">
        <v>847</v>
      </c>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c r="BQ323" s="48"/>
      <c r="BR323" s="48"/>
      <c r="BS323" s="48"/>
      <c r="BT323" s="48"/>
      <c r="BU323" s="48"/>
      <c r="BV323" s="48"/>
      <c r="BW323" s="48"/>
      <c r="BX323" s="48"/>
      <c r="BY323" s="48"/>
      <c r="BZ323" s="48"/>
    </row>
    <row r="324" spans="1:78" ht="13.5" hidden="1">
      <c r="A324" s="50"/>
      <c r="B324" s="50"/>
      <c r="C324" s="48"/>
      <c r="D324" s="135"/>
      <c r="E324" s="48"/>
      <c r="F324" s="48"/>
      <c r="G324" s="48"/>
      <c r="H324" s="70">
        <f t="shared" si="0"/>
        <v>4</v>
      </c>
      <c r="I324" s="48"/>
      <c r="J324" s="70" t="s">
        <v>848</v>
      </c>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c r="BS324" s="48"/>
      <c r="BT324" s="48"/>
      <c r="BU324" s="48"/>
      <c r="BV324" s="48"/>
      <c r="BW324" s="48"/>
      <c r="BX324" s="48"/>
      <c r="BY324" s="48"/>
      <c r="BZ324" s="48"/>
    </row>
    <row r="325" spans="1:78" ht="13.5" hidden="1">
      <c r="A325" s="50"/>
      <c r="B325" s="50"/>
      <c r="C325" s="48"/>
      <c r="D325" s="135"/>
      <c r="E325" s="48"/>
      <c r="F325" s="48"/>
      <c r="G325" s="48"/>
      <c r="H325" s="70">
        <v>1</v>
      </c>
      <c r="I325" s="48"/>
      <c r="J325" s="70" t="s">
        <v>849</v>
      </c>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48"/>
      <c r="BT325" s="48"/>
      <c r="BU325" s="48"/>
      <c r="BV325" s="48"/>
      <c r="BW325" s="48"/>
      <c r="BX325" s="48"/>
      <c r="BY325" s="48"/>
      <c r="BZ325" s="48"/>
    </row>
    <row r="326" spans="1:78" ht="13.5" hidden="1">
      <c r="A326" s="50"/>
      <c r="B326" s="50"/>
      <c r="C326" s="48"/>
      <c r="D326" s="135"/>
      <c r="E326" s="48"/>
      <c r="F326" s="48"/>
      <c r="G326" s="48"/>
      <c r="H326" s="70">
        <f t="shared" ref="H326:H335" si="2">H325+1</f>
        <v>2</v>
      </c>
      <c r="I326" s="48"/>
      <c r="J326" s="70" t="s">
        <v>850</v>
      </c>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c r="BQ326" s="48"/>
      <c r="BR326" s="48"/>
      <c r="BS326" s="48"/>
      <c r="BT326" s="48"/>
      <c r="BU326" s="48"/>
      <c r="BV326" s="48"/>
      <c r="BW326" s="48"/>
      <c r="BX326" s="48"/>
      <c r="BY326" s="48"/>
      <c r="BZ326" s="48"/>
    </row>
    <row r="327" spans="1:78" ht="13.5" hidden="1">
      <c r="A327" s="50"/>
      <c r="B327" s="50"/>
      <c r="C327" s="48"/>
      <c r="D327" s="135"/>
      <c r="E327" s="48"/>
      <c r="F327" s="48"/>
      <c r="G327" s="48"/>
      <c r="H327" s="70"/>
      <c r="I327" s="48"/>
      <c r="J327" s="70"/>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c r="BQ327" s="48"/>
      <c r="BR327" s="48"/>
      <c r="BS327" s="48"/>
      <c r="BT327" s="48"/>
      <c r="BU327" s="48"/>
      <c r="BV327" s="48"/>
      <c r="BW327" s="48"/>
      <c r="BX327" s="48"/>
      <c r="BY327" s="48"/>
      <c r="BZ327" s="48"/>
    </row>
    <row r="328" spans="1:78" ht="13.5" hidden="1">
      <c r="A328" s="50"/>
      <c r="B328" s="50"/>
      <c r="C328" s="48"/>
      <c r="D328" s="135"/>
      <c r="E328" s="48"/>
      <c r="F328" s="48"/>
      <c r="G328" s="48"/>
      <c r="H328" s="70">
        <v>1</v>
      </c>
      <c r="J328" s="70" t="s">
        <v>851</v>
      </c>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row>
    <row r="329" spans="1:78" ht="13.5" hidden="1">
      <c r="A329" s="50"/>
      <c r="B329" s="50"/>
      <c r="C329" s="48"/>
      <c r="D329" s="135"/>
      <c r="E329" s="48"/>
      <c r="F329" s="48"/>
      <c r="G329" s="48"/>
      <c r="H329" s="70">
        <f t="shared" si="2"/>
        <v>2</v>
      </c>
      <c r="J329" s="139" t="s">
        <v>852</v>
      </c>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8"/>
      <c r="BY329" s="48"/>
      <c r="BZ329" s="48"/>
    </row>
    <row r="330" spans="1:78" ht="13.5" hidden="1">
      <c r="A330" s="50"/>
      <c r="B330" s="50"/>
      <c r="C330" s="48"/>
      <c r="D330" s="135"/>
      <c r="E330" s="48"/>
      <c r="F330" s="48"/>
      <c r="G330" s="48"/>
      <c r="H330" s="70">
        <f t="shared" si="2"/>
        <v>3</v>
      </c>
      <c r="J330" s="70" t="s">
        <v>853</v>
      </c>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row>
    <row r="331" spans="1:78" ht="13.5" hidden="1">
      <c r="A331" s="50"/>
      <c r="B331" s="50"/>
      <c r="C331" s="48"/>
      <c r="D331" s="135"/>
      <c r="E331" s="48"/>
      <c r="F331" s="48"/>
      <c r="G331" s="48"/>
      <c r="H331" s="70">
        <f t="shared" si="2"/>
        <v>4</v>
      </c>
      <c r="J331" s="70" t="s">
        <v>854</v>
      </c>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row>
    <row r="332" spans="1:78" ht="13.5" hidden="1">
      <c r="A332" s="50"/>
      <c r="B332" s="50"/>
      <c r="C332" s="48"/>
      <c r="D332" s="135"/>
      <c r="E332" s="48"/>
      <c r="F332" s="48"/>
      <c r="G332" s="48"/>
      <c r="H332" s="70">
        <f t="shared" si="2"/>
        <v>5</v>
      </c>
      <c r="J332" s="139" t="s">
        <v>855</v>
      </c>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row>
    <row r="333" spans="1:78" ht="13.5" hidden="1">
      <c r="A333" s="50"/>
      <c r="B333" s="50"/>
      <c r="C333" s="48"/>
      <c r="D333" s="135"/>
      <c r="E333" s="48"/>
      <c r="F333" s="48"/>
      <c r="G333" s="48"/>
      <c r="H333" s="70">
        <f t="shared" si="2"/>
        <v>6</v>
      </c>
      <c r="J333" s="70" t="s">
        <v>856</v>
      </c>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row>
    <row r="334" spans="1:78" ht="13.5" hidden="1">
      <c r="A334" s="50"/>
      <c r="B334" s="50"/>
      <c r="C334" s="48"/>
      <c r="D334" s="135"/>
      <c r="E334" s="48"/>
      <c r="F334" s="48"/>
      <c r="G334" s="48"/>
      <c r="H334" s="70">
        <f t="shared" si="2"/>
        <v>7</v>
      </c>
      <c r="I334" s="48"/>
      <c r="J334" s="70" t="s">
        <v>857</v>
      </c>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c r="BQ334" s="48"/>
      <c r="BR334" s="48"/>
      <c r="BS334" s="48"/>
      <c r="BT334" s="48"/>
      <c r="BU334" s="48"/>
      <c r="BV334" s="48"/>
      <c r="BW334" s="48"/>
      <c r="BX334" s="48"/>
      <c r="BY334" s="48"/>
      <c r="BZ334" s="48"/>
    </row>
    <row r="335" spans="1:78" ht="13.5" hidden="1">
      <c r="A335" s="50"/>
      <c r="B335" s="50"/>
      <c r="C335" s="48"/>
      <c r="D335" s="135"/>
      <c r="E335" s="48"/>
      <c r="F335" s="48"/>
      <c r="G335" s="48"/>
      <c r="H335" s="70">
        <f t="shared" si="2"/>
        <v>8</v>
      </c>
      <c r="J335" s="139" t="s">
        <v>858</v>
      </c>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row>
    <row r="336" spans="1:78" ht="13.5" hidden="1">
      <c r="A336" s="50"/>
      <c r="B336" s="50"/>
      <c r="C336" s="48"/>
      <c r="D336" s="135"/>
      <c r="E336" s="48"/>
      <c r="F336" s="48"/>
      <c r="G336" s="48"/>
      <c r="H336" s="70">
        <v>1</v>
      </c>
      <c r="J336" s="70" t="s">
        <v>859</v>
      </c>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48"/>
      <c r="BQ336" s="48"/>
      <c r="BR336" s="48"/>
      <c r="BS336" s="48"/>
      <c r="BT336" s="48"/>
      <c r="BU336" s="48"/>
      <c r="BV336" s="48"/>
      <c r="BW336" s="48"/>
      <c r="BX336" s="48"/>
      <c r="BY336" s="48"/>
      <c r="BZ336" s="48"/>
    </row>
    <row r="337" spans="1:78" ht="13.5" hidden="1">
      <c r="A337" s="50"/>
      <c r="B337" s="50"/>
      <c r="C337" s="48"/>
      <c r="D337" s="135"/>
      <c r="E337" s="48"/>
      <c r="F337" s="48"/>
      <c r="G337" s="48"/>
      <c r="H337" s="70">
        <f>H336+1</f>
        <v>2</v>
      </c>
      <c r="J337" s="70" t="s">
        <v>860</v>
      </c>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48"/>
      <c r="BU337" s="48"/>
      <c r="BV337" s="48"/>
      <c r="BW337" s="48"/>
      <c r="BX337" s="48"/>
      <c r="BY337" s="48"/>
      <c r="BZ337" s="48"/>
    </row>
    <row r="338" spans="1:78" ht="13.5" hidden="1">
      <c r="A338" s="50"/>
      <c r="B338" s="50"/>
      <c r="C338" s="48"/>
      <c r="D338" s="135"/>
      <c r="E338" s="48"/>
      <c r="F338" s="48"/>
      <c r="G338" s="48"/>
      <c r="H338" s="70">
        <f>H337+1</f>
        <v>3</v>
      </c>
      <c r="J338" s="70" t="s">
        <v>861</v>
      </c>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row>
    <row r="339" spans="1:78" ht="13.5" hidden="1">
      <c r="A339" s="50"/>
      <c r="B339" s="50"/>
      <c r="C339" s="48"/>
      <c r="D339" s="135"/>
      <c r="E339" s="48"/>
      <c r="F339" s="48"/>
      <c r="G339" s="48"/>
      <c r="H339" s="70">
        <f>H338+1</f>
        <v>4</v>
      </c>
      <c r="J339" s="70" t="s">
        <v>862</v>
      </c>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row>
    <row r="340" spans="1:78" ht="13.5" hidden="1">
      <c r="A340" s="50"/>
      <c r="B340" s="50"/>
      <c r="C340" s="48"/>
      <c r="D340" s="135"/>
      <c r="E340" s="48"/>
      <c r="F340" s="48"/>
      <c r="G340" s="48"/>
      <c r="H340" s="70">
        <f>H339+1</f>
        <v>5</v>
      </c>
      <c r="J340" s="70" t="s">
        <v>863</v>
      </c>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row>
    <row r="341" spans="1:78" ht="13.5" hidden="1">
      <c r="A341" s="50"/>
      <c r="B341" s="50"/>
      <c r="C341" s="48"/>
      <c r="D341" s="135"/>
      <c r="E341" s="48"/>
      <c r="F341" s="48"/>
      <c r="G341" s="48"/>
      <c r="H341" s="70">
        <f>H340+1</f>
        <v>6</v>
      </c>
      <c r="J341" s="70" t="s">
        <v>864</v>
      </c>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row>
    <row r="342" spans="1:78" ht="13.5" hidden="1">
      <c r="A342" s="50"/>
      <c r="B342" s="50"/>
      <c r="C342" s="48"/>
      <c r="D342" s="135"/>
      <c r="E342" s="48"/>
      <c r="F342" s="48"/>
      <c r="G342" s="48"/>
      <c r="H342" s="70">
        <v>1</v>
      </c>
      <c r="I342" s="48"/>
      <c r="J342" s="70" t="s">
        <v>865</v>
      </c>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row>
    <row r="343" spans="1:78" ht="13.5" hidden="1">
      <c r="A343" s="50"/>
      <c r="B343" s="50"/>
      <c r="C343" s="48"/>
      <c r="D343" s="135"/>
      <c r="E343" s="48"/>
      <c r="F343" s="48"/>
      <c r="G343" s="48"/>
      <c r="H343" s="70">
        <v>1</v>
      </c>
      <c r="I343" s="48"/>
      <c r="J343" s="70" t="s">
        <v>866</v>
      </c>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row>
    <row r="344" spans="1:78" ht="13.5" hidden="1">
      <c r="A344" s="50"/>
      <c r="B344" s="50"/>
      <c r="C344" s="48"/>
      <c r="D344" s="135"/>
      <c r="E344" s="48"/>
      <c r="F344" s="48"/>
      <c r="G344" s="48"/>
      <c r="H344" s="70">
        <v>1</v>
      </c>
      <c r="I344" s="48"/>
      <c r="J344" s="70" t="s">
        <v>867</v>
      </c>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row>
    <row r="345" spans="1:78" ht="13.5" hidden="1">
      <c r="A345" s="50"/>
      <c r="B345" s="50"/>
      <c r="C345" s="48"/>
      <c r="D345" s="135"/>
      <c r="E345" s="48"/>
      <c r="F345" s="48"/>
      <c r="G345" s="48"/>
      <c r="H345" s="70">
        <f>H344+1</f>
        <v>2</v>
      </c>
      <c r="I345" s="48"/>
      <c r="J345" s="70" t="s">
        <v>868</v>
      </c>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row>
    <row r="346" spans="1:78" ht="13.5" hidden="1">
      <c r="A346" s="50"/>
      <c r="B346" s="50"/>
      <c r="C346" s="48"/>
      <c r="D346" s="135"/>
      <c r="E346" s="48"/>
      <c r="F346" s="48"/>
      <c r="G346" s="48"/>
      <c r="H346" s="70"/>
      <c r="I346" s="48"/>
      <c r="J346" s="70"/>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row>
    <row r="347" spans="1:78" ht="13.5" hidden="1">
      <c r="A347" s="50"/>
      <c r="B347" s="50"/>
      <c r="C347" s="48"/>
      <c r="D347" s="135"/>
      <c r="E347" s="48"/>
      <c r="F347" s="48"/>
      <c r="G347" s="48"/>
      <c r="H347" s="70">
        <v>1</v>
      </c>
      <c r="J347" s="70" t="s">
        <v>869</v>
      </c>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row>
    <row r="348" spans="1:78" ht="13.5" hidden="1">
      <c r="A348" s="50"/>
      <c r="B348" s="50"/>
      <c r="C348" s="48"/>
      <c r="D348" s="135"/>
      <c r="E348" s="48"/>
      <c r="F348" s="48"/>
      <c r="G348" s="48"/>
      <c r="H348" s="70">
        <f>H347+1</f>
        <v>2</v>
      </c>
      <c r="I348" s="48"/>
      <c r="J348" s="70" t="s">
        <v>870</v>
      </c>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c r="BQ348" s="48"/>
      <c r="BR348" s="48"/>
      <c r="BS348" s="48"/>
      <c r="BT348" s="48"/>
      <c r="BU348" s="48"/>
    </row>
    <row r="349" spans="1:78" ht="13.5" hidden="1">
      <c r="A349" s="50"/>
      <c r="B349" s="50"/>
      <c r="C349" s="48"/>
      <c r="D349" s="135"/>
      <c r="E349" s="48"/>
      <c r="F349" s="48"/>
      <c r="G349" s="48"/>
      <c r="H349" s="70">
        <v>1</v>
      </c>
      <c r="I349" s="48"/>
      <c r="J349" s="70" t="s">
        <v>871</v>
      </c>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c r="BM349" s="48"/>
      <c r="BN349" s="48"/>
      <c r="BO349" s="48"/>
      <c r="BP349" s="48"/>
      <c r="BQ349" s="48"/>
      <c r="BR349" s="48"/>
      <c r="BS349" s="48"/>
      <c r="BT349" s="48"/>
      <c r="BU349" s="48"/>
    </row>
    <row r="350" spans="1:78" ht="13.5" hidden="1">
      <c r="A350" s="50"/>
      <c r="B350" s="50"/>
      <c r="C350" s="48"/>
      <c r="D350" s="135"/>
      <c r="E350" s="48"/>
      <c r="F350" s="48"/>
      <c r="G350" s="48"/>
      <c r="H350" s="70">
        <v>1</v>
      </c>
      <c r="I350" s="48"/>
      <c r="J350" s="70" t="s">
        <v>872</v>
      </c>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row>
    <row r="351" spans="1:78" ht="13.5" hidden="1">
      <c r="A351" s="50"/>
      <c r="B351" s="50"/>
      <c r="C351" s="48"/>
      <c r="D351" s="135"/>
      <c r="E351" s="48"/>
      <c r="F351" s="48"/>
      <c r="G351" s="48"/>
      <c r="H351" s="70">
        <v>1</v>
      </c>
      <c r="I351" s="48"/>
      <c r="J351" s="70" t="s">
        <v>873</v>
      </c>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c r="BQ351" s="48"/>
      <c r="BR351" s="48"/>
      <c r="BS351" s="48"/>
      <c r="BT351" s="48"/>
      <c r="BU351" s="48"/>
    </row>
    <row r="352" spans="1:78" ht="13.5" hidden="1">
      <c r="A352" s="50"/>
      <c r="B352" s="50"/>
      <c r="C352" s="48"/>
      <c r="D352" s="135"/>
      <c r="E352" s="48"/>
      <c r="F352" s="48"/>
      <c r="G352" s="48"/>
      <c r="H352" s="70"/>
      <c r="I352" s="48"/>
      <c r="J352" s="70"/>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c r="BQ352" s="48"/>
      <c r="BR352" s="48"/>
      <c r="BS352" s="48"/>
      <c r="BT352" s="48"/>
      <c r="BU352" s="48"/>
    </row>
    <row r="353" spans="1:73" ht="13.5" hidden="1">
      <c r="A353" s="50"/>
      <c r="B353" s="50"/>
      <c r="C353" s="48"/>
      <c r="D353" s="135"/>
      <c r="E353" s="48"/>
      <c r="F353" s="48"/>
      <c r="G353" s="48"/>
      <c r="H353" s="70">
        <v>1</v>
      </c>
      <c r="I353" s="48"/>
      <c r="J353" s="70" t="s">
        <v>874</v>
      </c>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row>
    <row r="354" spans="1:73" ht="13.5" hidden="1">
      <c r="A354" s="50"/>
      <c r="B354" s="50"/>
      <c r="C354" s="48"/>
      <c r="D354" s="135"/>
      <c r="E354" s="48"/>
      <c r="F354" s="48"/>
      <c r="G354" s="48"/>
      <c r="H354" s="70">
        <v>1</v>
      </c>
      <c r="I354" s="48"/>
      <c r="J354" s="70" t="s">
        <v>875</v>
      </c>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c r="BO354" s="48"/>
      <c r="BP354" s="48"/>
      <c r="BQ354" s="48"/>
      <c r="BR354" s="48"/>
      <c r="BS354" s="48"/>
      <c r="BT354" s="48"/>
      <c r="BU354" s="48"/>
    </row>
    <row r="355" spans="1:73" ht="13.5" hidden="1">
      <c r="A355" s="50"/>
      <c r="B355" s="50"/>
      <c r="C355" s="48"/>
      <c r="D355" s="135"/>
      <c r="E355" s="48"/>
      <c r="F355" s="48"/>
      <c r="G355" s="48"/>
      <c r="H355" s="70">
        <v>1</v>
      </c>
      <c r="I355" s="48"/>
      <c r="J355" s="70" t="s">
        <v>876</v>
      </c>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c r="BQ355" s="48"/>
      <c r="BR355" s="48"/>
      <c r="BS355" s="48"/>
      <c r="BT355" s="48"/>
      <c r="BU355" s="48"/>
    </row>
    <row r="356" spans="1:73" ht="13.5" hidden="1">
      <c r="A356" s="50"/>
      <c r="B356" s="50"/>
      <c r="C356" s="48"/>
      <c r="D356" s="135"/>
      <c r="E356" s="48"/>
      <c r="F356" s="48"/>
      <c r="G356" s="48"/>
      <c r="H356" s="70">
        <v>1</v>
      </c>
      <c r="I356" s="48"/>
      <c r="J356" s="70" t="s">
        <v>877</v>
      </c>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c r="BQ356" s="48"/>
      <c r="BR356" s="48"/>
      <c r="BS356" s="48"/>
      <c r="BT356" s="48"/>
      <c r="BU356" s="48"/>
    </row>
    <row r="357" spans="1:73" ht="13.5" hidden="1">
      <c r="A357" s="50"/>
      <c r="B357" s="50"/>
      <c r="C357" s="48"/>
      <c r="D357" s="135"/>
      <c r="E357" s="48"/>
      <c r="F357" s="48"/>
      <c r="G357" s="48"/>
      <c r="H357" s="70"/>
      <c r="I357" s="48"/>
      <c r="J357" s="70"/>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c r="BQ357" s="48"/>
      <c r="BR357" s="48"/>
      <c r="BS357" s="48"/>
      <c r="BT357" s="48"/>
      <c r="BU357" s="48"/>
    </row>
    <row r="358" spans="1:73" ht="13.5" hidden="1">
      <c r="A358" s="50"/>
      <c r="B358" s="50"/>
      <c r="C358" s="48"/>
      <c r="D358" s="135" t="s">
        <v>878</v>
      </c>
      <c r="E358" s="48"/>
      <c r="F358" s="48"/>
      <c r="G358" s="48"/>
      <c r="H358" s="70">
        <v>1</v>
      </c>
      <c r="I358" s="48"/>
      <c r="J358" s="70" t="s">
        <v>879</v>
      </c>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c r="BR358" s="48"/>
      <c r="BS358" s="48"/>
      <c r="BT358" s="48"/>
      <c r="BU358" s="48"/>
    </row>
    <row r="359" spans="1:73" ht="13.5" hidden="1">
      <c r="A359" s="50"/>
      <c r="B359" s="50"/>
      <c r="C359" s="48"/>
      <c r="D359" s="135"/>
      <c r="E359" s="48"/>
      <c r="F359" s="48"/>
      <c r="G359" s="48"/>
      <c r="H359" s="70"/>
      <c r="I359" s="48"/>
      <c r="J359" s="70"/>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row>
    <row r="360" spans="1:73" ht="13.5" hidden="1">
      <c r="A360" s="50"/>
      <c r="B360" s="50"/>
      <c r="C360" s="48"/>
      <c r="D360" s="135" t="s">
        <v>880</v>
      </c>
      <c r="E360" s="48"/>
      <c r="F360" s="48"/>
      <c r="G360" s="48"/>
      <c r="H360" s="70">
        <f>H359+1</f>
        <v>1</v>
      </c>
      <c r="I360" s="48"/>
      <c r="J360" s="139" t="s">
        <v>881</v>
      </c>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row>
    <row r="361" spans="1:73" ht="13.5" hidden="1">
      <c r="A361" s="50"/>
      <c r="B361" s="50"/>
      <c r="C361" s="48"/>
      <c r="D361" s="135" t="s">
        <v>882</v>
      </c>
      <c r="E361" s="48"/>
      <c r="F361" s="48"/>
      <c r="G361" s="48"/>
      <c r="H361" s="70">
        <f>H360+1</f>
        <v>2</v>
      </c>
      <c r="I361" s="48"/>
      <c r="J361" s="139" t="s">
        <v>883</v>
      </c>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c r="BS361" s="48"/>
      <c r="BT361" s="48"/>
      <c r="BU361" s="48"/>
    </row>
    <row r="362" spans="1:73" ht="13" hidden="1" thickBot="1">
      <c r="A362" s="50"/>
      <c r="B362" s="50"/>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row>
    <row r="363" spans="1:73" hidden="1">
      <c r="A363" s="50"/>
      <c r="B363" s="50"/>
      <c r="C363" s="52"/>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4"/>
      <c r="BC363" s="48"/>
      <c r="BD363" s="48"/>
      <c r="BE363" s="48"/>
      <c r="BF363" s="48"/>
      <c r="BG363" s="48"/>
      <c r="BH363" s="48"/>
      <c r="BI363" s="48"/>
      <c r="BJ363" s="48"/>
      <c r="BK363" s="48"/>
      <c r="BL363" s="48"/>
      <c r="BM363" s="48"/>
      <c r="BN363" s="48"/>
      <c r="BO363" s="48"/>
      <c r="BP363" s="48"/>
      <c r="BQ363" s="48"/>
      <c r="BR363" s="48"/>
      <c r="BS363" s="48"/>
      <c r="BT363" s="48"/>
      <c r="BU363" s="48"/>
    </row>
    <row r="364" spans="1:73" ht="15.5" hidden="1">
      <c r="A364" s="50"/>
      <c r="B364" s="50"/>
      <c r="C364" s="55"/>
      <c r="D364" s="50"/>
      <c r="E364" s="50"/>
      <c r="F364" s="140" t="s">
        <v>884</v>
      </c>
      <c r="G364" s="50"/>
      <c r="H364" s="50"/>
      <c r="I364" s="50"/>
      <c r="J364" s="50"/>
      <c r="K364" s="50"/>
      <c r="L364" s="50"/>
      <c r="M364" s="50"/>
      <c r="N364" s="50"/>
      <c r="O364" s="50"/>
      <c r="P364" s="50"/>
      <c r="Q364" s="452" t="str">
        <f>K3&amp;" "&amp;O3</f>
        <v>4324 ABERDEEN STREET</v>
      </c>
      <c r="R364" s="453"/>
      <c r="S364" s="453"/>
      <c r="T364" s="453"/>
      <c r="U364" s="453"/>
      <c r="V364" s="453"/>
      <c r="W364" s="453"/>
      <c r="X364" s="453"/>
      <c r="Y364" s="453"/>
      <c r="Z364" s="453"/>
      <c r="AA364" s="453"/>
      <c r="AB364" s="453"/>
      <c r="AC364" s="453"/>
      <c r="AD364" s="453"/>
      <c r="AE364" s="453"/>
      <c r="AF364" s="453"/>
      <c r="AG364" s="453"/>
      <c r="AH364" s="453"/>
      <c r="AI364" s="453"/>
      <c r="AJ364" s="453"/>
      <c r="AK364" s="453"/>
      <c r="AL364" s="453"/>
      <c r="AM364" s="453"/>
      <c r="AN364" s="453"/>
      <c r="AO364" s="453"/>
      <c r="AP364" s="453"/>
      <c r="AQ364" s="453"/>
      <c r="AR364" s="453"/>
      <c r="AS364" s="453"/>
      <c r="AT364" s="453"/>
      <c r="AU364" s="453"/>
      <c r="AV364" s="454"/>
      <c r="AW364" s="50"/>
      <c r="AX364" s="50"/>
      <c r="AY364" s="50"/>
      <c r="AZ364" s="50"/>
      <c r="BA364" s="50"/>
      <c r="BB364" s="56"/>
      <c r="BC364" s="48"/>
      <c r="BD364" s="48"/>
      <c r="BE364" s="48"/>
      <c r="BF364" s="48"/>
      <c r="BG364" s="48"/>
      <c r="BH364" s="48"/>
      <c r="BI364" s="48"/>
      <c r="BJ364" s="48"/>
      <c r="BK364" s="48"/>
      <c r="BL364" s="48"/>
      <c r="BM364" s="48"/>
      <c r="BN364" s="48"/>
      <c r="BO364" s="48"/>
      <c r="BP364" s="48"/>
      <c r="BQ364" s="48"/>
      <c r="BR364" s="48"/>
      <c r="BS364" s="48"/>
      <c r="BT364" s="48"/>
      <c r="BU364" s="48"/>
    </row>
    <row r="365" spans="1:73" ht="15.5" hidden="1">
      <c r="A365" s="50"/>
      <c r="B365" s="50"/>
      <c r="C365" s="55"/>
      <c r="D365" s="50"/>
      <c r="E365" s="50"/>
      <c r="F365" s="140"/>
      <c r="G365" s="50"/>
      <c r="H365" s="50"/>
      <c r="I365" s="50"/>
      <c r="J365" s="50"/>
      <c r="K365" s="50"/>
      <c r="L365" s="50"/>
      <c r="M365" s="50"/>
      <c r="N365" s="50"/>
      <c r="O365" s="50"/>
      <c r="P365" s="50"/>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50"/>
      <c r="AX365" s="50"/>
      <c r="AY365" s="50"/>
      <c r="AZ365" s="50"/>
      <c r="BA365" s="50"/>
      <c r="BB365" s="56"/>
      <c r="BC365" s="48"/>
      <c r="BD365" s="48"/>
      <c r="BE365" s="48"/>
      <c r="BF365" s="48"/>
      <c r="BG365" s="48"/>
      <c r="BH365" s="48"/>
      <c r="BI365" s="48"/>
      <c r="BJ365" s="48"/>
      <c r="BK365" s="48"/>
      <c r="BL365" s="48"/>
      <c r="BM365" s="48"/>
      <c r="BN365" s="48"/>
      <c r="BO365" s="48"/>
      <c r="BP365" s="48"/>
      <c r="BQ365" s="48"/>
      <c r="BR365" s="48"/>
      <c r="BS365" s="48"/>
      <c r="BT365" s="48"/>
      <c r="BU365" s="48"/>
    </row>
    <row r="366" spans="1:73" ht="15.5" hidden="1">
      <c r="A366" s="50"/>
      <c r="B366" s="50"/>
      <c r="C366" s="55"/>
      <c r="D366" s="50"/>
      <c r="E366" s="50"/>
      <c r="F366" s="140" t="s">
        <v>885</v>
      </c>
      <c r="G366" s="50"/>
      <c r="H366" s="50"/>
      <c r="I366" s="50"/>
      <c r="J366" s="50"/>
      <c r="K366" s="50"/>
      <c r="L366" s="50"/>
      <c r="M366" s="50"/>
      <c r="N366" s="50"/>
      <c r="O366" s="50"/>
      <c r="P366" s="50"/>
      <c r="Q366" s="452" t="str">
        <f>K4&amp;" "&amp;O4</f>
        <v xml:space="preserve"> </v>
      </c>
      <c r="R366" s="453"/>
      <c r="S366" s="453"/>
      <c r="T366" s="453"/>
      <c r="U366" s="453"/>
      <c r="V366" s="453"/>
      <c r="W366" s="453"/>
      <c r="X366" s="453"/>
      <c r="Y366" s="453"/>
      <c r="Z366" s="453"/>
      <c r="AA366" s="453"/>
      <c r="AB366" s="453"/>
      <c r="AC366" s="453"/>
      <c r="AD366" s="453"/>
      <c r="AE366" s="453"/>
      <c r="AF366" s="453"/>
      <c r="AG366" s="453"/>
      <c r="AH366" s="453"/>
      <c r="AI366" s="453"/>
      <c r="AJ366" s="453"/>
      <c r="AK366" s="453"/>
      <c r="AL366" s="453"/>
      <c r="AM366" s="453"/>
      <c r="AN366" s="453"/>
      <c r="AO366" s="453"/>
      <c r="AP366" s="453"/>
      <c r="AQ366" s="453"/>
      <c r="AR366" s="453"/>
      <c r="AS366" s="453"/>
      <c r="AT366" s="453"/>
      <c r="AU366" s="453"/>
      <c r="AV366" s="454"/>
      <c r="AW366" s="50"/>
      <c r="AX366" s="50"/>
      <c r="AY366" s="50"/>
      <c r="AZ366" s="50"/>
      <c r="BA366" s="50"/>
      <c r="BB366" s="56"/>
      <c r="BC366" s="48"/>
      <c r="BD366" s="48"/>
      <c r="BE366" s="48"/>
      <c r="BF366" s="48"/>
      <c r="BG366" s="48"/>
      <c r="BH366" s="48"/>
      <c r="BI366" s="48"/>
      <c r="BJ366" s="48"/>
      <c r="BK366" s="48"/>
      <c r="BL366" s="48"/>
      <c r="BM366" s="48"/>
      <c r="BN366" s="48"/>
      <c r="BO366" s="48"/>
      <c r="BP366" s="48"/>
      <c r="BQ366" s="48"/>
      <c r="BR366" s="48"/>
      <c r="BS366" s="48"/>
      <c r="BT366" s="48"/>
      <c r="BU366" s="48"/>
    </row>
    <row r="367" spans="1:73" ht="13" hidden="1" thickBot="1">
      <c r="A367" s="50"/>
      <c r="B367" s="50"/>
      <c r="C367" s="80"/>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2"/>
      <c r="BC367" s="48"/>
      <c r="BD367" s="48"/>
      <c r="BE367" s="48"/>
      <c r="BF367" s="48"/>
      <c r="BG367" s="48"/>
      <c r="BH367" s="48"/>
      <c r="BI367" s="48"/>
      <c r="BJ367" s="48"/>
      <c r="BK367" s="48"/>
      <c r="BL367" s="48"/>
      <c r="BM367" s="48"/>
      <c r="BN367" s="48"/>
      <c r="BO367" s="48"/>
      <c r="BP367" s="48"/>
      <c r="BQ367" s="48"/>
      <c r="BR367" s="48"/>
      <c r="BS367" s="48"/>
      <c r="BT367" s="48"/>
      <c r="BU367" s="48"/>
    </row>
    <row r="368" spans="1:73" hidden="1">
      <c r="A368" s="50"/>
      <c r="B368" s="50"/>
      <c r="C368" s="50"/>
      <c r="D368" s="50"/>
      <c r="E368" s="50"/>
      <c r="F368" s="50"/>
      <c r="G368" s="50"/>
      <c r="H368" s="50"/>
      <c r="I368" s="50"/>
      <c r="J368" s="50"/>
      <c r="K368" s="50"/>
      <c r="L368" s="50"/>
      <c r="M368" s="50"/>
      <c r="N368" s="50"/>
      <c r="O368" s="50"/>
      <c r="P368" s="50"/>
      <c r="Q368" s="50"/>
      <c r="R368" s="50"/>
      <c r="S368" s="50"/>
      <c r="T368" s="50"/>
      <c r="U368" s="50"/>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row>
    <row r="369" spans="1:73" ht="13" hidden="1">
      <c r="A369" s="50"/>
      <c r="B369" s="50"/>
      <c r="C369" s="132" t="s">
        <v>886</v>
      </c>
      <c r="D369" s="48"/>
      <c r="E369" s="48"/>
      <c r="F369" s="48"/>
      <c r="G369" s="48"/>
      <c r="H369" s="48"/>
      <c r="I369" s="48"/>
      <c r="J369" s="48"/>
      <c r="K369" s="48"/>
      <c r="L369" s="48"/>
      <c r="M369" s="455" t="s">
        <v>887</v>
      </c>
      <c r="N369" s="456"/>
      <c r="O369" s="456"/>
      <c r="P369" s="456"/>
      <c r="Q369" s="456"/>
      <c r="R369" s="456"/>
      <c r="S369" s="456"/>
      <c r="T369" s="456"/>
      <c r="U369" s="456"/>
      <c r="V369" s="456"/>
      <c r="W369" s="456"/>
      <c r="X369" s="457"/>
      <c r="Y369" s="50"/>
      <c r="Z369" s="458" t="s">
        <v>888</v>
      </c>
      <c r="AA369" s="459"/>
      <c r="AB369" s="459"/>
      <c r="AC369" s="459"/>
      <c r="AD369" s="459"/>
      <c r="AE369" s="459"/>
      <c r="AF369" s="459"/>
      <c r="AG369" s="459"/>
      <c r="AH369" s="460"/>
      <c r="AI369" s="48"/>
      <c r="AJ369" s="48"/>
      <c r="AK369" s="48"/>
      <c r="AL369" s="458" t="s">
        <v>889</v>
      </c>
      <c r="AM369" s="459"/>
      <c r="AN369" s="459"/>
      <c r="AO369" s="459"/>
      <c r="AP369" s="459"/>
      <c r="AQ369" s="459"/>
      <c r="AR369" s="459"/>
      <c r="AS369" s="459"/>
      <c r="AT369" s="459"/>
      <c r="AU369" s="459"/>
      <c r="AV369" s="459"/>
      <c r="AW369" s="459"/>
      <c r="AX369" s="459"/>
      <c r="AY369" s="459"/>
      <c r="AZ369" s="459"/>
      <c r="BA369" s="459"/>
      <c r="BB369" s="460"/>
      <c r="BC369" s="48"/>
      <c r="BD369" s="48"/>
      <c r="BE369" s="48"/>
      <c r="BF369" s="48"/>
      <c r="BG369" s="48"/>
      <c r="BH369" s="48"/>
      <c r="BI369" s="48"/>
      <c r="BJ369" s="48"/>
      <c r="BK369" s="48"/>
      <c r="BL369" s="48"/>
      <c r="BM369" s="48"/>
      <c r="BN369" s="48"/>
      <c r="BO369" s="48"/>
      <c r="BP369" s="48"/>
      <c r="BQ369" s="48"/>
      <c r="BR369" s="48"/>
      <c r="BS369" s="48"/>
      <c r="BT369" s="48"/>
      <c r="BU369" s="48"/>
    </row>
    <row r="370" spans="1:73" ht="13" hidden="1">
      <c r="A370" s="50"/>
      <c r="B370" s="50"/>
      <c r="C370" s="132"/>
      <c r="D370" s="48"/>
      <c r="E370" s="48"/>
      <c r="F370" s="48"/>
      <c r="G370" s="48"/>
      <c r="H370" s="48"/>
      <c r="I370" s="48"/>
      <c r="J370" s="48"/>
      <c r="K370" s="48"/>
      <c r="L370" s="48"/>
      <c r="M370" s="132"/>
      <c r="N370" s="48"/>
      <c r="O370" s="50"/>
      <c r="P370" s="50"/>
      <c r="Q370" s="50"/>
      <c r="R370" s="50"/>
      <c r="S370" s="48"/>
      <c r="T370" s="50"/>
      <c r="U370" s="50"/>
      <c r="V370" s="50"/>
      <c r="W370" s="50"/>
      <c r="X370" s="50"/>
      <c r="Y370" s="50"/>
      <c r="Z370" s="132"/>
      <c r="AA370" s="48"/>
      <c r="AB370" s="48"/>
      <c r="AC370" s="48"/>
      <c r="AD370" s="48"/>
      <c r="AE370" s="48"/>
      <c r="AF370" s="48"/>
      <c r="AG370" s="48"/>
      <c r="AH370" s="48"/>
      <c r="AI370" s="48"/>
      <c r="AJ370" s="48"/>
      <c r="AK370" s="48"/>
      <c r="AL370" s="132"/>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row>
    <row r="371" spans="1:73" hidden="1">
      <c r="A371" s="50"/>
      <c r="B371" s="50"/>
      <c r="C371" s="48"/>
      <c r="D371" s="48"/>
      <c r="E371" s="48"/>
      <c r="F371" s="48"/>
      <c r="G371" s="48"/>
      <c r="H371" s="48"/>
      <c r="I371" s="48"/>
      <c r="J371" s="48"/>
      <c r="K371" s="48"/>
      <c r="L371" s="142" t="s">
        <v>890</v>
      </c>
      <c r="M371" s="48"/>
      <c r="N371" s="50"/>
      <c r="O371" s="50"/>
      <c r="P371" s="50"/>
      <c r="Q371" s="50"/>
      <c r="R371" s="50"/>
      <c r="S371" s="48"/>
      <c r="T371" s="50"/>
      <c r="U371" s="396">
        <f>COUNTIF(U372:U1724,"Yes")</f>
        <v>0</v>
      </c>
      <c r="V371" s="397"/>
      <c r="W371" s="396">
        <f>COUNTIF(W372:W1724,"Yes")</f>
        <v>0</v>
      </c>
      <c r="X371" s="397"/>
      <c r="Y371" s="50"/>
      <c r="Z371" s="50"/>
      <c r="AA371" s="48"/>
      <c r="AB371" s="48"/>
      <c r="AC371" s="48"/>
      <c r="AD371" s="48"/>
      <c r="AE371" s="48"/>
      <c r="AF371" s="48"/>
      <c r="AG371" s="396">
        <f>COUNTIF(AH372:AH482,"Yes")</f>
        <v>0</v>
      </c>
      <c r="AH371" s="397"/>
      <c r="AI371" s="48"/>
      <c r="AJ371" s="48"/>
      <c r="AK371" s="48"/>
      <c r="AL371" s="48"/>
      <c r="AM371" s="48"/>
      <c r="AN371" s="48"/>
      <c r="AO371" s="48"/>
      <c r="AP371" s="48"/>
      <c r="AQ371" s="48"/>
      <c r="AR371" s="48"/>
      <c r="AS371" s="48"/>
      <c r="AT371" s="396">
        <f>COUNTIF(AT372:AT1123,"Yes")</f>
        <v>0</v>
      </c>
      <c r="AU371" s="397"/>
      <c r="AV371" s="143"/>
      <c r="AW371" s="144"/>
      <c r="AX371" s="70"/>
      <c r="AY371" s="70"/>
      <c r="AZ371" s="70"/>
      <c r="BA371" s="48"/>
      <c r="BB371" s="396">
        <f>COUNTIF(BB372:BB1123,"TRUE")</f>
        <v>0</v>
      </c>
      <c r="BC371" s="397"/>
      <c r="BD371" s="48"/>
      <c r="BE371" s="48"/>
      <c r="BF371" s="48"/>
      <c r="BG371" s="48"/>
      <c r="BH371" s="48"/>
      <c r="BI371" s="48"/>
      <c r="BJ371" s="48"/>
      <c r="BK371" s="48"/>
      <c r="BL371" s="48"/>
      <c r="BM371" s="48"/>
      <c r="BN371" s="48"/>
      <c r="BO371" s="48"/>
      <c r="BP371" s="48"/>
      <c r="BQ371" s="48"/>
      <c r="BR371" s="48"/>
      <c r="BS371" s="48"/>
      <c r="BT371" s="48"/>
      <c r="BU371" s="48"/>
    </row>
    <row r="372" spans="1:73" hidden="1">
      <c r="A372" s="50"/>
      <c r="B372" s="50"/>
      <c r="C372" s="70" t="s">
        <v>891</v>
      </c>
      <c r="D372" s="48"/>
      <c r="E372" s="48"/>
      <c r="F372" s="48"/>
      <c r="G372" s="48"/>
      <c r="H372" s="48"/>
      <c r="I372" s="48"/>
      <c r="J372" s="48"/>
      <c r="K372" s="48"/>
      <c r="L372" s="450">
        <v>1</v>
      </c>
      <c r="M372" s="450"/>
      <c r="N372" s="145" t="s">
        <v>892</v>
      </c>
      <c r="O372" s="50"/>
      <c r="P372" s="70"/>
      <c r="Q372" s="50"/>
      <c r="R372" s="50"/>
      <c r="S372" s="48"/>
      <c r="T372" s="50"/>
      <c r="U372" s="451" t="str">
        <f>IF(N372=Q$364,"Yes","")</f>
        <v/>
      </c>
      <c r="V372" s="451"/>
      <c r="W372" s="451" t="str">
        <f>IF(N372=Q$366,"Yes","")</f>
        <v/>
      </c>
      <c r="X372" s="451"/>
      <c r="Y372" s="50"/>
      <c r="Z372" s="146" t="s">
        <v>893</v>
      </c>
      <c r="AA372" s="48"/>
      <c r="AB372" s="48"/>
      <c r="AC372" s="48"/>
      <c r="AD372" s="48"/>
      <c r="AE372" s="48"/>
      <c r="AF372" s="48"/>
      <c r="AG372" s="48"/>
      <c r="AH372" s="76" t="str">
        <f>IF(Z372=Q$364,"Yes","")</f>
        <v/>
      </c>
      <c r="AI372" s="48"/>
      <c r="AJ372" s="48"/>
      <c r="AK372" s="48"/>
      <c r="AL372" s="147" t="s">
        <v>894</v>
      </c>
      <c r="AM372" s="70"/>
      <c r="AN372" s="70"/>
      <c r="AO372" s="70"/>
      <c r="AP372" s="70"/>
      <c r="AQ372" s="70"/>
      <c r="AR372" s="70"/>
      <c r="AS372" s="70"/>
      <c r="AT372" s="451" t="str">
        <f t="shared" ref="AT372:AT435" si="3">IF($AL372=$Q$364,"Yes","")</f>
        <v/>
      </c>
      <c r="AU372" s="451"/>
      <c r="AV372" s="451" t="str">
        <f>IF(AX372="90.1-2001","No","Yes")</f>
        <v>Yes</v>
      </c>
      <c r="AW372" s="451"/>
      <c r="AX372" s="148" t="s">
        <v>895</v>
      </c>
      <c r="AY372" s="48"/>
      <c r="AZ372" s="48"/>
      <c r="BA372" s="48"/>
      <c r="BB372" s="451" t="b">
        <f>AND(AT372="Yes",AV372="Yes")</f>
        <v>0</v>
      </c>
      <c r="BC372" s="451"/>
      <c r="BD372" s="48"/>
      <c r="BE372" s="48"/>
      <c r="BF372" s="48"/>
      <c r="BG372" s="48"/>
      <c r="BH372" s="48"/>
      <c r="BI372" s="48"/>
      <c r="BJ372" s="48"/>
      <c r="BK372" s="48"/>
      <c r="BL372" s="48"/>
      <c r="BM372" s="48"/>
      <c r="BN372" s="48"/>
      <c r="BO372" s="48"/>
      <c r="BP372" s="48"/>
      <c r="BQ372" s="48"/>
      <c r="BR372" s="48"/>
      <c r="BS372" s="48"/>
      <c r="BT372" s="48"/>
      <c r="BU372" s="48"/>
    </row>
    <row r="373" spans="1:73" hidden="1">
      <c r="A373" s="50"/>
      <c r="B373" s="50"/>
      <c r="C373" s="70" t="s">
        <v>896</v>
      </c>
      <c r="D373" s="48"/>
      <c r="E373" s="48"/>
      <c r="F373" s="48"/>
      <c r="G373" s="48"/>
      <c r="H373" s="48"/>
      <c r="I373" s="48"/>
      <c r="J373" s="48"/>
      <c r="K373" s="48"/>
      <c r="L373" s="450">
        <f>L372+1</f>
        <v>2</v>
      </c>
      <c r="M373" s="450"/>
      <c r="N373" s="145" t="s">
        <v>897</v>
      </c>
      <c r="O373" s="50"/>
      <c r="P373" s="70"/>
      <c r="Q373" s="50"/>
      <c r="R373" s="50"/>
      <c r="S373" s="48"/>
      <c r="T373" s="50"/>
      <c r="U373" s="451" t="str">
        <f t="shared" ref="U373:U436" si="4">IF(N373=Q$364,"Yes","")</f>
        <v/>
      </c>
      <c r="V373" s="451"/>
      <c r="W373" s="451" t="str">
        <f t="shared" ref="W373:W436" si="5">IF(N373=Q$366,"Yes","")</f>
        <v/>
      </c>
      <c r="X373" s="451"/>
      <c r="Y373" s="50"/>
      <c r="Z373" s="146" t="s">
        <v>898</v>
      </c>
      <c r="AA373" s="48"/>
      <c r="AB373" s="48"/>
      <c r="AC373" s="48"/>
      <c r="AD373" s="48"/>
      <c r="AE373" s="48"/>
      <c r="AF373" s="48"/>
      <c r="AG373" s="48"/>
      <c r="AH373" s="76" t="str">
        <f t="shared" ref="AH373:AH436" si="6">IF(Z373=Q$364,"Yes","")</f>
        <v/>
      </c>
      <c r="AI373" s="48"/>
      <c r="AJ373" s="48"/>
      <c r="AK373" s="48"/>
      <c r="AL373" s="144" t="s">
        <v>899</v>
      </c>
      <c r="AM373" s="70"/>
      <c r="AN373" s="70"/>
      <c r="AO373" s="70"/>
      <c r="AP373" s="70"/>
      <c r="AQ373" s="70"/>
      <c r="AR373" s="70"/>
      <c r="AS373" s="70"/>
      <c r="AT373" s="451" t="str">
        <f t="shared" si="3"/>
        <v/>
      </c>
      <c r="AU373" s="451"/>
      <c r="AV373" s="451" t="str">
        <f t="shared" ref="AV373:AV436" si="7">IF(AX373="90.1-2001","No","Yes")</f>
        <v>No</v>
      </c>
      <c r="AW373" s="451"/>
      <c r="AX373" s="149" t="s">
        <v>900</v>
      </c>
      <c r="AY373" s="48"/>
      <c r="AZ373" s="48"/>
      <c r="BA373" s="48"/>
      <c r="BB373" s="451" t="b">
        <f t="shared" ref="BB373:BB436" si="8">AND(AT373="Yes",AV373="Yes")</f>
        <v>0</v>
      </c>
      <c r="BC373" s="451"/>
      <c r="BD373" s="48"/>
      <c r="BE373" s="48"/>
      <c r="BF373" s="48"/>
      <c r="BG373" s="48"/>
      <c r="BH373" s="48"/>
      <c r="BI373" s="48"/>
      <c r="BJ373" s="48"/>
      <c r="BK373" s="48"/>
      <c r="BL373" s="48"/>
      <c r="BM373" s="48"/>
      <c r="BN373" s="48"/>
      <c r="BO373" s="48"/>
      <c r="BP373" s="48"/>
      <c r="BQ373" s="48"/>
      <c r="BR373" s="48"/>
      <c r="BS373" s="48"/>
      <c r="BT373" s="48"/>
      <c r="BU373" s="48"/>
    </row>
    <row r="374" spans="1:73" hidden="1">
      <c r="A374" s="50"/>
      <c r="B374" s="50"/>
      <c r="C374" s="70" t="s">
        <v>901</v>
      </c>
      <c r="D374" s="48"/>
      <c r="E374" s="48"/>
      <c r="F374" s="48"/>
      <c r="G374" s="48"/>
      <c r="H374" s="48"/>
      <c r="I374" s="48"/>
      <c r="J374" s="48"/>
      <c r="K374" s="48"/>
      <c r="L374" s="450">
        <f t="shared" ref="L374:L437" si="9">L373+1</f>
        <v>3</v>
      </c>
      <c r="M374" s="450"/>
      <c r="N374" s="145" t="s">
        <v>902</v>
      </c>
      <c r="O374" s="50"/>
      <c r="P374" s="70"/>
      <c r="Q374" s="50"/>
      <c r="R374" s="50"/>
      <c r="S374" s="48"/>
      <c r="T374" s="50"/>
      <c r="U374" s="451" t="str">
        <f t="shared" si="4"/>
        <v/>
      </c>
      <c r="V374" s="451"/>
      <c r="W374" s="451" t="str">
        <f t="shared" si="5"/>
        <v/>
      </c>
      <c r="X374" s="451"/>
      <c r="Y374" s="50"/>
      <c r="Z374" s="146" t="s">
        <v>903</v>
      </c>
      <c r="AA374" s="48"/>
      <c r="AB374" s="48"/>
      <c r="AC374" s="48"/>
      <c r="AD374" s="48"/>
      <c r="AE374" s="48"/>
      <c r="AF374" s="48"/>
      <c r="AG374" s="48"/>
      <c r="AH374" s="76" t="str">
        <f t="shared" si="6"/>
        <v/>
      </c>
      <c r="AI374" s="48"/>
      <c r="AJ374" s="48"/>
      <c r="AK374" s="48"/>
      <c r="AL374" s="144" t="s">
        <v>904</v>
      </c>
      <c r="AM374" s="70"/>
      <c r="AN374" s="70"/>
      <c r="AO374" s="70"/>
      <c r="AP374" s="70"/>
      <c r="AQ374" s="70"/>
      <c r="AR374" s="70"/>
      <c r="AS374" s="70"/>
      <c r="AT374" s="451" t="str">
        <f t="shared" si="3"/>
        <v/>
      </c>
      <c r="AU374" s="451"/>
      <c r="AV374" s="451" t="str">
        <f t="shared" si="7"/>
        <v>Yes</v>
      </c>
      <c r="AW374" s="451"/>
      <c r="AX374" s="149" t="s">
        <v>905</v>
      </c>
      <c r="AY374" s="48"/>
      <c r="AZ374" s="48"/>
      <c r="BA374" s="48"/>
      <c r="BB374" s="451" t="b">
        <f t="shared" si="8"/>
        <v>0</v>
      </c>
      <c r="BC374" s="451"/>
      <c r="BD374" s="48"/>
      <c r="BE374" s="48"/>
      <c r="BF374" s="48"/>
      <c r="BG374" s="48"/>
      <c r="BH374" s="48"/>
      <c r="BI374" s="48"/>
      <c r="BJ374" s="48"/>
      <c r="BK374" s="48"/>
      <c r="BL374" s="48"/>
      <c r="BM374" s="48"/>
      <c r="BN374" s="48"/>
      <c r="BO374" s="48"/>
      <c r="BP374" s="48"/>
      <c r="BQ374" s="48"/>
      <c r="BR374" s="48"/>
      <c r="BS374" s="48"/>
      <c r="BT374" s="48"/>
      <c r="BU374" s="48"/>
    </row>
    <row r="375" spans="1:73" hidden="1">
      <c r="A375" s="50"/>
      <c r="B375" s="50"/>
      <c r="C375" s="70" t="s">
        <v>906</v>
      </c>
      <c r="D375" s="48"/>
      <c r="E375" s="48"/>
      <c r="F375" s="48"/>
      <c r="G375" s="48"/>
      <c r="H375" s="48"/>
      <c r="I375" s="48"/>
      <c r="J375" s="48"/>
      <c r="K375" s="48"/>
      <c r="L375" s="450">
        <f t="shared" si="9"/>
        <v>4</v>
      </c>
      <c r="M375" s="450"/>
      <c r="N375" s="145" t="s">
        <v>907</v>
      </c>
      <c r="O375" s="50"/>
      <c r="P375" s="70"/>
      <c r="Q375" s="50"/>
      <c r="R375" s="50"/>
      <c r="S375" s="48"/>
      <c r="T375" s="50"/>
      <c r="U375" s="451" t="str">
        <f t="shared" si="4"/>
        <v/>
      </c>
      <c r="V375" s="451"/>
      <c r="W375" s="451" t="str">
        <f t="shared" si="5"/>
        <v/>
      </c>
      <c r="X375" s="451"/>
      <c r="Y375" s="126"/>
      <c r="Z375" s="147" t="s">
        <v>908</v>
      </c>
      <c r="AA375" s="48"/>
      <c r="AB375" s="48"/>
      <c r="AC375" s="48"/>
      <c r="AD375" s="48"/>
      <c r="AE375" s="48"/>
      <c r="AF375" s="48"/>
      <c r="AG375" s="48"/>
      <c r="AH375" s="76" t="str">
        <f t="shared" si="6"/>
        <v/>
      </c>
      <c r="AI375" s="48"/>
      <c r="AJ375" s="48"/>
      <c r="AK375" s="48"/>
      <c r="AL375" s="144" t="s">
        <v>909</v>
      </c>
      <c r="AM375" s="70"/>
      <c r="AN375" s="70"/>
      <c r="AO375" s="70"/>
      <c r="AP375" s="70"/>
      <c r="AQ375" s="70"/>
      <c r="AR375" s="70"/>
      <c r="AS375" s="70"/>
      <c r="AT375" s="451" t="str">
        <f t="shared" si="3"/>
        <v/>
      </c>
      <c r="AU375" s="451"/>
      <c r="AV375" s="451" t="str">
        <f t="shared" si="7"/>
        <v>Yes</v>
      </c>
      <c r="AW375" s="451"/>
      <c r="AX375" s="149" t="s">
        <v>905</v>
      </c>
      <c r="AY375" s="48"/>
      <c r="AZ375" s="48"/>
      <c r="BA375" s="48"/>
      <c r="BB375" s="451" t="b">
        <f t="shared" si="8"/>
        <v>0</v>
      </c>
      <c r="BC375" s="451"/>
      <c r="BD375" s="48"/>
      <c r="BE375" s="48"/>
      <c r="BF375" s="48"/>
      <c r="BG375" s="48"/>
      <c r="BH375" s="48"/>
      <c r="BI375" s="48"/>
      <c r="BJ375" s="48"/>
      <c r="BK375" s="48"/>
      <c r="BL375" s="48"/>
      <c r="BM375" s="48"/>
      <c r="BN375" s="48"/>
      <c r="BO375" s="48"/>
      <c r="BP375" s="48"/>
      <c r="BQ375" s="48"/>
      <c r="BR375" s="48"/>
      <c r="BS375" s="48"/>
      <c r="BT375" s="48"/>
      <c r="BU375" s="48"/>
    </row>
    <row r="376" spans="1:73" hidden="1">
      <c r="A376" s="50"/>
      <c r="B376" s="50"/>
      <c r="C376" s="70" t="s">
        <v>910</v>
      </c>
      <c r="D376" s="48"/>
      <c r="E376" s="48"/>
      <c r="F376" s="48"/>
      <c r="G376" s="48"/>
      <c r="H376" s="48"/>
      <c r="I376" s="48"/>
      <c r="J376" s="48"/>
      <c r="K376" s="48"/>
      <c r="L376" s="450">
        <f t="shared" si="9"/>
        <v>5</v>
      </c>
      <c r="M376" s="450"/>
      <c r="N376" s="145" t="s">
        <v>911</v>
      </c>
      <c r="O376" s="50"/>
      <c r="P376" s="70"/>
      <c r="Q376" s="50"/>
      <c r="R376" s="50"/>
      <c r="S376" s="48"/>
      <c r="T376" s="50"/>
      <c r="U376" s="451" t="str">
        <f t="shared" si="4"/>
        <v/>
      </c>
      <c r="V376" s="451"/>
      <c r="W376" s="451" t="str">
        <f t="shared" si="5"/>
        <v/>
      </c>
      <c r="X376" s="451"/>
      <c r="Y376" s="50"/>
      <c r="Z376" s="147" t="s">
        <v>912</v>
      </c>
      <c r="AA376" s="48"/>
      <c r="AB376" s="48"/>
      <c r="AC376" s="48"/>
      <c r="AD376" s="48"/>
      <c r="AE376" s="48"/>
      <c r="AF376" s="48"/>
      <c r="AG376" s="48"/>
      <c r="AH376" s="76" t="str">
        <f t="shared" si="6"/>
        <v/>
      </c>
      <c r="AI376" s="48"/>
      <c r="AJ376" s="48"/>
      <c r="AK376" s="48"/>
      <c r="AL376" s="150" t="s">
        <v>913</v>
      </c>
      <c r="AM376" s="70"/>
      <c r="AN376" s="70"/>
      <c r="AO376" s="70"/>
      <c r="AP376" s="70"/>
      <c r="AQ376" s="70"/>
      <c r="AR376" s="70"/>
      <c r="AS376" s="70"/>
      <c r="AT376" s="451" t="str">
        <f t="shared" si="3"/>
        <v/>
      </c>
      <c r="AU376" s="451"/>
      <c r="AV376" s="451" t="str">
        <f t="shared" si="7"/>
        <v>Yes</v>
      </c>
      <c r="AW376" s="451"/>
      <c r="AX376" s="148" t="s">
        <v>895</v>
      </c>
      <c r="AY376" s="48"/>
      <c r="AZ376" s="48"/>
      <c r="BA376" s="48"/>
      <c r="BB376" s="451" t="b">
        <f t="shared" si="8"/>
        <v>0</v>
      </c>
      <c r="BC376" s="451"/>
      <c r="BD376" s="48"/>
      <c r="BE376" s="48"/>
      <c r="BF376" s="48"/>
      <c r="BG376" s="48"/>
      <c r="BH376" s="48"/>
      <c r="BI376" s="48"/>
      <c r="BJ376" s="48"/>
      <c r="BK376" s="48"/>
      <c r="BL376" s="48"/>
      <c r="BM376" s="48"/>
      <c r="BN376" s="48"/>
      <c r="BO376" s="48"/>
      <c r="BP376" s="48"/>
      <c r="BQ376" s="48"/>
      <c r="BR376" s="48"/>
      <c r="BS376" s="48"/>
      <c r="BT376" s="48"/>
      <c r="BU376" s="48"/>
    </row>
    <row r="377" spans="1:73" hidden="1">
      <c r="A377" s="50"/>
      <c r="B377" s="50"/>
      <c r="C377" s="70" t="s">
        <v>914</v>
      </c>
      <c r="D377" s="48"/>
      <c r="E377" s="48"/>
      <c r="F377" s="48"/>
      <c r="G377" s="48"/>
      <c r="H377" s="48"/>
      <c r="I377" s="48"/>
      <c r="J377" s="48"/>
      <c r="K377" s="48"/>
      <c r="L377" s="450">
        <f t="shared" si="9"/>
        <v>6</v>
      </c>
      <c r="M377" s="450"/>
      <c r="N377" s="145" t="s">
        <v>915</v>
      </c>
      <c r="O377" s="50"/>
      <c r="P377" s="70"/>
      <c r="Q377" s="50"/>
      <c r="R377" s="50"/>
      <c r="S377" s="48"/>
      <c r="T377" s="50"/>
      <c r="U377" s="451" t="str">
        <f t="shared" si="4"/>
        <v/>
      </c>
      <c r="V377" s="451"/>
      <c r="W377" s="451" t="str">
        <f t="shared" si="5"/>
        <v/>
      </c>
      <c r="X377" s="451"/>
      <c r="Y377" s="50"/>
      <c r="Z377" s="147" t="s">
        <v>916</v>
      </c>
      <c r="AA377" s="48"/>
      <c r="AB377" s="48"/>
      <c r="AC377" s="48"/>
      <c r="AD377" s="48"/>
      <c r="AE377" s="48"/>
      <c r="AF377" s="48"/>
      <c r="AG377" s="48"/>
      <c r="AH377" s="76" t="str">
        <f t="shared" si="6"/>
        <v/>
      </c>
      <c r="AI377" s="48"/>
      <c r="AJ377" s="48"/>
      <c r="AK377" s="48"/>
      <c r="AL377" s="144" t="s">
        <v>917</v>
      </c>
      <c r="AM377" s="70"/>
      <c r="AN377" s="70"/>
      <c r="AO377" s="70"/>
      <c r="AP377" s="70"/>
      <c r="AQ377" s="70"/>
      <c r="AR377" s="70"/>
      <c r="AS377" s="70"/>
      <c r="AT377" s="451" t="str">
        <f t="shared" si="3"/>
        <v/>
      </c>
      <c r="AU377" s="451"/>
      <c r="AV377" s="451" t="str">
        <f t="shared" si="7"/>
        <v>Yes</v>
      </c>
      <c r="AW377" s="451"/>
      <c r="AX377" s="69" t="s">
        <v>918</v>
      </c>
      <c r="AY377" s="48"/>
      <c r="AZ377" s="48"/>
      <c r="BA377" s="48"/>
      <c r="BB377" s="451" t="b">
        <f t="shared" si="8"/>
        <v>0</v>
      </c>
      <c r="BC377" s="451"/>
      <c r="BD377" s="48"/>
      <c r="BE377" s="48"/>
      <c r="BF377" s="48"/>
      <c r="BG377" s="48"/>
      <c r="BH377" s="48"/>
      <c r="BI377" s="48"/>
      <c r="BJ377" s="48"/>
      <c r="BK377" s="48"/>
      <c r="BL377" s="48"/>
      <c r="BM377" s="48"/>
      <c r="BN377" s="48"/>
      <c r="BO377" s="48"/>
      <c r="BP377" s="48"/>
      <c r="BQ377" s="48"/>
      <c r="BR377" s="48"/>
      <c r="BS377" s="48"/>
      <c r="BT377" s="48"/>
      <c r="BU377" s="48"/>
    </row>
    <row r="378" spans="1:73" hidden="1">
      <c r="A378" s="50"/>
      <c r="B378" s="50"/>
      <c r="C378" s="70" t="s">
        <v>919</v>
      </c>
      <c r="D378" s="48"/>
      <c r="E378" s="48"/>
      <c r="F378" s="48"/>
      <c r="G378" s="48"/>
      <c r="H378" s="48"/>
      <c r="I378" s="48"/>
      <c r="J378" s="48"/>
      <c r="K378" s="48"/>
      <c r="L378" s="450">
        <f t="shared" si="9"/>
        <v>7</v>
      </c>
      <c r="M378" s="450"/>
      <c r="N378" s="145" t="s">
        <v>920</v>
      </c>
      <c r="O378" s="50"/>
      <c r="P378" s="70"/>
      <c r="Q378" s="50"/>
      <c r="R378" s="50"/>
      <c r="S378" s="48"/>
      <c r="T378" s="50"/>
      <c r="U378" s="451" t="str">
        <f t="shared" si="4"/>
        <v/>
      </c>
      <c r="V378" s="451"/>
      <c r="W378" s="451" t="str">
        <f t="shared" si="5"/>
        <v/>
      </c>
      <c r="X378" s="451"/>
      <c r="Y378" s="126"/>
      <c r="Z378" s="147" t="s">
        <v>921</v>
      </c>
      <c r="AA378" s="48"/>
      <c r="AB378" s="48"/>
      <c r="AC378" s="48"/>
      <c r="AD378" s="48"/>
      <c r="AE378" s="48"/>
      <c r="AF378" s="48"/>
      <c r="AG378" s="48"/>
      <c r="AH378" s="76" t="str">
        <f t="shared" si="6"/>
        <v/>
      </c>
      <c r="AI378" s="48"/>
      <c r="AJ378" s="48"/>
      <c r="AK378" s="48"/>
      <c r="AL378" s="150" t="s">
        <v>922</v>
      </c>
      <c r="AM378" s="70"/>
      <c r="AN378" s="70"/>
      <c r="AO378" s="70"/>
      <c r="AP378" s="70"/>
      <c r="AQ378" s="70"/>
      <c r="AR378" s="70"/>
      <c r="AS378" s="70"/>
      <c r="AT378" s="451" t="str">
        <f t="shared" si="3"/>
        <v/>
      </c>
      <c r="AU378" s="451"/>
      <c r="AV378" s="451" t="str">
        <f t="shared" si="7"/>
        <v>Yes</v>
      </c>
      <c r="AW378" s="451"/>
      <c r="AX378" s="148" t="s">
        <v>895</v>
      </c>
      <c r="AY378" s="48"/>
      <c r="AZ378" s="48"/>
      <c r="BA378" s="48"/>
      <c r="BB378" s="451" t="b">
        <f t="shared" si="8"/>
        <v>0</v>
      </c>
      <c r="BC378" s="451"/>
      <c r="BD378" s="48"/>
      <c r="BE378" s="48"/>
      <c r="BF378" s="48"/>
      <c r="BG378" s="48"/>
      <c r="BH378" s="48"/>
      <c r="BI378" s="48"/>
      <c r="BJ378" s="48"/>
      <c r="BK378" s="48"/>
      <c r="BL378" s="48"/>
      <c r="BM378" s="48"/>
      <c r="BN378" s="48"/>
      <c r="BO378" s="48"/>
      <c r="BP378" s="48"/>
      <c r="BQ378" s="48"/>
      <c r="BR378" s="48"/>
      <c r="BS378" s="48"/>
      <c r="BT378" s="48"/>
      <c r="BU378" s="48"/>
    </row>
    <row r="379" spans="1:73" hidden="1">
      <c r="A379" s="50"/>
      <c r="B379" s="50"/>
      <c r="C379" s="70" t="s">
        <v>923</v>
      </c>
      <c r="D379" s="48"/>
      <c r="E379" s="48"/>
      <c r="F379" s="48"/>
      <c r="G379" s="48"/>
      <c r="H379" s="48"/>
      <c r="I379" s="48"/>
      <c r="J379" s="48"/>
      <c r="K379" s="48"/>
      <c r="L379" s="450">
        <f t="shared" si="9"/>
        <v>8</v>
      </c>
      <c r="M379" s="450"/>
      <c r="N379" s="145" t="s">
        <v>924</v>
      </c>
      <c r="O379" s="50"/>
      <c r="P379" s="70"/>
      <c r="Q379" s="50"/>
      <c r="R379" s="50"/>
      <c r="S379" s="48"/>
      <c r="T379" s="50"/>
      <c r="U379" s="451" t="str">
        <f t="shared" si="4"/>
        <v/>
      </c>
      <c r="V379" s="451"/>
      <c r="W379" s="451" t="str">
        <f t="shared" si="5"/>
        <v/>
      </c>
      <c r="X379" s="451"/>
      <c r="Y379" s="50"/>
      <c r="Z379" s="147" t="s">
        <v>925</v>
      </c>
      <c r="AA379" s="48"/>
      <c r="AB379" s="48"/>
      <c r="AC379" s="48"/>
      <c r="AD379" s="48"/>
      <c r="AE379" s="48"/>
      <c r="AF379" s="48"/>
      <c r="AG379" s="48"/>
      <c r="AH379" s="76" t="str">
        <f t="shared" si="6"/>
        <v/>
      </c>
      <c r="AI379" s="48"/>
      <c r="AJ379" s="48"/>
      <c r="AK379" s="48"/>
      <c r="AL379" s="144" t="s">
        <v>926</v>
      </c>
      <c r="AM379" s="70"/>
      <c r="AN379" s="70"/>
      <c r="AO379" s="70"/>
      <c r="AP379" s="70"/>
      <c r="AQ379" s="70"/>
      <c r="AR379" s="70"/>
      <c r="AS379" s="70"/>
      <c r="AT379" s="451" t="str">
        <f t="shared" si="3"/>
        <v/>
      </c>
      <c r="AU379" s="451"/>
      <c r="AV379" s="451" t="str">
        <f t="shared" si="7"/>
        <v>Yes</v>
      </c>
      <c r="AW379" s="451"/>
      <c r="AX379" s="149" t="s">
        <v>905</v>
      </c>
      <c r="AY379" s="48"/>
      <c r="AZ379" s="48"/>
      <c r="BA379" s="48"/>
      <c r="BB379" s="451" t="b">
        <f t="shared" si="8"/>
        <v>0</v>
      </c>
      <c r="BC379" s="451"/>
      <c r="BD379" s="48"/>
      <c r="BE379" s="48"/>
      <c r="BF379" s="48"/>
      <c r="BG379" s="48"/>
      <c r="BH379" s="48"/>
      <c r="BI379" s="48"/>
      <c r="BJ379" s="48"/>
      <c r="BK379" s="48"/>
      <c r="BL379" s="48"/>
      <c r="BM379" s="48"/>
      <c r="BN379" s="48"/>
      <c r="BO379" s="48"/>
      <c r="BP379" s="48"/>
      <c r="BQ379" s="48"/>
      <c r="BR379" s="48"/>
      <c r="BS379" s="48"/>
      <c r="BT379" s="48"/>
      <c r="BU379" s="48"/>
    </row>
    <row r="380" spans="1:73" hidden="1">
      <c r="A380" s="50"/>
      <c r="B380" s="50"/>
      <c r="C380" s="70" t="s">
        <v>927</v>
      </c>
      <c r="D380" s="48"/>
      <c r="E380" s="48"/>
      <c r="F380" s="48"/>
      <c r="G380" s="48"/>
      <c r="H380" s="48"/>
      <c r="I380" s="48"/>
      <c r="J380" s="48"/>
      <c r="K380" s="48"/>
      <c r="L380" s="450">
        <f t="shared" si="9"/>
        <v>9</v>
      </c>
      <c r="M380" s="450"/>
      <c r="N380" s="145" t="s">
        <v>928</v>
      </c>
      <c r="O380" s="50"/>
      <c r="P380" s="70"/>
      <c r="Q380" s="50"/>
      <c r="R380" s="50"/>
      <c r="S380" s="48"/>
      <c r="T380" s="50"/>
      <c r="U380" s="451" t="str">
        <f t="shared" si="4"/>
        <v/>
      </c>
      <c r="V380" s="451"/>
      <c r="W380" s="451" t="str">
        <f t="shared" si="5"/>
        <v/>
      </c>
      <c r="X380" s="451"/>
      <c r="Y380" s="50"/>
      <c r="Z380" s="147" t="s">
        <v>929</v>
      </c>
      <c r="AA380" s="48"/>
      <c r="AB380" s="48"/>
      <c r="AC380" s="48"/>
      <c r="AD380" s="48"/>
      <c r="AE380" s="48"/>
      <c r="AF380" s="48"/>
      <c r="AG380" s="48"/>
      <c r="AH380" s="76" t="str">
        <f t="shared" si="6"/>
        <v/>
      </c>
      <c r="AI380" s="48"/>
      <c r="AJ380" s="48"/>
      <c r="AK380" s="48"/>
      <c r="AL380" s="144" t="s">
        <v>930</v>
      </c>
      <c r="AM380" s="70"/>
      <c r="AN380" s="70"/>
      <c r="AO380" s="70"/>
      <c r="AP380" s="70"/>
      <c r="AQ380" s="70"/>
      <c r="AR380" s="70"/>
      <c r="AS380" s="70"/>
      <c r="AT380" s="451" t="str">
        <f t="shared" si="3"/>
        <v/>
      </c>
      <c r="AU380" s="451"/>
      <c r="AV380" s="451" t="str">
        <f t="shared" si="7"/>
        <v>Yes</v>
      </c>
      <c r="AW380" s="451"/>
      <c r="AX380" s="149" t="s">
        <v>905</v>
      </c>
      <c r="AY380" s="48"/>
      <c r="AZ380" s="48"/>
      <c r="BA380" s="48"/>
      <c r="BB380" s="451" t="b">
        <f t="shared" si="8"/>
        <v>0</v>
      </c>
      <c r="BC380" s="451"/>
      <c r="BD380" s="48"/>
      <c r="BE380" s="48"/>
      <c r="BF380" s="48"/>
      <c r="BG380" s="48"/>
      <c r="BH380" s="48"/>
      <c r="BI380" s="48"/>
      <c r="BJ380" s="48"/>
      <c r="BK380" s="48"/>
      <c r="BL380" s="48"/>
      <c r="BM380" s="48"/>
      <c r="BN380" s="48"/>
      <c r="BO380" s="48"/>
      <c r="BP380" s="48"/>
      <c r="BQ380" s="48"/>
      <c r="BR380" s="48"/>
      <c r="BS380" s="48"/>
      <c r="BT380" s="48"/>
      <c r="BU380" s="48"/>
    </row>
    <row r="381" spans="1:73" hidden="1">
      <c r="A381" s="50"/>
      <c r="B381" s="50"/>
      <c r="C381" s="70" t="s">
        <v>931</v>
      </c>
      <c r="D381" s="48"/>
      <c r="E381" s="48"/>
      <c r="F381" s="48"/>
      <c r="G381" s="48"/>
      <c r="H381" s="48"/>
      <c r="I381" s="48"/>
      <c r="J381" s="48"/>
      <c r="K381" s="48"/>
      <c r="L381" s="450">
        <f t="shared" si="9"/>
        <v>10</v>
      </c>
      <c r="M381" s="450"/>
      <c r="N381" s="145" t="s">
        <v>932</v>
      </c>
      <c r="O381" s="50"/>
      <c r="P381" s="70"/>
      <c r="Q381" s="50"/>
      <c r="R381" s="50"/>
      <c r="S381" s="48"/>
      <c r="T381" s="50"/>
      <c r="U381" s="451" t="str">
        <f t="shared" si="4"/>
        <v/>
      </c>
      <c r="V381" s="451"/>
      <c r="W381" s="451" t="str">
        <f t="shared" si="5"/>
        <v/>
      </c>
      <c r="X381" s="451"/>
      <c r="Y381" s="126"/>
      <c r="Z381" s="146" t="s">
        <v>933</v>
      </c>
      <c r="AA381" s="48"/>
      <c r="AB381" s="48"/>
      <c r="AC381" s="48"/>
      <c r="AD381" s="48"/>
      <c r="AE381" s="48"/>
      <c r="AF381" s="48"/>
      <c r="AG381" s="48"/>
      <c r="AH381" s="76" t="str">
        <f t="shared" si="6"/>
        <v/>
      </c>
      <c r="AI381" s="48"/>
      <c r="AJ381" s="48"/>
      <c r="AK381" s="48"/>
      <c r="AL381" s="150" t="s">
        <v>934</v>
      </c>
      <c r="AM381" s="70"/>
      <c r="AN381" s="70"/>
      <c r="AO381" s="70"/>
      <c r="AP381" s="70"/>
      <c r="AQ381" s="70"/>
      <c r="AR381" s="70"/>
      <c r="AS381" s="70"/>
      <c r="AT381" s="451" t="str">
        <f t="shared" si="3"/>
        <v/>
      </c>
      <c r="AU381" s="451"/>
      <c r="AV381" s="451" t="str">
        <f t="shared" si="7"/>
        <v>Yes</v>
      </c>
      <c r="AW381" s="451"/>
      <c r="AX381" s="148" t="s">
        <v>895</v>
      </c>
      <c r="AY381" s="48"/>
      <c r="AZ381" s="48"/>
      <c r="BA381" s="48"/>
      <c r="BB381" s="451" t="b">
        <f t="shared" si="8"/>
        <v>0</v>
      </c>
      <c r="BC381" s="451"/>
      <c r="BD381" s="48"/>
      <c r="BE381" s="48"/>
      <c r="BF381" s="48"/>
      <c r="BG381" s="48"/>
      <c r="BH381" s="48"/>
      <c r="BI381" s="48"/>
      <c r="BJ381" s="48"/>
      <c r="BK381" s="48"/>
      <c r="BL381" s="48"/>
      <c r="BM381" s="48"/>
      <c r="BN381" s="48"/>
      <c r="BO381" s="48"/>
      <c r="BP381" s="48"/>
      <c r="BQ381" s="48"/>
      <c r="BR381" s="48"/>
      <c r="BS381" s="48"/>
      <c r="BT381" s="48"/>
      <c r="BU381" s="48"/>
    </row>
    <row r="382" spans="1:73" hidden="1">
      <c r="A382" s="50"/>
      <c r="B382" s="50"/>
      <c r="C382" s="70" t="s">
        <v>935</v>
      </c>
      <c r="D382" s="48"/>
      <c r="E382" s="48"/>
      <c r="F382" s="48"/>
      <c r="G382" s="48"/>
      <c r="H382" s="48"/>
      <c r="I382" s="48"/>
      <c r="J382" s="48"/>
      <c r="K382" s="48"/>
      <c r="L382" s="450">
        <f t="shared" si="9"/>
        <v>11</v>
      </c>
      <c r="M382" s="450"/>
      <c r="N382" s="145" t="s">
        <v>936</v>
      </c>
      <c r="O382" s="50"/>
      <c r="P382" s="70"/>
      <c r="Q382" s="50"/>
      <c r="R382" s="50"/>
      <c r="S382" s="48"/>
      <c r="T382" s="50"/>
      <c r="U382" s="451" t="str">
        <f t="shared" si="4"/>
        <v/>
      </c>
      <c r="V382" s="451"/>
      <c r="W382" s="451" t="str">
        <f t="shared" si="5"/>
        <v/>
      </c>
      <c r="X382" s="451"/>
      <c r="Y382" s="50"/>
      <c r="Z382" s="146" t="s">
        <v>937</v>
      </c>
      <c r="AA382" s="48"/>
      <c r="AB382" s="48"/>
      <c r="AC382" s="48"/>
      <c r="AD382" s="48"/>
      <c r="AE382" s="48"/>
      <c r="AF382" s="48"/>
      <c r="AG382" s="48"/>
      <c r="AH382" s="76" t="str">
        <f t="shared" si="6"/>
        <v/>
      </c>
      <c r="AI382" s="48"/>
      <c r="AJ382" s="48"/>
      <c r="AK382" s="48"/>
      <c r="AL382" s="150" t="s">
        <v>938</v>
      </c>
      <c r="AM382" s="70"/>
      <c r="AN382" s="70"/>
      <c r="AO382" s="70"/>
      <c r="AP382" s="70"/>
      <c r="AQ382" s="70"/>
      <c r="AR382" s="70"/>
      <c r="AS382" s="70"/>
      <c r="AT382" s="451" t="str">
        <f t="shared" si="3"/>
        <v/>
      </c>
      <c r="AU382" s="451"/>
      <c r="AV382" s="451" t="str">
        <f t="shared" si="7"/>
        <v>Yes</v>
      </c>
      <c r="AW382" s="451"/>
      <c r="AX382" s="148" t="s">
        <v>895</v>
      </c>
      <c r="AY382" s="48"/>
      <c r="AZ382" s="48"/>
      <c r="BA382" s="48"/>
      <c r="BB382" s="451" t="b">
        <f t="shared" si="8"/>
        <v>0</v>
      </c>
      <c r="BC382" s="451"/>
      <c r="BD382" s="48"/>
      <c r="BE382" s="48"/>
      <c r="BF382" s="48"/>
      <c r="BG382" s="48"/>
      <c r="BH382" s="48"/>
      <c r="BI382" s="48"/>
      <c r="BJ382" s="48"/>
      <c r="BK382" s="48"/>
      <c r="BL382" s="48"/>
      <c r="BM382" s="48"/>
      <c r="BN382" s="48"/>
      <c r="BO382" s="48"/>
      <c r="BP382" s="48"/>
      <c r="BQ382" s="48"/>
      <c r="BR382" s="48"/>
      <c r="BS382" s="48"/>
      <c r="BT382" s="48"/>
      <c r="BU382" s="48"/>
    </row>
    <row r="383" spans="1:73" hidden="1">
      <c r="A383" s="50"/>
      <c r="B383" s="50"/>
      <c r="C383" s="70" t="s">
        <v>939</v>
      </c>
      <c r="D383" s="48"/>
      <c r="E383" s="48"/>
      <c r="F383" s="48"/>
      <c r="G383" s="48"/>
      <c r="H383" s="48"/>
      <c r="I383" s="48"/>
      <c r="J383" s="48"/>
      <c r="K383" s="48"/>
      <c r="L383" s="450">
        <f t="shared" si="9"/>
        <v>12</v>
      </c>
      <c r="M383" s="450"/>
      <c r="N383" s="145" t="s">
        <v>940</v>
      </c>
      <c r="O383" s="50"/>
      <c r="P383" s="70"/>
      <c r="Q383" s="50"/>
      <c r="R383" s="50"/>
      <c r="S383" s="48"/>
      <c r="T383" s="50"/>
      <c r="U383" s="451" t="str">
        <f t="shared" si="4"/>
        <v/>
      </c>
      <c r="V383" s="451"/>
      <c r="W383" s="451" t="str">
        <f t="shared" si="5"/>
        <v/>
      </c>
      <c r="X383" s="451"/>
      <c r="Y383" s="50"/>
      <c r="Z383" s="147" t="s">
        <v>941</v>
      </c>
      <c r="AA383" s="48"/>
      <c r="AB383" s="48"/>
      <c r="AC383" s="48"/>
      <c r="AD383" s="48"/>
      <c r="AE383" s="48"/>
      <c r="AF383" s="48"/>
      <c r="AG383" s="48"/>
      <c r="AH383" s="76" t="str">
        <f t="shared" si="6"/>
        <v/>
      </c>
      <c r="AI383" s="48"/>
      <c r="AJ383" s="48"/>
      <c r="AK383" s="48"/>
      <c r="AL383" s="150" t="s">
        <v>942</v>
      </c>
      <c r="AM383" s="70"/>
      <c r="AN383" s="70"/>
      <c r="AO383" s="70"/>
      <c r="AP383" s="70"/>
      <c r="AQ383" s="70"/>
      <c r="AR383" s="70"/>
      <c r="AS383" s="70"/>
      <c r="AT383" s="451" t="str">
        <f t="shared" si="3"/>
        <v/>
      </c>
      <c r="AU383" s="451"/>
      <c r="AV383" s="451" t="str">
        <f t="shared" si="7"/>
        <v>Yes</v>
      </c>
      <c r="AW383" s="451"/>
      <c r="AX383" s="148" t="s">
        <v>895</v>
      </c>
      <c r="AY383" s="48"/>
      <c r="AZ383" s="48"/>
      <c r="BA383" s="48"/>
      <c r="BB383" s="451" t="b">
        <f t="shared" si="8"/>
        <v>0</v>
      </c>
      <c r="BC383" s="451"/>
      <c r="BD383" s="48"/>
      <c r="BE383" s="48"/>
      <c r="BF383" s="48"/>
      <c r="BG383" s="48"/>
      <c r="BH383" s="48"/>
      <c r="BI383" s="48"/>
      <c r="BJ383" s="48"/>
      <c r="BK383" s="48"/>
      <c r="BL383" s="48"/>
      <c r="BM383" s="48"/>
      <c r="BN383" s="48"/>
      <c r="BO383" s="48"/>
      <c r="BP383" s="48"/>
      <c r="BQ383" s="48"/>
      <c r="BR383" s="48"/>
      <c r="BS383" s="48"/>
      <c r="BT383" s="48"/>
      <c r="BU383" s="48"/>
    </row>
    <row r="384" spans="1:73" hidden="1">
      <c r="A384" s="50"/>
      <c r="B384" s="50"/>
      <c r="C384" s="70" t="s">
        <v>943</v>
      </c>
      <c r="D384" s="48"/>
      <c r="E384" s="48"/>
      <c r="F384" s="48"/>
      <c r="G384" s="48"/>
      <c r="H384" s="48"/>
      <c r="I384" s="48"/>
      <c r="J384" s="48"/>
      <c r="K384" s="48"/>
      <c r="L384" s="450">
        <f t="shared" si="9"/>
        <v>13</v>
      </c>
      <c r="M384" s="450"/>
      <c r="N384" s="145" t="s">
        <v>944</v>
      </c>
      <c r="O384" s="50"/>
      <c r="P384" s="70"/>
      <c r="Q384" s="50"/>
      <c r="R384" s="50"/>
      <c r="S384" s="48"/>
      <c r="T384" s="50"/>
      <c r="U384" s="451" t="str">
        <f t="shared" si="4"/>
        <v/>
      </c>
      <c r="V384" s="451"/>
      <c r="W384" s="451" t="str">
        <f t="shared" si="5"/>
        <v/>
      </c>
      <c r="X384" s="451"/>
      <c r="Y384" s="126"/>
      <c r="Z384" s="147" t="s">
        <v>945</v>
      </c>
      <c r="AA384" s="48"/>
      <c r="AB384" s="48"/>
      <c r="AC384" s="48"/>
      <c r="AD384" s="48"/>
      <c r="AE384" s="48"/>
      <c r="AF384" s="48"/>
      <c r="AG384" s="48"/>
      <c r="AH384" s="76" t="str">
        <f t="shared" si="6"/>
        <v/>
      </c>
      <c r="AI384" s="48"/>
      <c r="AJ384" s="48"/>
      <c r="AK384" s="48"/>
      <c r="AL384" s="144" t="s">
        <v>946</v>
      </c>
      <c r="AM384" s="70"/>
      <c r="AN384" s="70"/>
      <c r="AO384" s="70"/>
      <c r="AP384" s="70"/>
      <c r="AQ384" s="70"/>
      <c r="AR384" s="70"/>
      <c r="AS384" s="70"/>
      <c r="AT384" s="451" t="str">
        <f t="shared" si="3"/>
        <v/>
      </c>
      <c r="AU384" s="451"/>
      <c r="AV384" s="451" t="str">
        <f t="shared" si="7"/>
        <v>Yes</v>
      </c>
      <c r="AW384" s="451"/>
      <c r="AX384" s="149" t="s">
        <v>905</v>
      </c>
      <c r="AY384" s="48"/>
      <c r="AZ384" s="48"/>
      <c r="BA384" s="48"/>
      <c r="BB384" s="451" t="b">
        <f t="shared" si="8"/>
        <v>0</v>
      </c>
      <c r="BC384" s="451"/>
      <c r="BD384" s="48"/>
      <c r="BE384" s="48"/>
      <c r="BF384" s="48"/>
      <c r="BG384" s="48"/>
      <c r="BH384" s="48"/>
      <c r="BI384" s="48"/>
      <c r="BJ384" s="48"/>
      <c r="BK384" s="48"/>
      <c r="BL384" s="48"/>
      <c r="BM384" s="48"/>
      <c r="BN384" s="48"/>
      <c r="BO384" s="48"/>
      <c r="BP384" s="48"/>
      <c r="BQ384" s="48"/>
      <c r="BR384" s="48"/>
      <c r="BS384" s="48"/>
      <c r="BT384" s="48"/>
      <c r="BU384" s="48"/>
    </row>
    <row r="385" spans="1:73" hidden="1">
      <c r="A385" s="50"/>
      <c r="B385" s="50"/>
      <c r="C385" s="70" t="s">
        <v>947</v>
      </c>
      <c r="D385" s="48"/>
      <c r="E385" s="48"/>
      <c r="F385" s="48"/>
      <c r="G385" s="48"/>
      <c r="H385" s="48"/>
      <c r="I385" s="48"/>
      <c r="J385" s="48"/>
      <c r="K385" s="48"/>
      <c r="L385" s="450">
        <f t="shared" si="9"/>
        <v>14</v>
      </c>
      <c r="M385" s="450"/>
      <c r="N385" s="145" t="s">
        <v>948</v>
      </c>
      <c r="O385" s="50"/>
      <c r="P385" s="70"/>
      <c r="Q385" s="50"/>
      <c r="R385" s="50"/>
      <c r="S385" s="48"/>
      <c r="T385" s="50"/>
      <c r="U385" s="451" t="str">
        <f t="shared" si="4"/>
        <v/>
      </c>
      <c r="V385" s="451"/>
      <c r="W385" s="451" t="str">
        <f t="shared" si="5"/>
        <v/>
      </c>
      <c r="X385" s="451"/>
      <c r="Y385" s="50"/>
      <c r="Z385" s="147" t="s">
        <v>949</v>
      </c>
      <c r="AA385" s="48"/>
      <c r="AB385" s="48"/>
      <c r="AC385" s="48"/>
      <c r="AD385" s="48"/>
      <c r="AE385" s="48"/>
      <c r="AF385" s="48"/>
      <c r="AG385" s="48"/>
      <c r="AH385" s="76" t="str">
        <f t="shared" si="6"/>
        <v/>
      </c>
      <c r="AI385" s="48"/>
      <c r="AJ385" s="48"/>
      <c r="AK385" s="48"/>
      <c r="AL385" s="150" t="s">
        <v>950</v>
      </c>
      <c r="AM385" s="70"/>
      <c r="AN385" s="70"/>
      <c r="AO385" s="70"/>
      <c r="AP385" s="70"/>
      <c r="AQ385" s="70"/>
      <c r="AR385" s="70"/>
      <c r="AS385" s="70"/>
      <c r="AT385" s="451" t="str">
        <f t="shared" si="3"/>
        <v/>
      </c>
      <c r="AU385" s="451"/>
      <c r="AV385" s="451" t="str">
        <f t="shared" si="7"/>
        <v>Yes</v>
      </c>
      <c r="AW385" s="451"/>
      <c r="AX385" s="148" t="s">
        <v>895</v>
      </c>
      <c r="AY385" s="48"/>
      <c r="AZ385" s="48"/>
      <c r="BA385" s="48"/>
      <c r="BB385" s="451" t="b">
        <f t="shared" si="8"/>
        <v>0</v>
      </c>
      <c r="BC385" s="451"/>
      <c r="BD385" s="48"/>
      <c r="BE385" s="48"/>
      <c r="BF385" s="48"/>
      <c r="BG385" s="48"/>
      <c r="BH385" s="48"/>
      <c r="BI385" s="48"/>
      <c r="BJ385" s="48"/>
      <c r="BK385" s="48"/>
      <c r="BL385" s="48"/>
      <c r="BM385" s="48"/>
      <c r="BN385" s="48"/>
      <c r="BO385" s="48"/>
      <c r="BP385" s="48"/>
      <c r="BQ385" s="48"/>
      <c r="BR385" s="48"/>
      <c r="BS385" s="48"/>
      <c r="BT385" s="48"/>
      <c r="BU385" s="48"/>
    </row>
    <row r="386" spans="1:73" hidden="1">
      <c r="A386" s="50"/>
      <c r="B386" s="50"/>
      <c r="C386" s="70" t="s">
        <v>951</v>
      </c>
      <c r="D386" s="48"/>
      <c r="E386" s="48"/>
      <c r="F386" s="48"/>
      <c r="G386" s="48"/>
      <c r="H386" s="48"/>
      <c r="I386" s="48"/>
      <c r="J386" s="48"/>
      <c r="K386" s="48"/>
      <c r="L386" s="450">
        <f t="shared" si="9"/>
        <v>15</v>
      </c>
      <c r="M386" s="450"/>
      <c r="N386" s="145" t="s">
        <v>952</v>
      </c>
      <c r="O386" s="50"/>
      <c r="P386" s="70"/>
      <c r="Q386" s="50"/>
      <c r="R386" s="50"/>
      <c r="S386" s="48"/>
      <c r="T386" s="50"/>
      <c r="U386" s="451" t="str">
        <f t="shared" si="4"/>
        <v/>
      </c>
      <c r="V386" s="451"/>
      <c r="W386" s="451" t="str">
        <f t="shared" si="5"/>
        <v/>
      </c>
      <c r="X386" s="451"/>
      <c r="Y386" s="50"/>
      <c r="Z386" s="147" t="s">
        <v>953</v>
      </c>
      <c r="AA386" s="48"/>
      <c r="AB386" s="48"/>
      <c r="AC386" s="48"/>
      <c r="AD386" s="48"/>
      <c r="AE386" s="48"/>
      <c r="AF386" s="48"/>
      <c r="AG386" s="48"/>
      <c r="AH386" s="76" t="str">
        <f t="shared" si="6"/>
        <v/>
      </c>
      <c r="AI386" s="48"/>
      <c r="AJ386" s="48"/>
      <c r="AK386" s="48"/>
      <c r="AL386" s="150" t="s">
        <v>954</v>
      </c>
      <c r="AM386" s="70"/>
      <c r="AN386" s="70"/>
      <c r="AO386" s="70"/>
      <c r="AP386" s="70"/>
      <c r="AQ386" s="70"/>
      <c r="AR386" s="70"/>
      <c r="AS386" s="70"/>
      <c r="AT386" s="451" t="str">
        <f t="shared" si="3"/>
        <v/>
      </c>
      <c r="AU386" s="451"/>
      <c r="AV386" s="451" t="str">
        <f t="shared" si="7"/>
        <v>Yes</v>
      </c>
      <c r="AW386" s="451"/>
      <c r="AX386" s="148" t="s">
        <v>895</v>
      </c>
      <c r="AY386" s="48"/>
      <c r="AZ386" s="48"/>
      <c r="BA386" s="48"/>
      <c r="BB386" s="451" t="b">
        <f t="shared" si="8"/>
        <v>0</v>
      </c>
      <c r="BC386" s="451"/>
      <c r="BD386" s="48"/>
      <c r="BE386" s="48"/>
      <c r="BF386" s="48"/>
      <c r="BG386" s="48"/>
      <c r="BH386" s="48"/>
      <c r="BI386" s="48"/>
      <c r="BJ386" s="48"/>
      <c r="BK386" s="48"/>
      <c r="BL386" s="48"/>
      <c r="BM386" s="48"/>
      <c r="BN386" s="48"/>
      <c r="BO386" s="48"/>
      <c r="BP386" s="48"/>
      <c r="BQ386" s="48"/>
      <c r="BR386" s="48"/>
      <c r="BS386" s="48"/>
      <c r="BT386" s="48"/>
      <c r="BU386" s="48"/>
    </row>
    <row r="387" spans="1:73" hidden="1">
      <c r="A387" s="50"/>
      <c r="B387" s="50"/>
      <c r="C387" s="70" t="s">
        <v>955</v>
      </c>
      <c r="D387" s="48"/>
      <c r="E387" s="48"/>
      <c r="F387" s="48"/>
      <c r="G387" s="48"/>
      <c r="H387" s="48"/>
      <c r="I387" s="48"/>
      <c r="J387" s="48"/>
      <c r="K387" s="48"/>
      <c r="L387" s="450">
        <f t="shared" si="9"/>
        <v>16</v>
      </c>
      <c r="M387" s="450"/>
      <c r="N387" s="145" t="s">
        <v>956</v>
      </c>
      <c r="O387" s="50"/>
      <c r="P387" s="70"/>
      <c r="Q387" s="50"/>
      <c r="R387" s="50"/>
      <c r="S387" s="48"/>
      <c r="T387" s="50"/>
      <c r="U387" s="451" t="str">
        <f t="shared" si="4"/>
        <v/>
      </c>
      <c r="V387" s="451"/>
      <c r="W387" s="451" t="str">
        <f t="shared" si="5"/>
        <v/>
      </c>
      <c r="X387" s="451"/>
      <c r="Y387" s="126"/>
      <c r="Z387" s="147" t="s">
        <v>957</v>
      </c>
      <c r="AA387" s="48"/>
      <c r="AB387" s="48"/>
      <c r="AC387" s="48"/>
      <c r="AD387" s="48"/>
      <c r="AE387" s="48"/>
      <c r="AF387" s="48"/>
      <c r="AG387" s="48"/>
      <c r="AH387" s="76" t="str">
        <f t="shared" si="6"/>
        <v/>
      </c>
      <c r="AI387" s="48"/>
      <c r="AJ387" s="48"/>
      <c r="AK387" s="48"/>
      <c r="AL387" s="144" t="s">
        <v>958</v>
      </c>
      <c r="AM387" s="70"/>
      <c r="AN387" s="70"/>
      <c r="AO387" s="70"/>
      <c r="AP387" s="70"/>
      <c r="AQ387" s="70"/>
      <c r="AR387" s="70"/>
      <c r="AS387" s="70"/>
      <c r="AT387" s="451" t="str">
        <f t="shared" si="3"/>
        <v/>
      </c>
      <c r="AU387" s="451"/>
      <c r="AV387" s="451" t="str">
        <f t="shared" si="7"/>
        <v>Yes</v>
      </c>
      <c r="AW387" s="451"/>
      <c r="AX387" s="69" t="s">
        <v>918</v>
      </c>
      <c r="AY387" s="48"/>
      <c r="AZ387" s="48"/>
      <c r="BA387" s="48"/>
      <c r="BB387" s="451" t="b">
        <f t="shared" si="8"/>
        <v>0</v>
      </c>
      <c r="BC387" s="451"/>
      <c r="BD387" s="48"/>
      <c r="BE387" s="48"/>
      <c r="BF387" s="48"/>
      <c r="BG387" s="48"/>
      <c r="BH387" s="48"/>
      <c r="BI387" s="48"/>
      <c r="BJ387" s="48"/>
      <c r="BK387" s="48"/>
      <c r="BL387" s="48"/>
      <c r="BM387" s="48"/>
      <c r="BN387" s="48"/>
      <c r="BO387" s="48"/>
      <c r="BP387" s="48"/>
      <c r="BQ387" s="48"/>
      <c r="BR387" s="48"/>
      <c r="BS387" s="48"/>
      <c r="BT387" s="48"/>
      <c r="BU387" s="48"/>
    </row>
    <row r="388" spans="1:73" hidden="1">
      <c r="A388" s="50"/>
      <c r="B388" s="50"/>
      <c r="C388" s="70" t="s">
        <v>959</v>
      </c>
      <c r="D388" s="48"/>
      <c r="E388" s="48"/>
      <c r="F388" s="48"/>
      <c r="G388" s="48"/>
      <c r="H388" s="48"/>
      <c r="I388" s="48"/>
      <c r="J388" s="48"/>
      <c r="K388" s="48"/>
      <c r="L388" s="450">
        <f t="shared" si="9"/>
        <v>17</v>
      </c>
      <c r="M388" s="450"/>
      <c r="N388" s="145" t="s">
        <v>960</v>
      </c>
      <c r="O388" s="50"/>
      <c r="P388" s="70"/>
      <c r="Q388" s="50"/>
      <c r="R388" s="50"/>
      <c r="S388" s="48"/>
      <c r="T388" s="50"/>
      <c r="U388" s="451" t="str">
        <f t="shared" si="4"/>
        <v/>
      </c>
      <c r="V388" s="451"/>
      <c r="W388" s="451" t="str">
        <f t="shared" si="5"/>
        <v/>
      </c>
      <c r="X388" s="451"/>
      <c r="Y388" s="50"/>
      <c r="Z388" s="147" t="s">
        <v>961</v>
      </c>
      <c r="AA388" s="48"/>
      <c r="AB388" s="48"/>
      <c r="AC388" s="48"/>
      <c r="AD388" s="48"/>
      <c r="AE388" s="48"/>
      <c r="AF388" s="48"/>
      <c r="AG388" s="48"/>
      <c r="AH388" s="76" t="str">
        <f t="shared" si="6"/>
        <v/>
      </c>
      <c r="AI388" s="48"/>
      <c r="AJ388" s="48"/>
      <c r="AK388" s="48"/>
      <c r="AL388" s="150" t="s">
        <v>962</v>
      </c>
      <c r="AM388" s="70"/>
      <c r="AN388" s="70"/>
      <c r="AO388" s="70"/>
      <c r="AP388" s="70"/>
      <c r="AQ388" s="70"/>
      <c r="AR388" s="70"/>
      <c r="AS388" s="70"/>
      <c r="AT388" s="451" t="str">
        <f t="shared" si="3"/>
        <v/>
      </c>
      <c r="AU388" s="451"/>
      <c r="AV388" s="451" t="str">
        <f t="shared" si="7"/>
        <v>Yes</v>
      </c>
      <c r="AW388" s="451"/>
      <c r="AX388" s="148" t="s">
        <v>895</v>
      </c>
      <c r="AY388" s="48"/>
      <c r="AZ388" s="48"/>
      <c r="BA388" s="48"/>
      <c r="BB388" s="451" t="b">
        <f t="shared" si="8"/>
        <v>0</v>
      </c>
      <c r="BC388" s="451"/>
      <c r="BD388" s="48"/>
      <c r="BE388" s="48"/>
      <c r="BF388" s="48"/>
      <c r="BG388" s="48"/>
      <c r="BH388" s="48"/>
      <c r="BI388" s="48"/>
      <c r="BJ388" s="48"/>
      <c r="BK388" s="48"/>
      <c r="BL388" s="48"/>
      <c r="BM388" s="48"/>
      <c r="BN388" s="48"/>
      <c r="BO388" s="48"/>
      <c r="BP388" s="48"/>
      <c r="BQ388" s="48"/>
      <c r="BR388" s="48"/>
      <c r="BS388" s="48"/>
      <c r="BT388" s="48"/>
      <c r="BU388" s="48"/>
    </row>
    <row r="389" spans="1:73" hidden="1">
      <c r="A389" s="50"/>
      <c r="B389" s="50"/>
      <c r="C389" s="70" t="s">
        <v>963</v>
      </c>
      <c r="D389" s="48"/>
      <c r="E389" s="48"/>
      <c r="F389" s="48"/>
      <c r="G389" s="48"/>
      <c r="H389" s="48"/>
      <c r="I389" s="48"/>
      <c r="J389" s="48"/>
      <c r="K389" s="48"/>
      <c r="L389" s="450">
        <f t="shared" si="9"/>
        <v>18</v>
      </c>
      <c r="M389" s="450"/>
      <c r="N389" s="145" t="s">
        <v>964</v>
      </c>
      <c r="O389" s="50"/>
      <c r="P389" s="70"/>
      <c r="Q389" s="50"/>
      <c r="R389" s="50"/>
      <c r="S389" s="48"/>
      <c r="T389" s="50"/>
      <c r="U389" s="451" t="str">
        <f t="shared" si="4"/>
        <v/>
      </c>
      <c r="V389" s="451"/>
      <c r="W389" s="451" t="str">
        <f t="shared" si="5"/>
        <v/>
      </c>
      <c r="X389" s="451"/>
      <c r="Y389" s="50"/>
      <c r="Z389" s="147" t="s">
        <v>965</v>
      </c>
      <c r="AA389" s="48"/>
      <c r="AB389" s="48"/>
      <c r="AC389" s="48"/>
      <c r="AD389" s="48"/>
      <c r="AE389" s="48"/>
      <c r="AF389" s="48"/>
      <c r="AG389" s="48"/>
      <c r="AH389" s="76" t="str">
        <f t="shared" si="6"/>
        <v/>
      </c>
      <c r="AI389" s="48"/>
      <c r="AJ389" s="48"/>
      <c r="AK389" s="48"/>
      <c r="AL389" s="144" t="s">
        <v>966</v>
      </c>
      <c r="AM389" s="70"/>
      <c r="AN389" s="70"/>
      <c r="AO389" s="70"/>
      <c r="AP389" s="70"/>
      <c r="AQ389" s="70"/>
      <c r="AR389" s="70"/>
      <c r="AS389" s="70"/>
      <c r="AT389" s="451" t="str">
        <f t="shared" si="3"/>
        <v/>
      </c>
      <c r="AU389" s="451"/>
      <c r="AV389" s="451" t="str">
        <f t="shared" si="7"/>
        <v>Yes</v>
      </c>
      <c r="AW389" s="451"/>
      <c r="AX389" s="149" t="s">
        <v>905</v>
      </c>
      <c r="AY389" s="48"/>
      <c r="AZ389" s="48"/>
      <c r="BA389" s="48"/>
      <c r="BB389" s="451" t="b">
        <f t="shared" si="8"/>
        <v>0</v>
      </c>
      <c r="BC389" s="451"/>
      <c r="BD389" s="48"/>
      <c r="BE389" s="48"/>
      <c r="BF389" s="48"/>
      <c r="BG389" s="48"/>
      <c r="BH389" s="48"/>
      <c r="BI389" s="48"/>
      <c r="BJ389" s="48"/>
      <c r="BK389" s="48"/>
      <c r="BL389" s="48"/>
      <c r="BM389" s="48"/>
      <c r="BN389" s="48"/>
      <c r="BO389" s="48"/>
      <c r="BP389" s="48"/>
      <c r="BQ389" s="48"/>
      <c r="BR389" s="48"/>
      <c r="BS389" s="48"/>
      <c r="BT389" s="48"/>
      <c r="BU389" s="48"/>
    </row>
    <row r="390" spans="1:73" hidden="1">
      <c r="A390" s="50"/>
      <c r="B390" s="50"/>
      <c r="C390" s="70" t="s">
        <v>967</v>
      </c>
      <c r="D390" s="48"/>
      <c r="E390" s="48"/>
      <c r="F390" s="48"/>
      <c r="G390" s="48"/>
      <c r="H390" s="48"/>
      <c r="I390" s="48"/>
      <c r="J390" s="48"/>
      <c r="K390" s="48"/>
      <c r="L390" s="450">
        <f t="shared" si="9"/>
        <v>19</v>
      </c>
      <c r="M390" s="450"/>
      <c r="N390" s="145" t="s">
        <v>968</v>
      </c>
      <c r="O390" s="50"/>
      <c r="P390" s="70"/>
      <c r="Q390" s="50"/>
      <c r="R390" s="50"/>
      <c r="S390" s="48"/>
      <c r="T390" s="50"/>
      <c r="U390" s="451" t="str">
        <f t="shared" si="4"/>
        <v/>
      </c>
      <c r="V390" s="451"/>
      <c r="W390" s="451" t="str">
        <f t="shared" si="5"/>
        <v/>
      </c>
      <c r="X390" s="451"/>
      <c r="Y390" s="126"/>
      <c r="Z390" s="147" t="s">
        <v>969</v>
      </c>
      <c r="AA390" s="48"/>
      <c r="AB390" s="48"/>
      <c r="AC390" s="48"/>
      <c r="AD390" s="48"/>
      <c r="AE390" s="48"/>
      <c r="AF390" s="48"/>
      <c r="AG390" s="48"/>
      <c r="AH390" s="76" t="str">
        <f t="shared" si="6"/>
        <v/>
      </c>
      <c r="AI390" s="48"/>
      <c r="AJ390" s="48"/>
      <c r="AK390" s="48"/>
      <c r="AL390" s="144" t="s">
        <v>970</v>
      </c>
      <c r="AM390" s="70"/>
      <c r="AN390" s="70"/>
      <c r="AO390" s="70"/>
      <c r="AP390" s="70"/>
      <c r="AQ390" s="70"/>
      <c r="AR390" s="70"/>
      <c r="AS390" s="70"/>
      <c r="AT390" s="451" t="str">
        <f t="shared" si="3"/>
        <v/>
      </c>
      <c r="AU390" s="451"/>
      <c r="AV390" s="451" t="str">
        <f t="shared" si="7"/>
        <v>Yes</v>
      </c>
      <c r="AW390" s="451"/>
      <c r="AX390" s="149" t="s">
        <v>905</v>
      </c>
      <c r="AY390" s="48"/>
      <c r="AZ390" s="48"/>
      <c r="BA390" s="48"/>
      <c r="BB390" s="451" t="b">
        <f t="shared" si="8"/>
        <v>0</v>
      </c>
      <c r="BC390" s="451"/>
      <c r="BD390" s="48"/>
      <c r="BE390" s="48"/>
      <c r="BF390" s="48"/>
      <c r="BG390" s="48"/>
      <c r="BH390" s="48"/>
      <c r="BI390" s="48"/>
      <c r="BJ390" s="48"/>
      <c r="BK390" s="48"/>
      <c r="BL390" s="48"/>
      <c r="BM390" s="48"/>
      <c r="BN390" s="48"/>
      <c r="BO390" s="48"/>
      <c r="BP390" s="48"/>
      <c r="BQ390" s="48"/>
      <c r="BR390" s="48"/>
      <c r="BS390" s="48"/>
      <c r="BT390" s="48"/>
      <c r="BU390" s="48"/>
    </row>
    <row r="391" spans="1:73" hidden="1">
      <c r="A391" s="50"/>
      <c r="B391" s="50"/>
      <c r="C391" s="70" t="s">
        <v>971</v>
      </c>
      <c r="D391" s="48"/>
      <c r="E391" s="48"/>
      <c r="F391" s="48"/>
      <c r="G391" s="48"/>
      <c r="H391" s="48"/>
      <c r="I391" s="48"/>
      <c r="J391" s="48"/>
      <c r="K391" s="48"/>
      <c r="L391" s="450">
        <f t="shared" si="9"/>
        <v>20</v>
      </c>
      <c r="M391" s="450"/>
      <c r="N391" s="145" t="s">
        <v>972</v>
      </c>
      <c r="O391" s="50"/>
      <c r="P391" s="70"/>
      <c r="Q391" s="50"/>
      <c r="R391" s="50"/>
      <c r="S391" s="48"/>
      <c r="T391" s="50"/>
      <c r="U391" s="451" t="str">
        <f t="shared" si="4"/>
        <v/>
      </c>
      <c r="V391" s="451"/>
      <c r="W391" s="451" t="str">
        <f t="shared" si="5"/>
        <v/>
      </c>
      <c r="X391" s="451"/>
      <c r="Y391" s="50"/>
      <c r="Z391" s="151" t="s">
        <v>973</v>
      </c>
      <c r="AA391" s="48"/>
      <c r="AB391" s="48"/>
      <c r="AC391" s="48"/>
      <c r="AD391" s="48"/>
      <c r="AE391" s="48"/>
      <c r="AF391" s="48"/>
      <c r="AG391" s="48"/>
      <c r="AH391" s="76" t="str">
        <f t="shared" si="6"/>
        <v/>
      </c>
      <c r="AI391" s="48"/>
      <c r="AJ391" s="48"/>
      <c r="AK391" s="48"/>
      <c r="AL391" s="147" t="s">
        <v>974</v>
      </c>
      <c r="AM391" s="70"/>
      <c r="AN391" s="70"/>
      <c r="AO391" s="70"/>
      <c r="AP391" s="70"/>
      <c r="AQ391" s="70"/>
      <c r="AR391" s="70"/>
      <c r="AS391" s="70"/>
      <c r="AT391" s="451" t="str">
        <f t="shared" si="3"/>
        <v/>
      </c>
      <c r="AU391" s="451"/>
      <c r="AV391" s="451" t="str">
        <f t="shared" si="7"/>
        <v>Yes</v>
      </c>
      <c r="AW391" s="451"/>
      <c r="AX391" s="148" t="s">
        <v>895</v>
      </c>
      <c r="AY391" s="48"/>
      <c r="AZ391" s="48"/>
      <c r="BA391" s="48"/>
      <c r="BB391" s="451" t="b">
        <f t="shared" si="8"/>
        <v>0</v>
      </c>
      <c r="BC391" s="451"/>
      <c r="BD391" s="48"/>
      <c r="BE391" s="48"/>
      <c r="BF391" s="48"/>
      <c r="BG391" s="48"/>
      <c r="BH391" s="48"/>
      <c r="BI391" s="48"/>
      <c r="BJ391" s="48"/>
      <c r="BK391" s="48"/>
      <c r="BL391" s="48"/>
      <c r="BM391" s="48"/>
      <c r="BN391" s="48"/>
      <c r="BO391" s="48"/>
      <c r="BP391" s="48"/>
      <c r="BQ391" s="48"/>
      <c r="BR391" s="48"/>
      <c r="BS391" s="48"/>
      <c r="BT391" s="48"/>
      <c r="BU391" s="48"/>
    </row>
    <row r="392" spans="1:73" hidden="1">
      <c r="A392" s="50"/>
      <c r="B392" s="50"/>
      <c r="C392" s="70" t="s">
        <v>975</v>
      </c>
      <c r="D392" s="48"/>
      <c r="E392" s="48"/>
      <c r="F392" s="48"/>
      <c r="G392" s="48"/>
      <c r="H392" s="48"/>
      <c r="I392" s="48"/>
      <c r="J392" s="48"/>
      <c r="K392" s="48"/>
      <c r="L392" s="450">
        <f t="shared" si="9"/>
        <v>21</v>
      </c>
      <c r="M392" s="450"/>
      <c r="N392" s="145" t="s">
        <v>976</v>
      </c>
      <c r="O392" s="50"/>
      <c r="P392" s="70"/>
      <c r="Q392" s="50"/>
      <c r="R392" s="50"/>
      <c r="S392" s="50"/>
      <c r="T392" s="50"/>
      <c r="U392" s="451" t="str">
        <f t="shared" si="4"/>
        <v/>
      </c>
      <c r="V392" s="451"/>
      <c r="W392" s="451" t="str">
        <f t="shared" si="5"/>
        <v/>
      </c>
      <c r="X392" s="451"/>
      <c r="Y392" s="50"/>
      <c r="Z392" s="147" t="s">
        <v>977</v>
      </c>
      <c r="AA392" s="48"/>
      <c r="AB392" s="48"/>
      <c r="AC392" s="48"/>
      <c r="AD392" s="48"/>
      <c r="AE392" s="48"/>
      <c r="AF392" s="48"/>
      <c r="AG392" s="48"/>
      <c r="AH392" s="76" t="str">
        <f t="shared" si="6"/>
        <v/>
      </c>
      <c r="AI392" s="48"/>
      <c r="AJ392" s="48"/>
      <c r="AK392" s="48"/>
      <c r="AL392" s="150" t="s">
        <v>978</v>
      </c>
      <c r="AM392" s="70"/>
      <c r="AN392" s="70"/>
      <c r="AO392" s="70"/>
      <c r="AP392" s="70"/>
      <c r="AQ392" s="70"/>
      <c r="AR392" s="70"/>
      <c r="AS392" s="70"/>
      <c r="AT392" s="451" t="str">
        <f t="shared" si="3"/>
        <v/>
      </c>
      <c r="AU392" s="451"/>
      <c r="AV392" s="451" t="str">
        <f t="shared" si="7"/>
        <v>Yes</v>
      </c>
      <c r="AW392" s="451"/>
      <c r="AX392" s="148" t="s">
        <v>895</v>
      </c>
      <c r="AY392" s="48"/>
      <c r="AZ392" s="48"/>
      <c r="BA392" s="48"/>
      <c r="BB392" s="451" t="b">
        <f t="shared" si="8"/>
        <v>0</v>
      </c>
      <c r="BC392" s="451"/>
      <c r="BD392" s="48"/>
      <c r="BE392" s="48"/>
      <c r="BF392" s="48"/>
      <c r="BG392" s="48"/>
      <c r="BH392" s="48"/>
      <c r="BI392" s="48"/>
      <c r="BJ392" s="48"/>
      <c r="BK392" s="48"/>
      <c r="BL392" s="48"/>
      <c r="BM392" s="48"/>
      <c r="BN392" s="48"/>
      <c r="BO392" s="48"/>
      <c r="BP392" s="48"/>
      <c r="BQ392" s="48"/>
      <c r="BR392" s="48"/>
      <c r="BS392" s="48"/>
      <c r="BT392" s="48"/>
      <c r="BU392" s="48"/>
    </row>
    <row r="393" spans="1:73" hidden="1">
      <c r="A393" s="50"/>
      <c r="B393" s="50"/>
      <c r="C393" s="70" t="s">
        <v>979</v>
      </c>
      <c r="D393" s="48"/>
      <c r="E393" s="48"/>
      <c r="F393" s="48"/>
      <c r="G393" s="48"/>
      <c r="H393" s="48"/>
      <c r="I393" s="48"/>
      <c r="J393" s="48"/>
      <c r="K393" s="48"/>
      <c r="L393" s="450">
        <f t="shared" si="9"/>
        <v>22</v>
      </c>
      <c r="M393" s="450"/>
      <c r="N393" s="145" t="s">
        <v>980</v>
      </c>
      <c r="O393" s="50"/>
      <c r="P393" s="70"/>
      <c r="Q393" s="50"/>
      <c r="R393" s="50"/>
      <c r="S393" s="50"/>
      <c r="T393" s="50"/>
      <c r="U393" s="451" t="str">
        <f t="shared" si="4"/>
        <v/>
      </c>
      <c r="V393" s="451"/>
      <c r="W393" s="451" t="str">
        <f t="shared" si="5"/>
        <v/>
      </c>
      <c r="X393" s="451"/>
      <c r="Y393" s="126"/>
      <c r="Z393" s="146" t="s">
        <v>981</v>
      </c>
      <c r="AA393" s="48"/>
      <c r="AB393" s="48"/>
      <c r="AC393" s="48"/>
      <c r="AD393" s="48"/>
      <c r="AE393" s="48"/>
      <c r="AF393" s="48"/>
      <c r="AG393" s="48"/>
      <c r="AH393" s="76" t="str">
        <f t="shared" si="6"/>
        <v/>
      </c>
      <c r="AI393" s="48"/>
      <c r="AJ393" s="48"/>
      <c r="AK393" s="48"/>
      <c r="AL393" s="150" t="s">
        <v>982</v>
      </c>
      <c r="AM393" s="70"/>
      <c r="AN393" s="70"/>
      <c r="AO393" s="70"/>
      <c r="AP393" s="70"/>
      <c r="AQ393" s="70"/>
      <c r="AR393" s="70"/>
      <c r="AS393" s="70"/>
      <c r="AT393" s="451" t="str">
        <f t="shared" si="3"/>
        <v/>
      </c>
      <c r="AU393" s="451"/>
      <c r="AV393" s="451" t="str">
        <f t="shared" si="7"/>
        <v>Yes</v>
      </c>
      <c r="AW393" s="451"/>
      <c r="AX393" s="148" t="s">
        <v>895</v>
      </c>
      <c r="AY393" s="48"/>
      <c r="AZ393" s="48"/>
      <c r="BA393" s="48"/>
      <c r="BB393" s="451" t="b">
        <f t="shared" si="8"/>
        <v>0</v>
      </c>
      <c r="BC393" s="451"/>
      <c r="BD393" s="48"/>
      <c r="BE393" s="48"/>
      <c r="BF393" s="48"/>
      <c r="BG393" s="48"/>
      <c r="BH393" s="48"/>
      <c r="BI393" s="48"/>
      <c r="BJ393" s="48"/>
      <c r="BK393" s="48"/>
      <c r="BL393" s="48"/>
      <c r="BM393" s="48"/>
      <c r="BN393" s="48"/>
      <c r="BO393" s="48"/>
      <c r="BP393" s="48"/>
      <c r="BQ393" s="48"/>
      <c r="BR393" s="48"/>
      <c r="BS393" s="48"/>
      <c r="BT393" s="48"/>
      <c r="BU393" s="48"/>
    </row>
    <row r="394" spans="1:73" hidden="1">
      <c r="A394" s="50"/>
      <c r="B394" s="50"/>
      <c r="C394" s="70" t="s">
        <v>983</v>
      </c>
      <c r="D394" s="48"/>
      <c r="E394" s="48"/>
      <c r="F394" s="48"/>
      <c r="G394" s="48"/>
      <c r="H394" s="48"/>
      <c r="I394" s="48"/>
      <c r="J394" s="48"/>
      <c r="K394" s="48"/>
      <c r="L394" s="450">
        <f t="shared" si="9"/>
        <v>23</v>
      </c>
      <c r="M394" s="450"/>
      <c r="N394" s="145" t="s">
        <v>984</v>
      </c>
      <c r="O394" s="48"/>
      <c r="P394" s="70"/>
      <c r="Q394" s="48"/>
      <c r="R394" s="48"/>
      <c r="S394" s="48"/>
      <c r="T394" s="48"/>
      <c r="U394" s="451" t="str">
        <f t="shared" si="4"/>
        <v/>
      </c>
      <c r="V394" s="451"/>
      <c r="W394" s="451" t="str">
        <f t="shared" si="5"/>
        <v/>
      </c>
      <c r="X394" s="451"/>
      <c r="Y394" s="50"/>
      <c r="Z394" s="146" t="s">
        <v>985</v>
      </c>
      <c r="AA394" s="48"/>
      <c r="AB394" s="48"/>
      <c r="AC394" s="48"/>
      <c r="AD394" s="48"/>
      <c r="AE394" s="48"/>
      <c r="AF394" s="48"/>
      <c r="AG394" s="48"/>
      <c r="AH394" s="76" t="str">
        <f t="shared" si="6"/>
        <v/>
      </c>
      <c r="AI394" s="48"/>
      <c r="AJ394" s="48"/>
      <c r="AK394" s="48"/>
      <c r="AL394" s="144" t="s">
        <v>986</v>
      </c>
      <c r="AM394" s="70"/>
      <c r="AN394" s="70"/>
      <c r="AO394" s="70"/>
      <c r="AP394" s="70"/>
      <c r="AQ394" s="70"/>
      <c r="AR394" s="70"/>
      <c r="AS394" s="70"/>
      <c r="AT394" s="451" t="str">
        <f t="shared" si="3"/>
        <v/>
      </c>
      <c r="AU394" s="451"/>
      <c r="AV394" s="451" t="str">
        <f t="shared" si="7"/>
        <v>Yes</v>
      </c>
      <c r="AW394" s="451"/>
      <c r="AX394" s="69" t="s">
        <v>987</v>
      </c>
      <c r="AY394" s="48"/>
      <c r="AZ394" s="48"/>
      <c r="BA394" s="48"/>
      <c r="BB394" s="451" t="b">
        <f t="shared" si="8"/>
        <v>0</v>
      </c>
      <c r="BC394" s="451"/>
      <c r="BD394" s="48"/>
      <c r="BE394" s="48"/>
      <c r="BF394" s="48"/>
      <c r="BG394" s="48"/>
      <c r="BH394" s="48"/>
      <c r="BI394" s="48"/>
      <c r="BJ394" s="48"/>
      <c r="BK394" s="48"/>
      <c r="BL394" s="48"/>
      <c r="BM394" s="48"/>
      <c r="BN394" s="48"/>
      <c r="BO394" s="48"/>
      <c r="BP394" s="48"/>
      <c r="BQ394" s="48"/>
      <c r="BR394" s="48"/>
      <c r="BS394" s="48"/>
      <c r="BT394" s="48"/>
      <c r="BU394" s="48"/>
    </row>
    <row r="395" spans="1:73" hidden="1">
      <c r="A395" s="50"/>
      <c r="B395" s="50"/>
      <c r="C395" s="70" t="s">
        <v>988</v>
      </c>
      <c r="D395" s="48"/>
      <c r="E395" s="48"/>
      <c r="F395" s="48"/>
      <c r="G395" s="48"/>
      <c r="H395" s="48"/>
      <c r="I395" s="48"/>
      <c r="J395" s="48"/>
      <c r="K395" s="48"/>
      <c r="L395" s="450">
        <f t="shared" si="9"/>
        <v>24</v>
      </c>
      <c r="M395" s="450"/>
      <c r="N395" s="145" t="s">
        <v>989</v>
      </c>
      <c r="O395" s="48"/>
      <c r="P395" s="70"/>
      <c r="Q395" s="48"/>
      <c r="R395" s="48"/>
      <c r="S395" s="48"/>
      <c r="T395" s="48"/>
      <c r="U395" s="451" t="str">
        <f t="shared" si="4"/>
        <v/>
      </c>
      <c r="V395" s="451"/>
      <c r="W395" s="451" t="str">
        <f t="shared" si="5"/>
        <v/>
      </c>
      <c r="X395" s="451"/>
      <c r="Y395" s="50"/>
      <c r="Z395" s="146" t="s">
        <v>990</v>
      </c>
      <c r="AA395" s="48"/>
      <c r="AB395" s="48"/>
      <c r="AC395" s="48"/>
      <c r="AD395" s="48"/>
      <c r="AE395" s="48"/>
      <c r="AF395" s="48"/>
      <c r="AG395" s="48"/>
      <c r="AH395" s="76" t="str">
        <f t="shared" si="6"/>
        <v/>
      </c>
      <c r="AI395" s="48"/>
      <c r="AJ395" s="48"/>
      <c r="AK395" s="48"/>
      <c r="AL395" s="147" t="s">
        <v>991</v>
      </c>
      <c r="AM395" s="70"/>
      <c r="AN395" s="70"/>
      <c r="AO395" s="70"/>
      <c r="AP395" s="70"/>
      <c r="AQ395" s="70"/>
      <c r="AR395" s="70"/>
      <c r="AS395" s="70"/>
      <c r="AT395" s="451" t="str">
        <f t="shared" si="3"/>
        <v/>
      </c>
      <c r="AU395" s="451"/>
      <c r="AV395" s="451" t="str">
        <f t="shared" si="7"/>
        <v>Yes</v>
      </c>
      <c r="AW395" s="451"/>
      <c r="AX395" s="148" t="s">
        <v>895</v>
      </c>
      <c r="AY395" s="48"/>
      <c r="AZ395" s="48"/>
      <c r="BA395" s="48"/>
      <c r="BB395" s="451" t="b">
        <f t="shared" si="8"/>
        <v>0</v>
      </c>
      <c r="BC395" s="451"/>
      <c r="BD395" s="48"/>
      <c r="BE395" s="48"/>
      <c r="BF395" s="48"/>
      <c r="BG395" s="48"/>
      <c r="BH395" s="48"/>
      <c r="BI395" s="48"/>
      <c r="BJ395" s="48"/>
      <c r="BK395" s="48"/>
      <c r="BL395" s="48"/>
      <c r="BM395" s="48"/>
      <c r="BN395" s="48"/>
      <c r="BO395" s="48"/>
      <c r="BP395" s="48"/>
      <c r="BQ395" s="48"/>
      <c r="BR395" s="48"/>
      <c r="BS395" s="48"/>
      <c r="BT395" s="48"/>
      <c r="BU395" s="48"/>
    </row>
    <row r="396" spans="1:73" hidden="1">
      <c r="A396" s="50"/>
      <c r="B396" s="50"/>
      <c r="C396" s="70" t="s">
        <v>992</v>
      </c>
      <c r="D396" s="48"/>
      <c r="E396" s="48"/>
      <c r="F396" s="48"/>
      <c r="G396" s="48"/>
      <c r="H396" s="48"/>
      <c r="I396" s="48"/>
      <c r="J396" s="48"/>
      <c r="K396" s="48"/>
      <c r="L396" s="450">
        <f t="shared" si="9"/>
        <v>25</v>
      </c>
      <c r="M396" s="450"/>
      <c r="N396" s="145" t="s">
        <v>993</v>
      </c>
      <c r="O396" s="48"/>
      <c r="P396" s="70"/>
      <c r="Q396" s="48"/>
      <c r="R396" s="48"/>
      <c r="S396" s="48"/>
      <c r="T396" s="48"/>
      <c r="U396" s="451" t="str">
        <f t="shared" si="4"/>
        <v/>
      </c>
      <c r="V396" s="451"/>
      <c r="W396" s="451" t="str">
        <f t="shared" si="5"/>
        <v/>
      </c>
      <c r="X396" s="451"/>
      <c r="Y396" s="126"/>
      <c r="Z396" s="147" t="s">
        <v>994</v>
      </c>
      <c r="AA396" s="48"/>
      <c r="AB396" s="48"/>
      <c r="AC396" s="48"/>
      <c r="AD396" s="48"/>
      <c r="AE396" s="48"/>
      <c r="AF396" s="48"/>
      <c r="AG396" s="48"/>
      <c r="AH396" s="76" t="str">
        <f t="shared" si="6"/>
        <v/>
      </c>
      <c r="AI396" s="48"/>
      <c r="AJ396" s="48"/>
      <c r="AK396" s="48"/>
      <c r="AL396" s="144" t="s">
        <v>995</v>
      </c>
      <c r="AM396" s="70"/>
      <c r="AN396" s="70"/>
      <c r="AO396" s="70"/>
      <c r="AP396" s="70"/>
      <c r="AQ396" s="70"/>
      <c r="AR396" s="70"/>
      <c r="AS396" s="70"/>
      <c r="AT396" s="451" t="str">
        <f t="shared" si="3"/>
        <v/>
      </c>
      <c r="AU396" s="451"/>
      <c r="AV396" s="451" t="str">
        <f t="shared" si="7"/>
        <v>Yes</v>
      </c>
      <c r="AW396" s="451"/>
      <c r="AX396" s="69" t="s">
        <v>987</v>
      </c>
      <c r="AY396" s="48"/>
      <c r="AZ396" s="48"/>
      <c r="BA396" s="48"/>
      <c r="BB396" s="451" t="b">
        <f t="shared" si="8"/>
        <v>0</v>
      </c>
      <c r="BC396" s="451"/>
      <c r="BD396" s="48"/>
      <c r="BE396" s="48"/>
      <c r="BF396" s="48"/>
      <c r="BG396" s="48"/>
      <c r="BH396" s="48"/>
      <c r="BI396" s="48"/>
      <c r="BJ396" s="48"/>
      <c r="BK396" s="48"/>
      <c r="BL396" s="48"/>
      <c r="BM396" s="48"/>
      <c r="BN396" s="48"/>
      <c r="BO396" s="48"/>
      <c r="BP396" s="48"/>
      <c r="BQ396" s="48"/>
      <c r="BR396" s="48"/>
      <c r="BS396" s="48"/>
      <c r="BT396" s="48"/>
      <c r="BU396" s="48"/>
    </row>
    <row r="397" spans="1:73" hidden="1">
      <c r="A397" s="48"/>
      <c r="B397" s="48"/>
      <c r="C397" s="70" t="s">
        <v>996</v>
      </c>
      <c r="D397" s="48"/>
      <c r="E397" s="48"/>
      <c r="F397" s="48"/>
      <c r="G397" s="48"/>
      <c r="H397" s="48"/>
      <c r="I397" s="48"/>
      <c r="J397" s="48"/>
      <c r="K397" s="48"/>
      <c r="L397" s="450">
        <f t="shared" si="9"/>
        <v>26</v>
      </c>
      <c r="M397" s="450"/>
      <c r="N397" s="145" t="s">
        <v>997</v>
      </c>
      <c r="O397" s="48"/>
      <c r="P397" s="70"/>
      <c r="Q397" s="48"/>
      <c r="R397" s="48"/>
      <c r="S397" s="48"/>
      <c r="T397" s="48"/>
      <c r="U397" s="451" t="str">
        <f t="shared" si="4"/>
        <v/>
      </c>
      <c r="V397" s="451"/>
      <c r="W397" s="451" t="str">
        <f t="shared" si="5"/>
        <v/>
      </c>
      <c r="X397" s="451"/>
      <c r="Y397" s="50"/>
      <c r="Z397" s="146" t="s">
        <v>998</v>
      </c>
      <c r="AA397" s="48"/>
      <c r="AB397" s="48"/>
      <c r="AC397" s="48"/>
      <c r="AD397" s="48"/>
      <c r="AE397" s="48"/>
      <c r="AF397" s="48"/>
      <c r="AG397" s="48"/>
      <c r="AH397" s="76" t="str">
        <f t="shared" si="6"/>
        <v/>
      </c>
      <c r="AI397" s="48"/>
      <c r="AJ397" s="48"/>
      <c r="AK397" s="48"/>
      <c r="AL397" s="144" t="s">
        <v>999</v>
      </c>
      <c r="AM397" s="70"/>
      <c r="AN397" s="70"/>
      <c r="AO397" s="70"/>
      <c r="AP397" s="70"/>
      <c r="AQ397" s="70"/>
      <c r="AR397" s="70"/>
      <c r="AS397" s="70"/>
      <c r="AT397" s="451" t="str">
        <f t="shared" si="3"/>
        <v/>
      </c>
      <c r="AU397" s="451"/>
      <c r="AV397" s="451" t="str">
        <f t="shared" si="7"/>
        <v>Yes</v>
      </c>
      <c r="AW397" s="451"/>
      <c r="AX397" s="149" t="s">
        <v>905</v>
      </c>
      <c r="AY397" s="48"/>
      <c r="AZ397" s="48"/>
      <c r="BA397" s="48"/>
      <c r="BB397" s="451" t="b">
        <f t="shared" si="8"/>
        <v>0</v>
      </c>
      <c r="BC397" s="451"/>
      <c r="BD397" s="48"/>
      <c r="BE397" s="48"/>
      <c r="BF397" s="48"/>
      <c r="BG397" s="48"/>
      <c r="BH397" s="48"/>
      <c r="BI397" s="48"/>
      <c r="BJ397" s="48"/>
      <c r="BK397" s="48"/>
      <c r="BL397" s="48"/>
      <c r="BM397" s="48"/>
      <c r="BN397" s="48"/>
      <c r="BO397" s="48"/>
      <c r="BP397" s="48"/>
      <c r="BQ397" s="48"/>
      <c r="BR397" s="48"/>
      <c r="BS397" s="48"/>
      <c r="BT397" s="48"/>
      <c r="BU397" s="48"/>
    </row>
    <row r="398" spans="1:73" hidden="1">
      <c r="A398" s="48"/>
      <c r="B398" s="48"/>
      <c r="C398" s="70" t="s">
        <v>1000</v>
      </c>
      <c r="D398" s="48"/>
      <c r="E398" s="48"/>
      <c r="F398" s="48"/>
      <c r="G398" s="48"/>
      <c r="H398" s="48"/>
      <c r="I398" s="48"/>
      <c r="J398" s="48"/>
      <c r="K398" s="48"/>
      <c r="L398" s="450">
        <f t="shared" si="9"/>
        <v>27</v>
      </c>
      <c r="M398" s="450"/>
      <c r="N398" s="145" t="s">
        <v>1001</v>
      </c>
      <c r="O398" s="48"/>
      <c r="P398" s="70"/>
      <c r="Q398" s="48"/>
      <c r="R398" s="48"/>
      <c r="S398" s="48"/>
      <c r="T398" s="48"/>
      <c r="U398" s="451" t="str">
        <f t="shared" si="4"/>
        <v/>
      </c>
      <c r="V398" s="451"/>
      <c r="W398" s="451" t="str">
        <f t="shared" si="5"/>
        <v/>
      </c>
      <c r="X398" s="451"/>
      <c r="Y398" s="50"/>
      <c r="Z398" s="146" t="s">
        <v>1002</v>
      </c>
      <c r="AA398" s="48"/>
      <c r="AB398" s="48"/>
      <c r="AC398" s="48"/>
      <c r="AD398" s="48"/>
      <c r="AE398" s="48"/>
      <c r="AF398" s="48"/>
      <c r="AG398" s="48"/>
      <c r="AH398" s="76" t="str">
        <f t="shared" si="6"/>
        <v/>
      </c>
      <c r="AI398" s="48"/>
      <c r="AJ398" s="48"/>
      <c r="AK398" s="48"/>
      <c r="AL398" s="147" t="s">
        <v>1003</v>
      </c>
      <c r="AM398" s="70"/>
      <c r="AN398" s="70"/>
      <c r="AO398" s="70"/>
      <c r="AP398" s="70"/>
      <c r="AQ398" s="70"/>
      <c r="AR398" s="70"/>
      <c r="AS398" s="70"/>
      <c r="AT398" s="451" t="str">
        <f t="shared" si="3"/>
        <v/>
      </c>
      <c r="AU398" s="451"/>
      <c r="AV398" s="451" t="str">
        <f t="shared" si="7"/>
        <v>Yes</v>
      </c>
      <c r="AW398" s="451"/>
      <c r="AX398" s="148" t="s">
        <v>895</v>
      </c>
      <c r="AY398" s="48"/>
      <c r="AZ398" s="48"/>
      <c r="BA398" s="48"/>
      <c r="BB398" s="451" t="b">
        <f t="shared" si="8"/>
        <v>0</v>
      </c>
      <c r="BC398" s="451"/>
      <c r="BD398" s="48"/>
      <c r="BE398" s="48"/>
      <c r="BF398" s="48"/>
      <c r="BG398" s="48"/>
      <c r="BH398" s="48"/>
      <c r="BI398" s="48"/>
      <c r="BJ398" s="48"/>
      <c r="BK398" s="48"/>
      <c r="BL398" s="48"/>
      <c r="BM398" s="48"/>
      <c r="BN398" s="48"/>
      <c r="BO398" s="48"/>
      <c r="BP398" s="48"/>
      <c r="BQ398" s="48"/>
      <c r="BR398" s="48"/>
      <c r="BS398" s="48"/>
      <c r="BT398" s="48"/>
      <c r="BU398" s="48"/>
    </row>
    <row r="399" spans="1:73" hidden="1">
      <c r="A399" s="48"/>
      <c r="B399" s="48"/>
      <c r="C399" s="70" t="s">
        <v>1004</v>
      </c>
      <c r="D399" s="48"/>
      <c r="E399" s="48"/>
      <c r="F399" s="48"/>
      <c r="G399" s="48"/>
      <c r="H399" s="48"/>
      <c r="I399" s="48"/>
      <c r="J399" s="48"/>
      <c r="K399" s="48"/>
      <c r="L399" s="450">
        <f t="shared" si="9"/>
        <v>28</v>
      </c>
      <c r="M399" s="450"/>
      <c r="N399" s="145" t="s">
        <v>1005</v>
      </c>
      <c r="O399" s="48"/>
      <c r="P399" s="70"/>
      <c r="Q399" s="48"/>
      <c r="R399" s="48"/>
      <c r="S399" s="48"/>
      <c r="T399" s="48"/>
      <c r="U399" s="451" t="str">
        <f t="shared" si="4"/>
        <v/>
      </c>
      <c r="V399" s="451"/>
      <c r="W399" s="451" t="str">
        <f t="shared" si="5"/>
        <v/>
      </c>
      <c r="X399" s="451"/>
      <c r="Y399" s="126"/>
      <c r="Z399" s="151" t="s">
        <v>1006</v>
      </c>
      <c r="AA399" s="48"/>
      <c r="AB399" s="48"/>
      <c r="AC399" s="48"/>
      <c r="AD399" s="48"/>
      <c r="AE399" s="48"/>
      <c r="AF399" s="48"/>
      <c r="AG399" s="48"/>
      <c r="AH399" s="76" t="str">
        <f t="shared" si="6"/>
        <v/>
      </c>
      <c r="AI399" s="48"/>
      <c r="AJ399" s="48"/>
      <c r="AK399" s="48"/>
      <c r="AL399" s="144" t="s">
        <v>1007</v>
      </c>
      <c r="AM399" s="70"/>
      <c r="AN399" s="70"/>
      <c r="AO399" s="70"/>
      <c r="AP399" s="70"/>
      <c r="AQ399" s="70"/>
      <c r="AR399" s="70"/>
      <c r="AS399" s="70"/>
      <c r="AT399" s="451" t="str">
        <f t="shared" si="3"/>
        <v/>
      </c>
      <c r="AU399" s="451"/>
      <c r="AV399" s="451" t="str">
        <f t="shared" si="7"/>
        <v>Yes</v>
      </c>
      <c r="AW399" s="451"/>
      <c r="AX399" s="149" t="s">
        <v>895</v>
      </c>
      <c r="AY399" s="48"/>
      <c r="AZ399" s="48"/>
      <c r="BA399" s="48"/>
      <c r="BB399" s="451" t="b">
        <f t="shared" si="8"/>
        <v>0</v>
      </c>
      <c r="BC399" s="451"/>
      <c r="BD399" s="48"/>
      <c r="BE399" s="48"/>
      <c r="BF399" s="48"/>
      <c r="BG399" s="48"/>
      <c r="BH399" s="48"/>
      <c r="BI399" s="48"/>
      <c r="BJ399" s="48"/>
      <c r="BK399" s="48"/>
      <c r="BL399" s="48"/>
      <c r="BM399" s="48"/>
      <c r="BN399" s="48"/>
      <c r="BO399" s="48"/>
      <c r="BP399" s="48"/>
      <c r="BQ399" s="48"/>
      <c r="BR399" s="48"/>
      <c r="BS399" s="48"/>
      <c r="BT399" s="48"/>
      <c r="BU399" s="48"/>
    </row>
    <row r="400" spans="1:73" hidden="1">
      <c r="A400" s="48"/>
      <c r="B400" s="48"/>
      <c r="C400" s="70" t="s">
        <v>1008</v>
      </c>
      <c r="D400" s="48"/>
      <c r="E400" s="48"/>
      <c r="F400" s="48"/>
      <c r="G400" s="48"/>
      <c r="H400" s="48"/>
      <c r="I400" s="48"/>
      <c r="J400" s="48"/>
      <c r="K400" s="48"/>
      <c r="L400" s="450">
        <f t="shared" si="9"/>
        <v>29</v>
      </c>
      <c r="M400" s="450"/>
      <c r="N400" s="145" t="s">
        <v>1009</v>
      </c>
      <c r="O400" s="48"/>
      <c r="P400" s="70"/>
      <c r="Q400" s="48"/>
      <c r="R400" s="48"/>
      <c r="S400" s="48"/>
      <c r="T400" s="48"/>
      <c r="U400" s="451" t="str">
        <f t="shared" si="4"/>
        <v/>
      </c>
      <c r="V400" s="451"/>
      <c r="W400" s="451" t="str">
        <f t="shared" si="5"/>
        <v/>
      </c>
      <c r="X400" s="451"/>
      <c r="Y400" s="50"/>
      <c r="Z400" s="151" t="s">
        <v>1010</v>
      </c>
      <c r="AA400" s="48"/>
      <c r="AB400" s="48"/>
      <c r="AC400" s="48"/>
      <c r="AD400" s="48"/>
      <c r="AE400" s="48"/>
      <c r="AF400" s="48"/>
      <c r="AG400" s="48"/>
      <c r="AH400" s="76" t="str">
        <f t="shared" si="6"/>
        <v/>
      </c>
      <c r="AI400" s="48"/>
      <c r="AJ400" s="48"/>
      <c r="AK400" s="48"/>
      <c r="AL400" s="144" t="s">
        <v>1011</v>
      </c>
      <c r="AM400" s="70"/>
      <c r="AN400" s="70"/>
      <c r="AO400" s="70"/>
      <c r="AP400" s="70"/>
      <c r="AQ400" s="70"/>
      <c r="AR400" s="70"/>
      <c r="AS400" s="70"/>
      <c r="AT400" s="451" t="str">
        <f t="shared" si="3"/>
        <v/>
      </c>
      <c r="AU400" s="451"/>
      <c r="AV400" s="451" t="str">
        <f t="shared" si="7"/>
        <v>Yes</v>
      </c>
      <c r="AW400" s="451"/>
      <c r="AX400" s="69" t="s">
        <v>987</v>
      </c>
      <c r="AY400" s="48"/>
      <c r="AZ400" s="48"/>
      <c r="BA400" s="48"/>
      <c r="BB400" s="451" t="b">
        <f t="shared" si="8"/>
        <v>0</v>
      </c>
      <c r="BC400" s="451"/>
      <c r="BD400" s="48"/>
      <c r="BE400" s="48"/>
      <c r="BF400" s="48"/>
      <c r="BG400" s="48"/>
      <c r="BH400" s="48"/>
      <c r="BI400" s="48"/>
      <c r="BJ400" s="48"/>
      <c r="BK400" s="48"/>
      <c r="BL400" s="48"/>
      <c r="BM400" s="48"/>
      <c r="BN400" s="48"/>
      <c r="BO400" s="48"/>
      <c r="BP400" s="48"/>
      <c r="BQ400" s="48"/>
      <c r="BR400" s="48"/>
      <c r="BS400" s="48"/>
      <c r="BT400" s="48"/>
      <c r="BU400" s="48"/>
    </row>
    <row r="401" spans="1:73" hidden="1">
      <c r="A401" s="48"/>
      <c r="B401" s="48"/>
      <c r="C401" s="70" t="s">
        <v>1012</v>
      </c>
      <c r="D401" s="48"/>
      <c r="E401" s="48"/>
      <c r="F401" s="48"/>
      <c r="G401" s="48"/>
      <c r="H401" s="48"/>
      <c r="I401" s="48"/>
      <c r="J401" s="48"/>
      <c r="K401" s="48"/>
      <c r="L401" s="450">
        <f t="shared" si="9"/>
        <v>30</v>
      </c>
      <c r="M401" s="450"/>
      <c r="N401" s="145" t="s">
        <v>1013</v>
      </c>
      <c r="O401" s="48"/>
      <c r="P401" s="70"/>
      <c r="Q401" s="48"/>
      <c r="R401" s="48"/>
      <c r="S401" s="48"/>
      <c r="T401" s="48"/>
      <c r="U401" s="451" t="str">
        <f t="shared" si="4"/>
        <v/>
      </c>
      <c r="V401" s="451"/>
      <c r="W401" s="451" t="str">
        <f t="shared" si="5"/>
        <v/>
      </c>
      <c r="X401" s="451"/>
      <c r="Y401" s="50"/>
      <c r="Z401" s="146" t="s">
        <v>1014</v>
      </c>
      <c r="AA401" s="48"/>
      <c r="AB401" s="48"/>
      <c r="AC401" s="48"/>
      <c r="AD401" s="48"/>
      <c r="AE401" s="48"/>
      <c r="AF401" s="48"/>
      <c r="AG401" s="48"/>
      <c r="AH401" s="76" t="str">
        <f t="shared" si="6"/>
        <v/>
      </c>
      <c r="AI401" s="48"/>
      <c r="AJ401" s="48"/>
      <c r="AK401" s="48"/>
      <c r="AL401" s="150" t="s">
        <v>1015</v>
      </c>
      <c r="AM401" s="70"/>
      <c r="AN401" s="70"/>
      <c r="AO401" s="70"/>
      <c r="AP401" s="70"/>
      <c r="AQ401" s="70"/>
      <c r="AR401" s="70"/>
      <c r="AS401" s="70"/>
      <c r="AT401" s="451" t="str">
        <f t="shared" si="3"/>
        <v/>
      </c>
      <c r="AU401" s="451"/>
      <c r="AV401" s="451" t="str">
        <f t="shared" si="7"/>
        <v>Yes</v>
      </c>
      <c r="AW401" s="451"/>
      <c r="AX401" s="148" t="s">
        <v>895</v>
      </c>
      <c r="AY401" s="48"/>
      <c r="AZ401" s="48"/>
      <c r="BA401" s="48"/>
      <c r="BB401" s="451" t="b">
        <f t="shared" si="8"/>
        <v>0</v>
      </c>
      <c r="BC401" s="451"/>
      <c r="BD401" s="48"/>
      <c r="BE401" s="48"/>
      <c r="BF401" s="48"/>
      <c r="BG401" s="48"/>
      <c r="BH401" s="48"/>
      <c r="BI401" s="48"/>
      <c r="BJ401" s="48"/>
      <c r="BK401" s="48"/>
      <c r="BL401" s="48"/>
      <c r="BM401" s="48"/>
      <c r="BN401" s="48"/>
      <c r="BO401" s="48"/>
      <c r="BP401" s="48"/>
      <c r="BQ401" s="48"/>
      <c r="BR401" s="48"/>
      <c r="BS401" s="48"/>
      <c r="BT401" s="48"/>
      <c r="BU401" s="48"/>
    </row>
    <row r="402" spans="1:73" hidden="1">
      <c r="A402" s="48"/>
      <c r="B402" s="48"/>
      <c r="C402" s="70" t="s">
        <v>1016</v>
      </c>
      <c r="D402" s="48"/>
      <c r="E402" s="48"/>
      <c r="F402" s="48"/>
      <c r="G402" s="48"/>
      <c r="H402" s="48"/>
      <c r="I402" s="48"/>
      <c r="J402" s="48"/>
      <c r="K402" s="48"/>
      <c r="L402" s="450">
        <f t="shared" si="9"/>
        <v>31</v>
      </c>
      <c r="M402" s="450"/>
      <c r="N402" s="145" t="s">
        <v>1017</v>
      </c>
      <c r="O402" s="48"/>
      <c r="P402" s="70"/>
      <c r="Q402" s="48"/>
      <c r="R402" s="48"/>
      <c r="S402" s="48"/>
      <c r="T402" s="48"/>
      <c r="U402" s="451" t="str">
        <f t="shared" si="4"/>
        <v/>
      </c>
      <c r="V402" s="451"/>
      <c r="W402" s="451" t="str">
        <f t="shared" si="5"/>
        <v/>
      </c>
      <c r="X402" s="451"/>
      <c r="Y402" s="126"/>
      <c r="Z402" s="152" t="s">
        <v>1018</v>
      </c>
      <c r="AA402" s="48"/>
      <c r="AB402" s="48"/>
      <c r="AC402" s="48"/>
      <c r="AD402" s="48"/>
      <c r="AE402" s="48"/>
      <c r="AF402" s="48"/>
      <c r="AG402" s="48"/>
      <c r="AH402" s="76" t="str">
        <f t="shared" si="6"/>
        <v/>
      </c>
      <c r="AI402" s="48"/>
      <c r="AJ402" s="48"/>
      <c r="AK402" s="48"/>
      <c r="AL402" s="150" t="s">
        <v>1019</v>
      </c>
      <c r="AM402" s="70"/>
      <c r="AN402" s="70"/>
      <c r="AO402" s="70"/>
      <c r="AP402" s="70"/>
      <c r="AQ402" s="70"/>
      <c r="AR402" s="70"/>
      <c r="AS402" s="70"/>
      <c r="AT402" s="451" t="str">
        <f t="shared" si="3"/>
        <v/>
      </c>
      <c r="AU402" s="451"/>
      <c r="AV402" s="451" t="str">
        <f t="shared" si="7"/>
        <v>Yes</v>
      </c>
      <c r="AW402" s="451"/>
      <c r="AX402" s="148" t="s">
        <v>895</v>
      </c>
      <c r="AY402" s="48"/>
      <c r="AZ402" s="48"/>
      <c r="BA402" s="48"/>
      <c r="BB402" s="451" t="b">
        <f t="shared" si="8"/>
        <v>0</v>
      </c>
      <c r="BC402" s="451"/>
      <c r="BD402" s="48"/>
      <c r="BE402" s="48"/>
      <c r="BF402" s="48"/>
      <c r="BG402" s="48"/>
      <c r="BH402" s="48"/>
      <c r="BI402" s="48"/>
      <c r="BJ402" s="48"/>
      <c r="BK402" s="48"/>
      <c r="BL402" s="48"/>
      <c r="BM402" s="48"/>
      <c r="BN402" s="48"/>
      <c r="BO402" s="48"/>
      <c r="BP402" s="48"/>
      <c r="BQ402" s="48"/>
      <c r="BR402" s="48"/>
      <c r="BS402" s="48"/>
      <c r="BT402" s="48"/>
      <c r="BU402" s="48"/>
    </row>
    <row r="403" spans="1:73" hidden="1">
      <c r="A403" s="48"/>
      <c r="B403" s="48"/>
      <c r="C403" s="70" t="s">
        <v>1020</v>
      </c>
      <c r="D403" s="48"/>
      <c r="E403" s="48"/>
      <c r="F403" s="48"/>
      <c r="G403" s="48"/>
      <c r="H403" s="48"/>
      <c r="I403" s="48"/>
      <c r="J403" s="48"/>
      <c r="K403" s="48"/>
      <c r="L403" s="450">
        <f t="shared" si="9"/>
        <v>32</v>
      </c>
      <c r="M403" s="450"/>
      <c r="N403" s="145" t="s">
        <v>1021</v>
      </c>
      <c r="O403" s="48"/>
      <c r="P403" s="70"/>
      <c r="Q403" s="48"/>
      <c r="R403" s="48"/>
      <c r="S403" s="48"/>
      <c r="T403" s="48"/>
      <c r="U403" s="451" t="str">
        <f t="shared" si="4"/>
        <v/>
      </c>
      <c r="V403" s="451"/>
      <c r="W403" s="451" t="str">
        <f t="shared" si="5"/>
        <v/>
      </c>
      <c r="X403" s="451"/>
      <c r="Y403" s="50"/>
      <c r="Z403" s="152" t="s">
        <v>1022</v>
      </c>
      <c r="AA403" s="48"/>
      <c r="AB403" s="48"/>
      <c r="AC403" s="48"/>
      <c r="AD403" s="48"/>
      <c r="AE403" s="48"/>
      <c r="AF403" s="48"/>
      <c r="AG403" s="48"/>
      <c r="AH403" s="76" t="str">
        <f t="shared" si="6"/>
        <v/>
      </c>
      <c r="AI403" s="48"/>
      <c r="AJ403" s="48"/>
      <c r="AK403" s="48"/>
      <c r="AL403" s="147" t="s">
        <v>1023</v>
      </c>
      <c r="AM403" s="70"/>
      <c r="AN403" s="70"/>
      <c r="AO403" s="70"/>
      <c r="AP403" s="70"/>
      <c r="AQ403" s="70"/>
      <c r="AR403" s="70"/>
      <c r="AS403" s="70"/>
      <c r="AT403" s="451" t="str">
        <f t="shared" si="3"/>
        <v/>
      </c>
      <c r="AU403" s="451"/>
      <c r="AV403" s="451" t="str">
        <f t="shared" si="7"/>
        <v>Yes</v>
      </c>
      <c r="AW403" s="451"/>
      <c r="AX403" s="148" t="s">
        <v>895</v>
      </c>
      <c r="AY403" s="48"/>
      <c r="AZ403" s="48"/>
      <c r="BA403" s="48"/>
      <c r="BB403" s="451" t="b">
        <f t="shared" si="8"/>
        <v>0</v>
      </c>
      <c r="BC403" s="451"/>
      <c r="BD403" s="48"/>
      <c r="BE403" s="48"/>
      <c r="BF403" s="48"/>
      <c r="BG403" s="48"/>
      <c r="BH403" s="48"/>
      <c r="BI403" s="48"/>
      <c r="BJ403" s="48"/>
      <c r="BK403" s="48"/>
      <c r="BL403" s="48"/>
      <c r="BM403" s="48"/>
      <c r="BN403" s="48"/>
      <c r="BO403" s="48"/>
      <c r="BP403" s="48"/>
      <c r="BQ403" s="48"/>
      <c r="BR403" s="48"/>
      <c r="BS403" s="48"/>
      <c r="BT403" s="48"/>
      <c r="BU403" s="48"/>
    </row>
    <row r="404" spans="1:73" hidden="1">
      <c r="A404" s="48"/>
      <c r="B404" s="48"/>
      <c r="C404" s="70" t="s">
        <v>1024</v>
      </c>
      <c r="D404" s="48"/>
      <c r="E404" s="48"/>
      <c r="F404" s="48"/>
      <c r="G404" s="48"/>
      <c r="H404" s="48"/>
      <c r="I404" s="48"/>
      <c r="J404" s="48"/>
      <c r="K404" s="48"/>
      <c r="L404" s="450">
        <f t="shared" si="9"/>
        <v>33</v>
      </c>
      <c r="M404" s="450"/>
      <c r="N404" s="145" t="s">
        <v>1025</v>
      </c>
      <c r="O404" s="48"/>
      <c r="P404" s="70"/>
      <c r="Q404" s="48"/>
      <c r="R404" s="48"/>
      <c r="S404" s="48"/>
      <c r="T404" s="48"/>
      <c r="U404" s="451" t="str">
        <f t="shared" si="4"/>
        <v/>
      </c>
      <c r="V404" s="451"/>
      <c r="W404" s="451" t="str">
        <f t="shared" si="5"/>
        <v/>
      </c>
      <c r="X404" s="451"/>
      <c r="Y404" s="50"/>
      <c r="Z404" s="152" t="s">
        <v>1026</v>
      </c>
      <c r="AA404" s="48"/>
      <c r="AB404" s="48"/>
      <c r="AC404" s="48"/>
      <c r="AD404" s="48"/>
      <c r="AE404" s="48"/>
      <c r="AF404" s="48"/>
      <c r="AG404" s="48"/>
      <c r="AH404" s="76" t="str">
        <f t="shared" si="6"/>
        <v/>
      </c>
      <c r="AI404" s="48"/>
      <c r="AJ404" s="48"/>
      <c r="AK404" s="48"/>
      <c r="AL404" s="150" t="s">
        <v>1027</v>
      </c>
      <c r="AM404" s="70"/>
      <c r="AN404" s="70"/>
      <c r="AO404" s="70"/>
      <c r="AP404" s="70"/>
      <c r="AQ404" s="70"/>
      <c r="AR404" s="70"/>
      <c r="AS404" s="70"/>
      <c r="AT404" s="451" t="str">
        <f t="shared" si="3"/>
        <v/>
      </c>
      <c r="AU404" s="451"/>
      <c r="AV404" s="451" t="str">
        <f t="shared" si="7"/>
        <v>Yes</v>
      </c>
      <c r="AW404" s="451"/>
      <c r="AX404" s="148" t="s">
        <v>895</v>
      </c>
      <c r="AY404" s="48"/>
      <c r="AZ404" s="48"/>
      <c r="BA404" s="48"/>
      <c r="BB404" s="451" t="b">
        <f t="shared" si="8"/>
        <v>0</v>
      </c>
      <c r="BC404" s="451"/>
      <c r="BD404" s="48"/>
      <c r="BE404" s="48"/>
      <c r="BF404" s="48"/>
      <c r="BG404" s="48"/>
      <c r="BH404" s="48"/>
      <c r="BI404" s="48"/>
      <c r="BJ404" s="48"/>
      <c r="BK404" s="48"/>
      <c r="BL404" s="48"/>
      <c r="BM404" s="48"/>
      <c r="BN404" s="48"/>
      <c r="BO404" s="48"/>
      <c r="BP404" s="48"/>
      <c r="BQ404" s="48"/>
      <c r="BR404" s="48"/>
      <c r="BS404" s="48"/>
      <c r="BT404" s="48"/>
      <c r="BU404" s="48"/>
    </row>
    <row r="405" spans="1:73" hidden="1">
      <c r="A405" s="48"/>
      <c r="B405" s="48"/>
      <c r="C405" s="70" t="s">
        <v>1028</v>
      </c>
      <c r="D405" s="48"/>
      <c r="E405" s="48"/>
      <c r="F405" s="48"/>
      <c r="G405" s="48"/>
      <c r="H405" s="48"/>
      <c r="I405" s="48"/>
      <c r="J405" s="48"/>
      <c r="K405" s="48"/>
      <c r="L405" s="450">
        <f t="shared" si="9"/>
        <v>34</v>
      </c>
      <c r="M405" s="450"/>
      <c r="N405" s="145" t="s">
        <v>1029</v>
      </c>
      <c r="O405" s="48"/>
      <c r="P405" s="70"/>
      <c r="Q405" s="48"/>
      <c r="R405" s="48"/>
      <c r="S405" s="48"/>
      <c r="T405" s="48"/>
      <c r="U405" s="451" t="str">
        <f t="shared" si="4"/>
        <v/>
      </c>
      <c r="V405" s="451"/>
      <c r="W405" s="451" t="str">
        <f t="shared" si="5"/>
        <v/>
      </c>
      <c r="X405" s="451"/>
      <c r="Y405" s="126"/>
      <c r="Z405" s="152" t="s">
        <v>1030</v>
      </c>
      <c r="AA405" s="48"/>
      <c r="AB405" s="48"/>
      <c r="AC405" s="48"/>
      <c r="AD405" s="48"/>
      <c r="AE405" s="48"/>
      <c r="AF405" s="48"/>
      <c r="AG405" s="48"/>
      <c r="AH405" s="76" t="str">
        <f t="shared" si="6"/>
        <v/>
      </c>
      <c r="AI405" s="48"/>
      <c r="AJ405" s="48"/>
      <c r="AK405" s="48"/>
      <c r="AL405" s="150" t="s">
        <v>1031</v>
      </c>
      <c r="AM405" s="70"/>
      <c r="AN405" s="70"/>
      <c r="AO405" s="70"/>
      <c r="AP405" s="70"/>
      <c r="AQ405" s="70"/>
      <c r="AR405" s="70"/>
      <c r="AS405" s="70"/>
      <c r="AT405" s="451" t="str">
        <f t="shared" si="3"/>
        <v/>
      </c>
      <c r="AU405" s="451"/>
      <c r="AV405" s="451" t="str">
        <f t="shared" si="7"/>
        <v>Yes</v>
      </c>
      <c r="AW405" s="451"/>
      <c r="AX405" s="148" t="s">
        <v>895</v>
      </c>
      <c r="AY405" s="48"/>
      <c r="AZ405" s="48"/>
      <c r="BA405" s="48"/>
      <c r="BB405" s="451" t="b">
        <f t="shared" si="8"/>
        <v>0</v>
      </c>
      <c r="BC405" s="451"/>
      <c r="BD405" s="48"/>
      <c r="BE405" s="48"/>
      <c r="BF405" s="48"/>
      <c r="BG405" s="48"/>
      <c r="BH405" s="48"/>
      <c r="BI405" s="48"/>
      <c r="BJ405" s="48"/>
      <c r="BK405" s="48"/>
      <c r="BL405" s="48"/>
      <c r="BM405" s="48"/>
      <c r="BN405" s="48"/>
      <c r="BO405" s="48"/>
      <c r="BP405" s="48"/>
      <c r="BQ405" s="48"/>
      <c r="BR405" s="48"/>
      <c r="BS405" s="48"/>
      <c r="BT405" s="48"/>
      <c r="BU405" s="48"/>
    </row>
    <row r="406" spans="1:73" hidden="1">
      <c r="A406" s="48"/>
      <c r="B406" s="48"/>
      <c r="C406" s="70" t="s">
        <v>1032</v>
      </c>
      <c r="D406" s="48"/>
      <c r="E406" s="48"/>
      <c r="F406" s="48"/>
      <c r="G406" s="48"/>
      <c r="H406" s="48"/>
      <c r="I406" s="48"/>
      <c r="J406" s="48"/>
      <c r="K406" s="48"/>
      <c r="L406" s="450">
        <f t="shared" si="9"/>
        <v>35</v>
      </c>
      <c r="M406" s="450"/>
      <c r="N406" s="145" t="s">
        <v>1033</v>
      </c>
      <c r="O406" s="48"/>
      <c r="P406" s="70"/>
      <c r="Q406" s="48"/>
      <c r="R406" s="48"/>
      <c r="S406" s="48"/>
      <c r="T406" s="48"/>
      <c r="U406" s="451" t="str">
        <f t="shared" si="4"/>
        <v/>
      </c>
      <c r="V406" s="451"/>
      <c r="W406" s="451" t="str">
        <f t="shared" si="5"/>
        <v/>
      </c>
      <c r="X406" s="451"/>
      <c r="Y406" s="50"/>
      <c r="Z406" s="147" t="s">
        <v>1034</v>
      </c>
      <c r="AA406" s="48"/>
      <c r="AB406" s="48"/>
      <c r="AC406" s="48"/>
      <c r="AD406" s="48"/>
      <c r="AE406" s="48"/>
      <c r="AF406" s="48"/>
      <c r="AG406" s="48"/>
      <c r="AH406" s="76" t="str">
        <f t="shared" si="6"/>
        <v/>
      </c>
      <c r="AI406" s="48"/>
      <c r="AJ406" s="48"/>
      <c r="AK406" s="48"/>
      <c r="AL406" s="150" t="s">
        <v>1035</v>
      </c>
      <c r="AM406" s="70"/>
      <c r="AN406" s="70"/>
      <c r="AO406" s="70"/>
      <c r="AP406" s="70"/>
      <c r="AQ406" s="70"/>
      <c r="AR406" s="70"/>
      <c r="AS406" s="70"/>
      <c r="AT406" s="451" t="str">
        <f t="shared" si="3"/>
        <v/>
      </c>
      <c r="AU406" s="451"/>
      <c r="AV406" s="451" t="str">
        <f t="shared" si="7"/>
        <v>Yes</v>
      </c>
      <c r="AW406" s="451"/>
      <c r="AX406" s="148" t="s">
        <v>895</v>
      </c>
      <c r="AY406" s="48"/>
      <c r="AZ406" s="48"/>
      <c r="BA406" s="48"/>
      <c r="BB406" s="451" t="b">
        <f t="shared" si="8"/>
        <v>0</v>
      </c>
      <c r="BC406" s="451"/>
      <c r="BD406" s="48"/>
      <c r="BE406" s="48"/>
      <c r="BF406" s="48"/>
      <c r="BG406" s="48"/>
      <c r="BH406" s="48"/>
      <c r="BI406" s="48"/>
      <c r="BJ406" s="48"/>
      <c r="BK406" s="48"/>
      <c r="BL406" s="48"/>
      <c r="BM406" s="48"/>
      <c r="BN406" s="48"/>
      <c r="BO406" s="48"/>
      <c r="BP406" s="48"/>
      <c r="BQ406" s="48"/>
      <c r="BR406" s="48"/>
      <c r="BS406" s="48"/>
      <c r="BT406" s="48"/>
      <c r="BU406" s="48"/>
    </row>
    <row r="407" spans="1:73" hidden="1">
      <c r="A407" s="48"/>
      <c r="B407" s="48"/>
      <c r="C407" s="70" t="s">
        <v>1036</v>
      </c>
      <c r="D407" s="48"/>
      <c r="E407" s="48"/>
      <c r="F407" s="48"/>
      <c r="G407" s="48"/>
      <c r="H407" s="48"/>
      <c r="I407" s="48"/>
      <c r="J407" s="48"/>
      <c r="K407" s="48"/>
      <c r="L407" s="450">
        <f t="shared" si="9"/>
        <v>36</v>
      </c>
      <c r="M407" s="450"/>
      <c r="N407" s="145" t="s">
        <v>1037</v>
      </c>
      <c r="O407" s="48"/>
      <c r="P407" s="70"/>
      <c r="Q407" s="48"/>
      <c r="R407" s="48"/>
      <c r="S407" s="48"/>
      <c r="T407" s="48"/>
      <c r="U407" s="451" t="str">
        <f t="shared" si="4"/>
        <v/>
      </c>
      <c r="V407" s="451"/>
      <c r="W407" s="451" t="str">
        <f t="shared" si="5"/>
        <v/>
      </c>
      <c r="X407" s="451"/>
      <c r="Y407" s="50"/>
      <c r="Z407" s="147" t="s">
        <v>1038</v>
      </c>
      <c r="AA407" s="48"/>
      <c r="AB407" s="48"/>
      <c r="AC407" s="48"/>
      <c r="AD407" s="48"/>
      <c r="AE407" s="48"/>
      <c r="AF407" s="48"/>
      <c r="AG407" s="48"/>
      <c r="AH407" s="76" t="str">
        <f t="shared" si="6"/>
        <v/>
      </c>
      <c r="AI407" s="48"/>
      <c r="AJ407" s="48"/>
      <c r="AK407" s="48"/>
      <c r="AL407" s="150" t="s">
        <v>1039</v>
      </c>
      <c r="AM407" s="70"/>
      <c r="AN407" s="70"/>
      <c r="AO407" s="70"/>
      <c r="AP407" s="70"/>
      <c r="AQ407" s="70"/>
      <c r="AR407" s="70"/>
      <c r="AS407" s="70"/>
      <c r="AT407" s="451" t="str">
        <f t="shared" si="3"/>
        <v/>
      </c>
      <c r="AU407" s="451"/>
      <c r="AV407" s="451" t="str">
        <f t="shared" si="7"/>
        <v>Yes</v>
      </c>
      <c r="AW407" s="451"/>
      <c r="AX407" s="148" t="s">
        <v>895</v>
      </c>
      <c r="AY407" s="48"/>
      <c r="AZ407" s="48"/>
      <c r="BA407" s="48"/>
      <c r="BB407" s="451" t="b">
        <f t="shared" si="8"/>
        <v>0</v>
      </c>
      <c r="BC407" s="451"/>
      <c r="BD407" s="48"/>
      <c r="BE407" s="48"/>
      <c r="BF407" s="48"/>
      <c r="BG407" s="48"/>
      <c r="BH407" s="48"/>
      <c r="BI407" s="48"/>
      <c r="BJ407" s="48"/>
      <c r="BK407" s="48"/>
      <c r="BL407" s="48"/>
      <c r="BM407" s="48"/>
      <c r="BN407" s="48"/>
      <c r="BO407" s="48"/>
      <c r="BP407" s="48"/>
      <c r="BQ407" s="48"/>
      <c r="BR407" s="48"/>
      <c r="BS407" s="48"/>
      <c r="BT407" s="48"/>
      <c r="BU407" s="48"/>
    </row>
    <row r="408" spans="1:73" hidden="1">
      <c r="A408" s="48"/>
      <c r="B408" s="48"/>
      <c r="C408" s="70" t="s">
        <v>1040</v>
      </c>
      <c r="D408" s="48"/>
      <c r="E408" s="48"/>
      <c r="F408" s="48"/>
      <c r="G408" s="48"/>
      <c r="H408" s="48"/>
      <c r="I408" s="48"/>
      <c r="J408" s="48"/>
      <c r="K408" s="48"/>
      <c r="L408" s="450">
        <f t="shared" si="9"/>
        <v>37</v>
      </c>
      <c r="M408" s="450"/>
      <c r="N408" s="145" t="s">
        <v>1041</v>
      </c>
      <c r="O408" s="48"/>
      <c r="P408" s="70"/>
      <c r="Q408" s="48"/>
      <c r="R408" s="48"/>
      <c r="S408" s="48"/>
      <c r="T408" s="48"/>
      <c r="U408" s="451" t="str">
        <f t="shared" si="4"/>
        <v/>
      </c>
      <c r="V408" s="451"/>
      <c r="W408" s="451" t="str">
        <f t="shared" si="5"/>
        <v/>
      </c>
      <c r="X408" s="451"/>
      <c r="Y408" s="126"/>
      <c r="Z408" s="151" t="s">
        <v>1042</v>
      </c>
      <c r="AA408" s="48"/>
      <c r="AB408" s="48"/>
      <c r="AC408" s="48"/>
      <c r="AD408" s="48"/>
      <c r="AE408" s="48"/>
      <c r="AF408" s="48"/>
      <c r="AG408" s="48"/>
      <c r="AH408" s="76" t="str">
        <f t="shared" si="6"/>
        <v/>
      </c>
      <c r="AI408" s="48"/>
      <c r="AJ408" s="48"/>
      <c r="AK408" s="48"/>
      <c r="AL408" s="150" t="s">
        <v>1043</v>
      </c>
      <c r="AM408" s="70"/>
      <c r="AN408" s="70"/>
      <c r="AO408" s="70"/>
      <c r="AP408" s="70"/>
      <c r="AQ408" s="70"/>
      <c r="AR408" s="70"/>
      <c r="AS408" s="70"/>
      <c r="AT408" s="451" t="str">
        <f t="shared" si="3"/>
        <v/>
      </c>
      <c r="AU408" s="451"/>
      <c r="AV408" s="451" t="str">
        <f t="shared" si="7"/>
        <v>Yes</v>
      </c>
      <c r="AW408" s="451"/>
      <c r="AX408" s="148" t="s">
        <v>895</v>
      </c>
      <c r="AY408" s="48"/>
      <c r="AZ408" s="48"/>
      <c r="BA408" s="48"/>
      <c r="BB408" s="451" t="b">
        <f t="shared" si="8"/>
        <v>0</v>
      </c>
      <c r="BC408" s="451"/>
      <c r="BD408" s="48"/>
      <c r="BE408" s="48"/>
      <c r="BF408" s="48"/>
      <c r="BG408" s="48"/>
      <c r="BH408" s="48"/>
      <c r="BI408" s="48"/>
      <c r="BJ408" s="48"/>
      <c r="BK408" s="48"/>
      <c r="BL408" s="48"/>
      <c r="BM408" s="48"/>
      <c r="BN408" s="48"/>
      <c r="BO408" s="48"/>
      <c r="BP408" s="48"/>
      <c r="BQ408" s="48"/>
      <c r="BR408" s="48"/>
      <c r="BS408" s="48"/>
      <c r="BT408" s="48"/>
      <c r="BU408" s="48"/>
    </row>
    <row r="409" spans="1:73" hidden="1">
      <c r="A409" s="48"/>
      <c r="B409" s="48"/>
      <c r="C409" s="70" t="s">
        <v>1044</v>
      </c>
      <c r="D409" s="48"/>
      <c r="E409" s="48"/>
      <c r="F409" s="48"/>
      <c r="G409" s="48"/>
      <c r="H409" s="48"/>
      <c r="I409" s="48"/>
      <c r="J409" s="48"/>
      <c r="K409" s="48"/>
      <c r="L409" s="450">
        <f t="shared" si="9"/>
        <v>38</v>
      </c>
      <c r="M409" s="450"/>
      <c r="N409" s="145" t="s">
        <v>1045</v>
      </c>
      <c r="O409" s="48"/>
      <c r="P409" s="70"/>
      <c r="Q409" s="48"/>
      <c r="R409" s="48"/>
      <c r="S409" s="48"/>
      <c r="T409" s="48"/>
      <c r="U409" s="451" t="str">
        <f t="shared" si="4"/>
        <v/>
      </c>
      <c r="V409" s="451"/>
      <c r="W409" s="451" t="str">
        <f t="shared" si="5"/>
        <v/>
      </c>
      <c r="X409" s="451"/>
      <c r="Y409" s="50"/>
      <c r="Z409" s="147" t="s">
        <v>1046</v>
      </c>
      <c r="AA409" s="48"/>
      <c r="AB409" s="48"/>
      <c r="AC409" s="48"/>
      <c r="AD409" s="48"/>
      <c r="AE409" s="48"/>
      <c r="AF409" s="48"/>
      <c r="AG409" s="48"/>
      <c r="AH409" s="76" t="str">
        <f t="shared" si="6"/>
        <v/>
      </c>
      <c r="AI409" s="48"/>
      <c r="AJ409" s="48"/>
      <c r="AK409" s="48"/>
      <c r="AL409" s="144" t="s">
        <v>1047</v>
      </c>
      <c r="AM409" s="70"/>
      <c r="AN409" s="70"/>
      <c r="AO409" s="70"/>
      <c r="AP409" s="70"/>
      <c r="AQ409" s="70"/>
      <c r="AR409" s="70"/>
      <c r="AS409" s="70"/>
      <c r="AT409" s="451" t="str">
        <f t="shared" si="3"/>
        <v/>
      </c>
      <c r="AU409" s="451"/>
      <c r="AV409" s="451" t="str">
        <f t="shared" si="7"/>
        <v>Yes</v>
      </c>
      <c r="AW409" s="451"/>
      <c r="AX409" s="148" t="s">
        <v>895</v>
      </c>
      <c r="AY409" s="48"/>
      <c r="AZ409" s="48"/>
      <c r="BA409" s="48"/>
      <c r="BB409" s="451" t="b">
        <f t="shared" si="8"/>
        <v>0</v>
      </c>
      <c r="BC409" s="451"/>
      <c r="BD409" s="48"/>
      <c r="BE409" s="48"/>
      <c r="BF409" s="48"/>
      <c r="BG409" s="48"/>
      <c r="BH409" s="48"/>
      <c r="BI409" s="48"/>
      <c r="BJ409" s="48"/>
      <c r="BK409" s="48"/>
      <c r="BL409" s="48"/>
      <c r="BM409" s="48"/>
      <c r="BN409" s="48"/>
      <c r="BO409" s="48"/>
      <c r="BP409" s="48"/>
      <c r="BQ409" s="48"/>
      <c r="BR409" s="48"/>
      <c r="BS409" s="48"/>
      <c r="BT409" s="48"/>
      <c r="BU409" s="48"/>
    </row>
    <row r="410" spans="1:73" hidden="1">
      <c r="A410" s="48"/>
      <c r="B410" s="48"/>
      <c r="C410" s="70" t="s">
        <v>1048</v>
      </c>
      <c r="D410" s="48"/>
      <c r="E410" s="48"/>
      <c r="F410" s="48"/>
      <c r="G410" s="48"/>
      <c r="H410" s="48"/>
      <c r="I410" s="48"/>
      <c r="J410" s="48"/>
      <c r="K410" s="48"/>
      <c r="L410" s="450">
        <f t="shared" si="9"/>
        <v>39</v>
      </c>
      <c r="M410" s="450"/>
      <c r="N410" s="145" t="s">
        <v>1049</v>
      </c>
      <c r="O410" s="48"/>
      <c r="P410" s="70"/>
      <c r="Q410" s="48"/>
      <c r="R410" s="48"/>
      <c r="S410" s="48"/>
      <c r="T410" s="48"/>
      <c r="U410" s="451" t="str">
        <f t="shared" si="4"/>
        <v/>
      </c>
      <c r="V410" s="451"/>
      <c r="W410" s="451" t="str">
        <f t="shared" si="5"/>
        <v/>
      </c>
      <c r="X410" s="451"/>
      <c r="Y410" s="50"/>
      <c r="Z410" s="147" t="s">
        <v>1050</v>
      </c>
      <c r="AA410" s="48"/>
      <c r="AB410" s="48"/>
      <c r="AC410" s="48"/>
      <c r="AD410" s="48"/>
      <c r="AE410" s="48"/>
      <c r="AF410" s="48"/>
      <c r="AG410" s="48"/>
      <c r="AH410" s="76" t="str">
        <f t="shared" si="6"/>
        <v/>
      </c>
      <c r="AI410" s="48"/>
      <c r="AJ410" s="48"/>
      <c r="AK410" s="48"/>
      <c r="AL410" s="147" t="s">
        <v>1051</v>
      </c>
      <c r="AM410" s="70"/>
      <c r="AN410" s="70"/>
      <c r="AO410" s="70"/>
      <c r="AP410" s="70"/>
      <c r="AQ410" s="70"/>
      <c r="AR410" s="70"/>
      <c r="AS410" s="70"/>
      <c r="AT410" s="451" t="str">
        <f t="shared" si="3"/>
        <v/>
      </c>
      <c r="AU410" s="451"/>
      <c r="AV410" s="451" t="str">
        <f t="shared" si="7"/>
        <v>Yes</v>
      </c>
      <c r="AW410" s="451"/>
      <c r="AX410" s="148" t="s">
        <v>895</v>
      </c>
      <c r="AY410" s="48"/>
      <c r="AZ410" s="48"/>
      <c r="BA410" s="48"/>
      <c r="BB410" s="451" t="b">
        <f t="shared" si="8"/>
        <v>0</v>
      </c>
      <c r="BC410" s="451"/>
      <c r="BD410" s="48"/>
      <c r="BE410" s="48"/>
      <c r="BF410" s="48"/>
      <c r="BG410" s="48"/>
      <c r="BH410" s="48"/>
      <c r="BI410" s="48"/>
      <c r="BJ410" s="48"/>
      <c r="BK410" s="48"/>
      <c r="BL410" s="48"/>
      <c r="BM410" s="48"/>
      <c r="BN410" s="48"/>
      <c r="BO410" s="48"/>
      <c r="BP410" s="48"/>
      <c r="BQ410" s="48"/>
      <c r="BR410" s="48"/>
      <c r="BS410" s="48"/>
      <c r="BT410" s="48"/>
      <c r="BU410" s="48"/>
    </row>
    <row r="411" spans="1:73" hidden="1">
      <c r="A411" s="48"/>
      <c r="B411" s="48"/>
      <c r="C411" s="70" t="s">
        <v>1052</v>
      </c>
      <c r="D411" s="48"/>
      <c r="E411" s="48"/>
      <c r="F411" s="48"/>
      <c r="G411" s="48"/>
      <c r="H411" s="48"/>
      <c r="I411" s="48"/>
      <c r="J411" s="48"/>
      <c r="K411" s="48"/>
      <c r="L411" s="450">
        <f t="shared" si="9"/>
        <v>40</v>
      </c>
      <c r="M411" s="450"/>
      <c r="N411" s="145" t="s">
        <v>1053</v>
      </c>
      <c r="O411" s="48"/>
      <c r="P411" s="70"/>
      <c r="Q411" s="48"/>
      <c r="R411" s="48"/>
      <c r="S411" s="48"/>
      <c r="T411" s="48"/>
      <c r="U411" s="451" t="str">
        <f t="shared" si="4"/>
        <v/>
      </c>
      <c r="V411" s="451"/>
      <c r="W411" s="451" t="str">
        <f t="shared" si="5"/>
        <v/>
      </c>
      <c r="X411" s="451"/>
      <c r="Y411" s="126"/>
      <c r="Z411" s="147" t="s">
        <v>1054</v>
      </c>
      <c r="AA411" s="48"/>
      <c r="AB411" s="48"/>
      <c r="AC411" s="48"/>
      <c r="AD411" s="48"/>
      <c r="AE411" s="48"/>
      <c r="AF411" s="48"/>
      <c r="AG411" s="48"/>
      <c r="AH411" s="76" t="str">
        <f t="shared" si="6"/>
        <v/>
      </c>
      <c r="AI411" s="48"/>
      <c r="AJ411" s="48"/>
      <c r="AK411" s="48"/>
      <c r="AL411" s="144" t="s">
        <v>1055</v>
      </c>
      <c r="AM411" s="70"/>
      <c r="AN411" s="70"/>
      <c r="AO411" s="70"/>
      <c r="AP411" s="70"/>
      <c r="AQ411" s="70"/>
      <c r="AR411" s="70"/>
      <c r="AS411" s="70"/>
      <c r="AT411" s="451" t="str">
        <f t="shared" si="3"/>
        <v/>
      </c>
      <c r="AU411" s="451"/>
      <c r="AV411" s="451" t="str">
        <f t="shared" si="7"/>
        <v>Yes</v>
      </c>
      <c r="AW411" s="451"/>
      <c r="AX411" s="149" t="s">
        <v>905</v>
      </c>
      <c r="AY411" s="48"/>
      <c r="AZ411" s="48"/>
      <c r="BA411" s="48"/>
      <c r="BB411" s="451" t="b">
        <f t="shared" si="8"/>
        <v>0</v>
      </c>
      <c r="BC411" s="451"/>
      <c r="BD411" s="48"/>
      <c r="BE411" s="48"/>
      <c r="BF411" s="48"/>
      <c r="BG411" s="48"/>
      <c r="BH411" s="48"/>
      <c r="BI411" s="48"/>
      <c r="BJ411" s="48"/>
      <c r="BK411" s="48"/>
      <c r="BL411" s="48"/>
      <c r="BM411" s="48"/>
      <c r="BN411" s="48"/>
      <c r="BO411" s="48"/>
      <c r="BP411" s="48"/>
      <c r="BQ411" s="48"/>
      <c r="BR411" s="48"/>
      <c r="BS411" s="48"/>
      <c r="BT411" s="48"/>
      <c r="BU411" s="48"/>
    </row>
    <row r="412" spans="1:73" hidden="1">
      <c r="A412" s="48"/>
      <c r="B412" s="48"/>
      <c r="C412" s="70" t="s">
        <v>1056</v>
      </c>
      <c r="D412" s="48"/>
      <c r="E412" s="48"/>
      <c r="F412" s="48"/>
      <c r="G412" s="48"/>
      <c r="H412" s="48"/>
      <c r="I412" s="48"/>
      <c r="J412" s="48"/>
      <c r="K412" s="48"/>
      <c r="L412" s="450">
        <f t="shared" si="9"/>
        <v>41</v>
      </c>
      <c r="M412" s="450"/>
      <c r="N412" s="145" t="s">
        <v>1057</v>
      </c>
      <c r="O412" s="48"/>
      <c r="P412" s="70"/>
      <c r="Q412" s="48"/>
      <c r="R412" s="48"/>
      <c r="S412" s="48"/>
      <c r="T412" s="48"/>
      <c r="U412" s="451" t="str">
        <f t="shared" si="4"/>
        <v/>
      </c>
      <c r="V412" s="451"/>
      <c r="W412" s="451" t="str">
        <f t="shared" si="5"/>
        <v/>
      </c>
      <c r="X412" s="451"/>
      <c r="Y412" s="50"/>
      <c r="Z412" s="147" t="s">
        <v>1058</v>
      </c>
      <c r="AA412" s="48"/>
      <c r="AB412" s="48"/>
      <c r="AC412" s="48"/>
      <c r="AD412" s="48"/>
      <c r="AE412" s="48"/>
      <c r="AF412" s="48"/>
      <c r="AG412" s="48"/>
      <c r="AH412" s="76" t="str">
        <f t="shared" si="6"/>
        <v/>
      </c>
      <c r="AI412" s="48"/>
      <c r="AJ412" s="48"/>
      <c r="AK412" s="48"/>
      <c r="AL412" s="144" t="s">
        <v>1059</v>
      </c>
      <c r="AM412" s="70"/>
      <c r="AN412" s="70"/>
      <c r="AO412" s="70"/>
      <c r="AP412" s="70"/>
      <c r="AQ412" s="70"/>
      <c r="AR412" s="70"/>
      <c r="AS412" s="70"/>
      <c r="AT412" s="451" t="str">
        <f t="shared" si="3"/>
        <v/>
      </c>
      <c r="AU412" s="451"/>
      <c r="AV412" s="451" t="str">
        <f t="shared" si="7"/>
        <v>Yes</v>
      </c>
      <c r="AW412" s="451"/>
      <c r="AX412" s="69" t="s">
        <v>918</v>
      </c>
      <c r="AY412" s="48"/>
      <c r="AZ412" s="48"/>
      <c r="BA412" s="48"/>
      <c r="BB412" s="451" t="b">
        <f t="shared" si="8"/>
        <v>0</v>
      </c>
      <c r="BC412" s="451"/>
      <c r="BD412" s="48"/>
      <c r="BE412" s="48"/>
      <c r="BF412" s="48"/>
      <c r="BG412" s="48"/>
      <c r="BH412" s="48"/>
      <c r="BI412" s="48"/>
      <c r="BJ412" s="48"/>
      <c r="BK412" s="48"/>
      <c r="BL412" s="48"/>
      <c r="BM412" s="48"/>
      <c r="BN412" s="48"/>
      <c r="BO412" s="48"/>
      <c r="BP412" s="48"/>
      <c r="BQ412" s="48"/>
      <c r="BR412" s="48"/>
      <c r="BS412" s="48"/>
      <c r="BT412" s="48"/>
      <c r="BU412" s="48"/>
    </row>
    <row r="413" spans="1:73" hidden="1">
      <c r="A413" s="48"/>
      <c r="B413" s="48"/>
      <c r="C413" s="70" t="s">
        <v>1060</v>
      </c>
      <c r="D413" s="48"/>
      <c r="E413" s="48"/>
      <c r="F413" s="48"/>
      <c r="G413" s="48"/>
      <c r="H413" s="48"/>
      <c r="I413" s="48"/>
      <c r="J413" s="48"/>
      <c r="K413" s="48"/>
      <c r="L413" s="450">
        <f t="shared" si="9"/>
        <v>42</v>
      </c>
      <c r="M413" s="450"/>
      <c r="N413" s="145" t="s">
        <v>1061</v>
      </c>
      <c r="O413" s="48"/>
      <c r="P413" s="70"/>
      <c r="Q413" s="48"/>
      <c r="R413" s="48"/>
      <c r="S413" s="48"/>
      <c r="T413" s="48"/>
      <c r="U413" s="451" t="str">
        <f t="shared" si="4"/>
        <v/>
      </c>
      <c r="V413" s="451"/>
      <c r="W413" s="451" t="str">
        <f t="shared" si="5"/>
        <v/>
      </c>
      <c r="X413" s="451"/>
      <c r="Y413" s="50"/>
      <c r="Z413" s="146" t="s">
        <v>1062</v>
      </c>
      <c r="AA413" s="48"/>
      <c r="AB413" s="48"/>
      <c r="AC413" s="48"/>
      <c r="AD413" s="48"/>
      <c r="AE413" s="48"/>
      <c r="AF413" s="48"/>
      <c r="AG413" s="48"/>
      <c r="AH413" s="76" t="str">
        <f t="shared" si="6"/>
        <v/>
      </c>
      <c r="AI413" s="48"/>
      <c r="AJ413" s="48"/>
      <c r="AK413" s="48"/>
      <c r="AL413" s="144" t="s">
        <v>1063</v>
      </c>
      <c r="AM413" s="70"/>
      <c r="AN413" s="70"/>
      <c r="AO413" s="70"/>
      <c r="AP413" s="70"/>
      <c r="AQ413" s="70"/>
      <c r="AR413" s="70"/>
      <c r="AS413" s="70"/>
      <c r="AT413" s="451" t="str">
        <f t="shared" si="3"/>
        <v/>
      </c>
      <c r="AU413" s="451"/>
      <c r="AV413" s="451" t="str">
        <f t="shared" si="7"/>
        <v>Yes</v>
      </c>
      <c r="AW413" s="451"/>
      <c r="AX413" s="149" t="s">
        <v>905</v>
      </c>
      <c r="AY413" s="48"/>
      <c r="AZ413" s="48"/>
      <c r="BA413" s="48"/>
      <c r="BB413" s="451" t="b">
        <f t="shared" si="8"/>
        <v>0</v>
      </c>
      <c r="BC413" s="451"/>
      <c r="BD413" s="48"/>
      <c r="BE413" s="48"/>
      <c r="BF413" s="48"/>
      <c r="BG413" s="48"/>
      <c r="BH413" s="48"/>
      <c r="BI413" s="48"/>
      <c r="BJ413" s="48"/>
      <c r="BK413" s="48"/>
      <c r="BL413" s="48"/>
      <c r="BM413" s="48"/>
      <c r="BN413" s="48"/>
      <c r="BO413" s="48"/>
      <c r="BP413" s="48"/>
      <c r="BQ413" s="48"/>
      <c r="BR413" s="48"/>
      <c r="BS413" s="48"/>
      <c r="BT413" s="48"/>
      <c r="BU413" s="48"/>
    </row>
    <row r="414" spans="1:73" hidden="1">
      <c r="A414" s="48"/>
      <c r="B414" s="48"/>
      <c r="C414" s="70" t="s">
        <v>1064</v>
      </c>
      <c r="D414" s="48"/>
      <c r="E414" s="48"/>
      <c r="F414" s="48"/>
      <c r="G414" s="48"/>
      <c r="H414" s="48"/>
      <c r="I414" s="48"/>
      <c r="J414" s="48"/>
      <c r="K414" s="48"/>
      <c r="L414" s="450">
        <f t="shared" si="9"/>
        <v>43</v>
      </c>
      <c r="M414" s="450"/>
      <c r="N414" s="145" t="s">
        <v>1065</v>
      </c>
      <c r="O414" s="48"/>
      <c r="P414" s="70"/>
      <c r="Q414" s="48"/>
      <c r="R414" s="48"/>
      <c r="S414" s="48"/>
      <c r="T414" s="48"/>
      <c r="U414" s="451" t="str">
        <f t="shared" si="4"/>
        <v/>
      </c>
      <c r="V414" s="451"/>
      <c r="W414" s="451" t="str">
        <f t="shared" si="5"/>
        <v/>
      </c>
      <c r="X414" s="451"/>
      <c r="Y414" s="126"/>
      <c r="Z414" s="146" t="s">
        <v>1066</v>
      </c>
      <c r="AA414" s="48"/>
      <c r="AB414" s="48"/>
      <c r="AC414" s="48"/>
      <c r="AD414" s="48"/>
      <c r="AE414" s="48"/>
      <c r="AF414" s="48"/>
      <c r="AG414" s="48"/>
      <c r="AH414" s="76" t="str">
        <f t="shared" si="6"/>
        <v/>
      </c>
      <c r="AI414" s="48"/>
      <c r="AJ414" s="48"/>
      <c r="AK414" s="48"/>
      <c r="AL414" s="144" t="s">
        <v>1067</v>
      </c>
      <c r="AM414" s="70"/>
      <c r="AN414" s="70"/>
      <c r="AO414" s="70"/>
      <c r="AP414" s="70"/>
      <c r="AQ414" s="70"/>
      <c r="AR414" s="70"/>
      <c r="AS414" s="70"/>
      <c r="AT414" s="451" t="str">
        <f t="shared" si="3"/>
        <v/>
      </c>
      <c r="AU414" s="451"/>
      <c r="AV414" s="451" t="str">
        <f t="shared" si="7"/>
        <v>No</v>
      </c>
      <c r="AW414" s="451"/>
      <c r="AX414" s="149" t="s">
        <v>900</v>
      </c>
      <c r="AY414" s="48"/>
      <c r="AZ414" s="48"/>
      <c r="BA414" s="48"/>
      <c r="BB414" s="451" t="b">
        <f t="shared" si="8"/>
        <v>0</v>
      </c>
      <c r="BC414" s="451"/>
      <c r="BD414" s="48"/>
      <c r="BE414" s="48"/>
      <c r="BF414" s="48"/>
      <c r="BG414" s="48"/>
      <c r="BH414" s="48"/>
      <c r="BI414" s="48"/>
      <c r="BJ414" s="48"/>
      <c r="BK414" s="48"/>
      <c r="BL414" s="48"/>
      <c r="BM414" s="48"/>
      <c r="BN414" s="48"/>
      <c r="BO414" s="48"/>
      <c r="BP414" s="48"/>
      <c r="BQ414" s="48"/>
      <c r="BR414" s="48"/>
      <c r="BS414" s="48"/>
      <c r="BT414" s="48"/>
      <c r="BU414" s="48"/>
    </row>
    <row r="415" spans="1:73" hidden="1">
      <c r="A415" s="48"/>
      <c r="B415" s="48"/>
      <c r="C415" s="70" t="s">
        <v>1068</v>
      </c>
      <c r="D415" s="48"/>
      <c r="E415" s="48"/>
      <c r="F415" s="48"/>
      <c r="G415" s="48"/>
      <c r="H415" s="48"/>
      <c r="I415" s="48"/>
      <c r="J415" s="48"/>
      <c r="K415" s="48"/>
      <c r="L415" s="450">
        <f t="shared" si="9"/>
        <v>44</v>
      </c>
      <c r="M415" s="450"/>
      <c r="N415" s="145" t="s">
        <v>1069</v>
      </c>
      <c r="O415" s="48"/>
      <c r="P415" s="70"/>
      <c r="Q415" s="48"/>
      <c r="R415" s="48"/>
      <c r="S415" s="48"/>
      <c r="T415" s="48"/>
      <c r="U415" s="451" t="str">
        <f t="shared" si="4"/>
        <v/>
      </c>
      <c r="V415" s="451"/>
      <c r="W415" s="451" t="str">
        <f t="shared" si="5"/>
        <v/>
      </c>
      <c r="X415" s="451"/>
      <c r="Y415" s="50"/>
      <c r="Z415" s="146" t="s">
        <v>1070</v>
      </c>
      <c r="AA415" s="48"/>
      <c r="AB415" s="48"/>
      <c r="AC415" s="48"/>
      <c r="AD415" s="48"/>
      <c r="AE415" s="48"/>
      <c r="AF415" s="48"/>
      <c r="AG415" s="48"/>
      <c r="AH415" s="76" t="str">
        <f t="shared" si="6"/>
        <v/>
      </c>
      <c r="AI415" s="48"/>
      <c r="AJ415" s="48"/>
      <c r="AK415" s="48"/>
      <c r="AL415" s="144" t="s">
        <v>1071</v>
      </c>
      <c r="AM415" s="70"/>
      <c r="AN415" s="70"/>
      <c r="AO415" s="70"/>
      <c r="AP415" s="70"/>
      <c r="AQ415" s="70"/>
      <c r="AR415" s="70"/>
      <c r="AS415" s="70"/>
      <c r="AT415" s="451" t="str">
        <f t="shared" si="3"/>
        <v/>
      </c>
      <c r="AU415" s="451"/>
      <c r="AV415" s="451" t="str">
        <f t="shared" si="7"/>
        <v>Yes</v>
      </c>
      <c r="AW415" s="451"/>
      <c r="AX415" s="69" t="s">
        <v>987</v>
      </c>
      <c r="AY415" s="48"/>
      <c r="AZ415" s="48"/>
      <c r="BA415" s="48"/>
      <c r="BB415" s="451" t="b">
        <f t="shared" si="8"/>
        <v>0</v>
      </c>
      <c r="BC415" s="451"/>
      <c r="BD415" s="48"/>
      <c r="BE415" s="48"/>
      <c r="BF415" s="48"/>
      <c r="BG415" s="48"/>
      <c r="BH415" s="48"/>
      <c r="BI415" s="48"/>
      <c r="BJ415" s="48"/>
      <c r="BK415" s="48"/>
      <c r="BL415" s="48"/>
      <c r="BM415" s="48"/>
      <c r="BN415" s="48"/>
      <c r="BO415" s="48"/>
      <c r="BP415" s="48"/>
      <c r="BQ415" s="48"/>
      <c r="BR415" s="48"/>
      <c r="BS415" s="48"/>
      <c r="BT415" s="48"/>
      <c r="BU415" s="48"/>
    </row>
    <row r="416" spans="1:73" hidden="1">
      <c r="A416" s="48"/>
      <c r="B416" s="48"/>
      <c r="C416" s="70" t="s">
        <v>1072</v>
      </c>
      <c r="D416" s="48"/>
      <c r="E416" s="48"/>
      <c r="F416" s="48"/>
      <c r="G416" s="48"/>
      <c r="H416" s="48"/>
      <c r="I416" s="48"/>
      <c r="J416" s="48"/>
      <c r="K416" s="48"/>
      <c r="L416" s="450">
        <f t="shared" si="9"/>
        <v>45</v>
      </c>
      <c r="M416" s="450"/>
      <c r="N416" s="145" t="s">
        <v>1073</v>
      </c>
      <c r="O416" s="48"/>
      <c r="P416" s="70"/>
      <c r="Q416" s="48"/>
      <c r="R416" s="48"/>
      <c r="S416" s="48"/>
      <c r="T416" s="48"/>
      <c r="U416" s="451" t="str">
        <f t="shared" si="4"/>
        <v/>
      </c>
      <c r="V416" s="451"/>
      <c r="W416" s="451" t="str">
        <f t="shared" si="5"/>
        <v/>
      </c>
      <c r="X416" s="451"/>
      <c r="Y416" s="50"/>
      <c r="Z416" s="147" t="s">
        <v>1074</v>
      </c>
      <c r="AA416" s="48"/>
      <c r="AB416" s="48"/>
      <c r="AC416" s="48"/>
      <c r="AD416" s="48"/>
      <c r="AE416" s="48"/>
      <c r="AF416" s="48"/>
      <c r="AG416" s="48"/>
      <c r="AH416" s="76" t="str">
        <f t="shared" si="6"/>
        <v/>
      </c>
      <c r="AI416" s="48"/>
      <c r="AJ416" s="48"/>
      <c r="AK416" s="48"/>
      <c r="AL416" s="150" t="s">
        <v>1075</v>
      </c>
      <c r="AM416" s="70"/>
      <c r="AN416" s="70"/>
      <c r="AO416" s="70"/>
      <c r="AP416" s="70"/>
      <c r="AQ416" s="70"/>
      <c r="AR416" s="70"/>
      <c r="AS416" s="70"/>
      <c r="AT416" s="451" t="str">
        <f t="shared" si="3"/>
        <v/>
      </c>
      <c r="AU416" s="451"/>
      <c r="AV416" s="451" t="str">
        <f t="shared" si="7"/>
        <v>Yes</v>
      </c>
      <c r="AW416" s="451"/>
      <c r="AX416" s="148" t="s">
        <v>895</v>
      </c>
      <c r="AY416" s="48"/>
      <c r="AZ416" s="48"/>
      <c r="BA416" s="48"/>
      <c r="BB416" s="451" t="b">
        <f t="shared" si="8"/>
        <v>0</v>
      </c>
      <c r="BC416" s="451"/>
      <c r="BD416" s="48"/>
      <c r="BE416" s="48"/>
      <c r="BF416" s="48"/>
      <c r="BG416" s="48"/>
      <c r="BH416" s="48"/>
      <c r="BI416" s="48"/>
      <c r="BJ416" s="48"/>
      <c r="BK416" s="48"/>
      <c r="BL416" s="48"/>
      <c r="BM416" s="48"/>
      <c r="BN416" s="48"/>
      <c r="BO416" s="48"/>
      <c r="BP416" s="48"/>
      <c r="BQ416" s="48"/>
      <c r="BR416" s="48"/>
      <c r="BS416" s="48"/>
      <c r="BT416" s="48"/>
      <c r="BU416" s="48"/>
    </row>
    <row r="417" spans="1:73" hidden="1">
      <c r="A417" s="48"/>
      <c r="B417" s="48"/>
      <c r="C417" s="70" t="s">
        <v>1076</v>
      </c>
      <c r="D417" s="48"/>
      <c r="E417" s="48"/>
      <c r="F417" s="48"/>
      <c r="G417" s="48"/>
      <c r="H417" s="48"/>
      <c r="I417" s="48"/>
      <c r="J417" s="48"/>
      <c r="K417" s="48"/>
      <c r="L417" s="450">
        <f t="shared" si="9"/>
        <v>46</v>
      </c>
      <c r="M417" s="450"/>
      <c r="N417" s="145" t="s">
        <v>1077</v>
      </c>
      <c r="O417" s="48"/>
      <c r="P417" s="70"/>
      <c r="Q417" s="48"/>
      <c r="R417" s="48"/>
      <c r="S417" s="48"/>
      <c r="T417" s="48"/>
      <c r="U417" s="451" t="str">
        <f t="shared" si="4"/>
        <v/>
      </c>
      <c r="V417" s="451"/>
      <c r="W417" s="451" t="str">
        <f t="shared" si="5"/>
        <v/>
      </c>
      <c r="X417" s="451"/>
      <c r="Y417" s="126"/>
      <c r="Z417" s="146" t="s">
        <v>1078</v>
      </c>
      <c r="AA417" s="48"/>
      <c r="AB417" s="48"/>
      <c r="AC417" s="48"/>
      <c r="AD417" s="48"/>
      <c r="AE417" s="48"/>
      <c r="AF417" s="48"/>
      <c r="AG417" s="48"/>
      <c r="AH417" s="76" t="str">
        <f t="shared" si="6"/>
        <v/>
      </c>
      <c r="AI417" s="48"/>
      <c r="AJ417" s="48"/>
      <c r="AK417" s="48"/>
      <c r="AL417" s="144" t="s">
        <v>1079</v>
      </c>
      <c r="AM417" s="70"/>
      <c r="AN417" s="70"/>
      <c r="AO417" s="70"/>
      <c r="AP417" s="70"/>
      <c r="AQ417" s="70"/>
      <c r="AR417" s="70"/>
      <c r="AS417" s="70"/>
      <c r="AT417" s="451" t="str">
        <f t="shared" si="3"/>
        <v/>
      </c>
      <c r="AU417" s="451"/>
      <c r="AV417" s="451" t="str">
        <f t="shared" si="7"/>
        <v>Yes</v>
      </c>
      <c r="AW417" s="451"/>
      <c r="AX417" s="149" t="s">
        <v>905</v>
      </c>
      <c r="AY417" s="48"/>
      <c r="AZ417" s="48"/>
      <c r="BA417" s="48"/>
      <c r="BB417" s="451" t="b">
        <f t="shared" si="8"/>
        <v>0</v>
      </c>
      <c r="BC417" s="451"/>
      <c r="BD417" s="48"/>
      <c r="BE417" s="48"/>
      <c r="BF417" s="48"/>
      <c r="BG417" s="48"/>
      <c r="BH417" s="48"/>
      <c r="BI417" s="48"/>
      <c r="BJ417" s="48"/>
      <c r="BK417" s="48"/>
      <c r="BL417" s="48"/>
      <c r="BM417" s="48"/>
      <c r="BN417" s="48"/>
      <c r="BO417" s="48"/>
      <c r="BP417" s="48"/>
      <c r="BQ417" s="48"/>
      <c r="BR417" s="48"/>
      <c r="BS417" s="48"/>
      <c r="BT417" s="48"/>
      <c r="BU417" s="48"/>
    </row>
    <row r="418" spans="1:73" hidden="1">
      <c r="A418" s="48"/>
      <c r="B418" s="48"/>
      <c r="C418" s="70" t="s">
        <v>1080</v>
      </c>
      <c r="D418" s="48"/>
      <c r="E418" s="48"/>
      <c r="F418" s="48"/>
      <c r="G418" s="48"/>
      <c r="H418" s="48"/>
      <c r="I418" s="48"/>
      <c r="J418" s="48"/>
      <c r="K418" s="48"/>
      <c r="L418" s="450">
        <f t="shared" si="9"/>
        <v>47</v>
      </c>
      <c r="M418" s="450"/>
      <c r="N418" s="145" t="s">
        <v>1081</v>
      </c>
      <c r="O418" s="48"/>
      <c r="P418" s="70"/>
      <c r="Q418" s="48"/>
      <c r="R418" s="48"/>
      <c r="S418" s="48"/>
      <c r="T418" s="48"/>
      <c r="U418" s="451" t="str">
        <f t="shared" si="4"/>
        <v/>
      </c>
      <c r="V418" s="451"/>
      <c r="W418" s="451" t="str">
        <f t="shared" si="5"/>
        <v/>
      </c>
      <c r="X418" s="451"/>
      <c r="Y418" s="50"/>
      <c r="Z418" s="146" t="s">
        <v>1082</v>
      </c>
      <c r="AA418" s="48"/>
      <c r="AB418" s="48"/>
      <c r="AC418" s="48"/>
      <c r="AD418" s="48"/>
      <c r="AE418" s="48"/>
      <c r="AF418" s="48"/>
      <c r="AG418" s="48"/>
      <c r="AH418" s="76" t="str">
        <f t="shared" si="6"/>
        <v/>
      </c>
      <c r="AI418" s="48"/>
      <c r="AJ418" s="48"/>
      <c r="AK418" s="48"/>
      <c r="AL418" s="144" t="s">
        <v>1083</v>
      </c>
      <c r="AM418" s="70"/>
      <c r="AN418" s="70"/>
      <c r="AO418" s="70"/>
      <c r="AP418" s="70"/>
      <c r="AQ418" s="70"/>
      <c r="AR418" s="70"/>
      <c r="AS418" s="70"/>
      <c r="AT418" s="451" t="str">
        <f t="shared" si="3"/>
        <v/>
      </c>
      <c r="AU418" s="451"/>
      <c r="AV418" s="451" t="str">
        <f t="shared" si="7"/>
        <v>Yes</v>
      </c>
      <c r="AW418" s="451"/>
      <c r="AX418" s="149" t="s">
        <v>895</v>
      </c>
      <c r="AY418" s="48"/>
      <c r="AZ418" s="48"/>
      <c r="BA418" s="48"/>
      <c r="BB418" s="451" t="b">
        <f t="shared" si="8"/>
        <v>0</v>
      </c>
      <c r="BC418" s="451"/>
      <c r="BD418" s="48"/>
      <c r="BE418" s="48"/>
      <c r="BF418" s="48"/>
      <c r="BG418" s="48"/>
      <c r="BH418" s="48"/>
      <c r="BI418" s="48"/>
      <c r="BJ418" s="48"/>
      <c r="BK418" s="48"/>
      <c r="BL418" s="48"/>
      <c r="BM418" s="48"/>
      <c r="BN418" s="48"/>
      <c r="BO418" s="48"/>
      <c r="BP418" s="48"/>
      <c r="BQ418" s="48"/>
      <c r="BR418" s="48"/>
      <c r="BS418" s="48"/>
      <c r="BT418" s="48"/>
      <c r="BU418" s="48"/>
    </row>
    <row r="419" spans="1:73" hidden="1">
      <c r="A419" s="48"/>
      <c r="B419" s="48"/>
      <c r="C419" s="70" t="s">
        <v>1084</v>
      </c>
      <c r="D419" s="48"/>
      <c r="E419" s="48"/>
      <c r="F419" s="48"/>
      <c r="G419" s="48"/>
      <c r="H419" s="48"/>
      <c r="I419" s="48"/>
      <c r="J419" s="48"/>
      <c r="K419" s="48"/>
      <c r="L419" s="450">
        <f t="shared" si="9"/>
        <v>48</v>
      </c>
      <c r="M419" s="450"/>
      <c r="N419" s="145" t="s">
        <v>1085</v>
      </c>
      <c r="O419" s="48"/>
      <c r="P419" s="70"/>
      <c r="Q419" s="48"/>
      <c r="R419" s="48"/>
      <c r="S419" s="48"/>
      <c r="T419" s="48"/>
      <c r="U419" s="451" t="str">
        <f t="shared" si="4"/>
        <v/>
      </c>
      <c r="V419" s="451"/>
      <c r="W419" s="451" t="str">
        <f t="shared" si="5"/>
        <v/>
      </c>
      <c r="X419" s="451"/>
      <c r="Y419" s="50"/>
      <c r="Z419" s="147" t="s">
        <v>1086</v>
      </c>
      <c r="AA419" s="48"/>
      <c r="AB419" s="48"/>
      <c r="AC419" s="48"/>
      <c r="AD419" s="48"/>
      <c r="AE419" s="48"/>
      <c r="AF419" s="48"/>
      <c r="AG419" s="48"/>
      <c r="AH419" s="76" t="str">
        <f t="shared" si="6"/>
        <v/>
      </c>
      <c r="AI419" s="48"/>
      <c r="AJ419" s="48"/>
      <c r="AK419" s="48"/>
      <c r="AL419" s="153" t="s">
        <v>1087</v>
      </c>
      <c r="AM419" s="70"/>
      <c r="AN419" s="70"/>
      <c r="AO419" s="70"/>
      <c r="AP419" s="70"/>
      <c r="AQ419" s="70"/>
      <c r="AR419" s="70"/>
      <c r="AS419" s="70"/>
      <c r="AT419" s="451" t="str">
        <f t="shared" si="3"/>
        <v/>
      </c>
      <c r="AU419" s="451"/>
      <c r="AV419" s="451" t="str">
        <f t="shared" si="7"/>
        <v>Yes</v>
      </c>
      <c r="AW419" s="451"/>
      <c r="AX419" s="148" t="s">
        <v>895</v>
      </c>
      <c r="AY419" s="48"/>
      <c r="AZ419" s="48"/>
      <c r="BA419" s="48"/>
      <c r="BB419" s="451" t="b">
        <f t="shared" si="8"/>
        <v>0</v>
      </c>
      <c r="BC419" s="451"/>
      <c r="BD419" s="48"/>
      <c r="BE419" s="48"/>
      <c r="BF419" s="48"/>
      <c r="BG419" s="48"/>
      <c r="BH419" s="48"/>
      <c r="BI419" s="48"/>
      <c r="BJ419" s="48"/>
      <c r="BK419" s="48"/>
      <c r="BL419" s="48"/>
      <c r="BM419" s="48"/>
      <c r="BN419" s="48"/>
      <c r="BO419" s="48"/>
      <c r="BP419" s="48"/>
      <c r="BQ419" s="48"/>
      <c r="BR419" s="48"/>
      <c r="BS419" s="48"/>
      <c r="BT419" s="48"/>
      <c r="BU419" s="48"/>
    </row>
    <row r="420" spans="1:73" hidden="1">
      <c r="A420" s="48"/>
      <c r="B420" s="48"/>
      <c r="C420" s="70" t="s">
        <v>1088</v>
      </c>
      <c r="D420" s="48"/>
      <c r="E420" s="48"/>
      <c r="F420" s="48"/>
      <c r="G420" s="48"/>
      <c r="H420" s="48"/>
      <c r="I420" s="48"/>
      <c r="J420" s="48"/>
      <c r="K420" s="48"/>
      <c r="L420" s="450">
        <f t="shared" si="9"/>
        <v>49</v>
      </c>
      <c r="M420" s="450"/>
      <c r="N420" s="145" t="s">
        <v>1089</v>
      </c>
      <c r="O420" s="48"/>
      <c r="P420" s="70"/>
      <c r="Q420" s="48"/>
      <c r="R420" s="48"/>
      <c r="S420" s="48"/>
      <c r="T420" s="48"/>
      <c r="U420" s="451" t="str">
        <f t="shared" si="4"/>
        <v/>
      </c>
      <c r="V420" s="451"/>
      <c r="W420" s="451" t="str">
        <f t="shared" si="5"/>
        <v/>
      </c>
      <c r="X420" s="451"/>
      <c r="Y420" s="126"/>
      <c r="Z420" s="154" t="s">
        <v>1090</v>
      </c>
      <c r="AA420" s="48"/>
      <c r="AB420" s="48"/>
      <c r="AC420" s="48"/>
      <c r="AD420" s="48"/>
      <c r="AE420" s="48"/>
      <c r="AF420" s="48"/>
      <c r="AG420" s="48"/>
      <c r="AH420" s="76" t="str">
        <f t="shared" si="6"/>
        <v/>
      </c>
      <c r="AI420" s="48"/>
      <c r="AJ420" s="48"/>
      <c r="AK420" s="48"/>
      <c r="AL420" s="150" t="s">
        <v>1091</v>
      </c>
      <c r="AM420" s="70"/>
      <c r="AN420" s="70"/>
      <c r="AO420" s="70"/>
      <c r="AP420" s="70"/>
      <c r="AQ420" s="70"/>
      <c r="AR420" s="70"/>
      <c r="AS420" s="70"/>
      <c r="AT420" s="451" t="str">
        <f t="shared" si="3"/>
        <v/>
      </c>
      <c r="AU420" s="451"/>
      <c r="AV420" s="451" t="str">
        <f t="shared" si="7"/>
        <v>Yes</v>
      </c>
      <c r="AW420" s="451"/>
      <c r="AX420" s="148" t="s">
        <v>895</v>
      </c>
      <c r="AY420" s="48"/>
      <c r="AZ420" s="48"/>
      <c r="BA420" s="48"/>
      <c r="BB420" s="451" t="b">
        <f t="shared" si="8"/>
        <v>0</v>
      </c>
      <c r="BC420" s="451"/>
      <c r="BD420" s="48"/>
      <c r="BE420" s="48"/>
      <c r="BF420" s="48"/>
      <c r="BG420" s="48"/>
      <c r="BH420" s="48"/>
      <c r="BI420" s="48"/>
      <c r="BJ420" s="48"/>
      <c r="BK420" s="48"/>
      <c r="BL420" s="48"/>
      <c r="BM420" s="48"/>
      <c r="BN420" s="48"/>
      <c r="BO420" s="48"/>
      <c r="BP420" s="48"/>
      <c r="BQ420" s="48"/>
      <c r="BR420" s="48"/>
      <c r="BS420" s="48"/>
      <c r="BT420" s="48"/>
      <c r="BU420" s="48"/>
    </row>
    <row r="421" spans="1:73" hidden="1">
      <c r="A421" s="48"/>
      <c r="B421" s="48"/>
      <c r="C421" s="70" t="s">
        <v>1092</v>
      </c>
      <c r="D421" s="48"/>
      <c r="E421" s="48"/>
      <c r="F421" s="48"/>
      <c r="G421" s="48"/>
      <c r="H421" s="48"/>
      <c r="I421" s="48"/>
      <c r="J421" s="48"/>
      <c r="K421" s="48"/>
      <c r="L421" s="450">
        <f t="shared" si="9"/>
        <v>50</v>
      </c>
      <c r="M421" s="450"/>
      <c r="N421" s="145" t="s">
        <v>1093</v>
      </c>
      <c r="O421" s="48"/>
      <c r="P421" s="70"/>
      <c r="Q421" s="48"/>
      <c r="R421" s="48"/>
      <c r="S421" s="48"/>
      <c r="T421" s="48"/>
      <c r="U421" s="451" t="str">
        <f t="shared" si="4"/>
        <v/>
      </c>
      <c r="V421" s="451"/>
      <c r="W421" s="451" t="str">
        <f t="shared" si="5"/>
        <v/>
      </c>
      <c r="X421" s="451"/>
      <c r="Y421" s="50"/>
      <c r="Z421" s="147" t="s">
        <v>1094</v>
      </c>
      <c r="AA421" s="48"/>
      <c r="AB421" s="48"/>
      <c r="AC421" s="48"/>
      <c r="AD421" s="48"/>
      <c r="AE421" s="48"/>
      <c r="AF421" s="48"/>
      <c r="AG421" s="48"/>
      <c r="AH421" s="76" t="str">
        <f t="shared" si="6"/>
        <v/>
      </c>
      <c r="AI421" s="48"/>
      <c r="AJ421" s="48"/>
      <c r="AK421" s="48"/>
      <c r="AL421" s="150" t="s">
        <v>1095</v>
      </c>
      <c r="AM421" s="70"/>
      <c r="AN421" s="70"/>
      <c r="AO421" s="70"/>
      <c r="AP421" s="70"/>
      <c r="AQ421" s="70"/>
      <c r="AR421" s="70"/>
      <c r="AS421" s="70"/>
      <c r="AT421" s="451" t="str">
        <f t="shared" si="3"/>
        <v/>
      </c>
      <c r="AU421" s="451"/>
      <c r="AV421" s="451" t="str">
        <f t="shared" si="7"/>
        <v>Yes</v>
      </c>
      <c r="AW421" s="451"/>
      <c r="AX421" s="148" t="s">
        <v>895</v>
      </c>
      <c r="AY421" s="48"/>
      <c r="AZ421" s="48"/>
      <c r="BA421" s="48"/>
      <c r="BB421" s="451" t="b">
        <f t="shared" si="8"/>
        <v>0</v>
      </c>
      <c r="BC421" s="451"/>
      <c r="BD421" s="48"/>
      <c r="BE421" s="48"/>
      <c r="BF421" s="48"/>
      <c r="BG421" s="48"/>
      <c r="BH421" s="48"/>
      <c r="BI421" s="48"/>
      <c r="BJ421" s="48"/>
      <c r="BK421" s="48"/>
      <c r="BL421" s="48"/>
      <c r="BM421" s="48"/>
      <c r="BN421" s="48"/>
      <c r="BO421" s="48"/>
      <c r="BP421" s="48"/>
      <c r="BQ421" s="48"/>
      <c r="BR421" s="48"/>
      <c r="BS421" s="48"/>
      <c r="BT421" s="48"/>
      <c r="BU421" s="48"/>
    </row>
    <row r="422" spans="1:73" hidden="1">
      <c r="A422" s="48"/>
      <c r="B422" s="48"/>
      <c r="C422" s="70" t="s">
        <v>1096</v>
      </c>
      <c r="D422" s="48"/>
      <c r="E422" s="48"/>
      <c r="F422" s="48"/>
      <c r="G422" s="48"/>
      <c r="H422" s="48"/>
      <c r="I422" s="48"/>
      <c r="J422" s="48"/>
      <c r="K422" s="48"/>
      <c r="L422" s="450">
        <f t="shared" si="9"/>
        <v>51</v>
      </c>
      <c r="M422" s="450"/>
      <c r="N422" s="145" t="s">
        <v>1097</v>
      </c>
      <c r="O422" s="48"/>
      <c r="P422" s="70"/>
      <c r="Q422" s="48"/>
      <c r="R422" s="48"/>
      <c r="S422" s="48"/>
      <c r="T422" s="48"/>
      <c r="U422" s="451" t="str">
        <f t="shared" si="4"/>
        <v/>
      </c>
      <c r="V422" s="451"/>
      <c r="W422" s="451" t="str">
        <f t="shared" si="5"/>
        <v/>
      </c>
      <c r="X422" s="451"/>
      <c r="Y422" s="50"/>
      <c r="Z422" s="147" t="s">
        <v>1098</v>
      </c>
      <c r="AA422" s="48"/>
      <c r="AB422" s="48"/>
      <c r="AC422" s="48"/>
      <c r="AD422" s="48"/>
      <c r="AE422" s="48"/>
      <c r="AF422" s="48"/>
      <c r="AG422" s="48"/>
      <c r="AH422" s="76" t="str">
        <f t="shared" si="6"/>
        <v/>
      </c>
      <c r="AI422" s="48"/>
      <c r="AJ422" s="48"/>
      <c r="AK422" s="48"/>
      <c r="AL422" s="144" t="s">
        <v>1099</v>
      </c>
      <c r="AM422" s="70"/>
      <c r="AN422" s="70"/>
      <c r="AO422" s="70"/>
      <c r="AP422" s="70"/>
      <c r="AQ422" s="70"/>
      <c r="AR422" s="70"/>
      <c r="AS422" s="70"/>
      <c r="AT422" s="451" t="str">
        <f t="shared" si="3"/>
        <v/>
      </c>
      <c r="AU422" s="451"/>
      <c r="AV422" s="451" t="str">
        <f t="shared" si="7"/>
        <v>Yes</v>
      </c>
      <c r="AW422" s="451"/>
      <c r="AX422" s="149" t="s">
        <v>905</v>
      </c>
      <c r="AY422" s="48"/>
      <c r="AZ422" s="48"/>
      <c r="BA422" s="48"/>
      <c r="BB422" s="451" t="b">
        <f t="shared" si="8"/>
        <v>0</v>
      </c>
      <c r="BC422" s="451"/>
      <c r="BD422" s="48"/>
      <c r="BE422" s="48"/>
      <c r="BF422" s="48"/>
      <c r="BG422" s="48"/>
      <c r="BH422" s="48"/>
      <c r="BI422" s="48"/>
      <c r="BJ422" s="48"/>
      <c r="BK422" s="48"/>
      <c r="BL422" s="48"/>
      <c r="BM422" s="48"/>
      <c r="BN422" s="48"/>
      <c r="BO422" s="48"/>
      <c r="BP422" s="48"/>
      <c r="BQ422" s="48"/>
      <c r="BR422" s="48"/>
      <c r="BS422" s="48"/>
      <c r="BT422" s="48"/>
      <c r="BU422" s="48"/>
    </row>
    <row r="423" spans="1:73" hidden="1">
      <c r="A423" s="48"/>
      <c r="B423" s="48"/>
      <c r="C423" s="70" t="s">
        <v>1100</v>
      </c>
      <c r="D423" s="48"/>
      <c r="E423" s="48"/>
      <c r="F423" s="48"/>
      <c r="G423" s="48"/>
      <c r="H423" s="48"/>
      <c r="I423" s="48"/>
      <c r="J423" s="48"/>
      <c r="K423" s="48"/>
      <c r="L423" s="450">
        <f t="shared" si="9"/>
        <v>52</v>
      </c>
      <c r="M423" s="450"/>
      <c r="N423" s="145" t="s">
        <v>1101</v>
      </c>
      <c r="O423" s="48"/>
      <c r="P423" s="70"/>
      <c r="Q423" s="48"/>
      <c r="R423" s="48"/>
      <c r="S423" s="48"/>
      <c r="T423" s="48"/>
      <c r="U423" s="451" t="str">
        <f t="shared" si="4"/>
        <v/>
      </c>
      <c r="V423" s="451"/>
      <c r="W423" s="451" t="str">
        <f t="shared" si="5"/>
        <v/>
      </c>
      <c r="X423" s="451"/>
      <c r="Y423" s="126"/>
      <c r="Z423" s="146" t="s">
        <v>1102</v>
      </c>
      <c r="AA423" s="48"/>
      <c r="AB423" s="48"/>
      <c r="AC423" s="48"/>
      <c r="AD423" s="48"/>
      <c r="AE423" s="48"/>
      <c r="AF423" s="48"/>
      <c r="AG423" s="48"/>
      <c r="AH423" s="76" t="str">
        <f t="shared" si="6"/>
        <v/>
      </c>
      <c r="AI423" s="48"/>
      <c r="AJ423" s="48"/>
      <c r="AK423" s="48"/>
      <c r="AL423" s="150" t="s">
        <v>1103</v>
      </c>
      <c r="AM423" s="70"/>
      <c r="AN423" s="70"/>
      <c r="AO423" s="70"/>
      <c r="AP423" s="70"/>
      <c r="AQ423" s="70"/>
      <c r="AR423" s="70"/>
      <c r="AS423" s="70"/>
      <c r="AT423" s="451" t="str">
        <f t="shared" si="3"/>
        <v/>
      </c>
      <c r="AU423" s="451"/>
      <c r="AV423" s="451" t="str">
        <f t="shared" si="7"/>
        <v>Yes</v>
      </c>
      <c r="AW423" s="451"/>
      <c r="AX423" s="148" t="s">
        <v>895</v>
      </c>
      <c r="AY423" s="48"/>
      <c r="AZ423" s="48"/>
      <c r="BA423" s="48"/>
      <c r="BB423" s="451" t="b">
        <f t="shared" si="8"/>
        <v>0</v>
      </c>
      <c r="BC423" s="451"/>
      <c r="BD423" s="48"/>
      <c r="BE423" s="48"/>
      <c r="BF423" s="48"/>
      <c r="BG423" s="48"/>
      <c r="BH423" s="48"/>
      <c r="BI423" s="48"/>
      <c r="BJ423" s="48"/>
      <c r="BK423" s="48"/>
      <c r="BL423" s="48"/>
      <c r="BM423" s="48"/>
      <c r="BN423" s="48"/>
      <c r="BO423" s="48"/>
      <c r="BP423" s="48"/>
      <c r="BQ423" s="48"/>
      <c r="BR423" s="48"/>
      <c r="BS423" s="48"/>
      <c r="BT423" s="48"/>
      <c r="BU423" s="48"/>
    </row>
    <row r="424" spans="1:73" hidden="1">
      <c r="A424" s="48"/>
      <c r="B424" s="48"/>
      <c r="C424" s="70" t="s">
        <v>1104</v>
      </c>
      <c r="D424" s="48"/>
      <c r="E424" s="48"/>
      <c r="F424" s="48"/>
      <c r="G424" s="48"/>
      <c r="H424" s="48"/>
      <c r="I424" s="48"/>
      <c r="J424" s="48"/>
      <c r="K424" s="48"/>
      <c r="L424" s="450">
        <f t="shared" si="9"/>
        <v>53</v>
      </c>
      <c r="M424" s="450"/>
      <c r="N424" s="145" t="s">
        <v>1105</v>
      </c>
      <c r="O424" s="48"/>
      <c r="P424" s="70"/>
      <c r="Q424" s="48"/>
      <c r="R424" s="48"/>
      <c r="S424" s="48"/>
      <c r="T424" s="48"/>
      <c r="U424" s="451" t="str">
        <f t="shared" si="4"/>
        <v/>
      </c>
      <c r="V424" s="451"/>
      <c r="W424" s="451" t="str">
        <f t="shared" si="5"/>
        <v/>
      </c>
      <c r="X424" s="451"/>
      <c r="Y424" s="50"/>
      <c r="Z424" s="146" t="s">
        <v>1106</v>
      </c>
      <c r="AA424" s="48"/>
      <c r="AB424" s="48"/>
      <c r="AC424" s="48"/>
      <c r="AD424" s="48"/>
      <c r="AE424" s="48"/>
      <c r="AF424" s="48"/>
      <c r="AG424" s="48"/>
      <c r="AH424" s="76" t="str">
        <f t="shared" si="6"/>
        <v/>
      </c>
      <c r="AI424" s="48"/>
      <c r="AJ424" s="48"/>
      <c r="AK424" s="48"/>
      <c r="AL424" s="144" t="s">
        <v>1107</v>
      </c>
      <c r="AM424" s="70"/>
      <c r="AN424" s="70"/>
      <c r="AO424" s="70"/>
      <c r="AP424" s="70"/>
      <c r="AQ424" s="70"/>
      <c r="AR424" s="70"/>
      <c r="AS424" s="70"/>
      <c r="AT424" s="451" t="str">
        <f t="shared" si="3"/>
        <v/>
      </c>
      <c r="AU424" s="451"/>
      <c r="AV424" s="451" t="str">
        <f t="shared" si="7"/>
        <v>No</v>
      </c>
      <c r="AW424" s="451"/>
      <c r="AX424" s="149" t="s">
        <v>900</v>
      </c>
      <c r="AY424" s="48"/>
      <c r="AZ424" s="48"/>
      <c r="BA424" s="48"/>
      <c r="BB424" s="451" t="b">
        <f t="shared" si="8"/>
        <v>0</v>
      </c>
      <c r="BC424" s="451"/>
      <c r="BD424" s="48"/>
      <c r="BE424" s="48"/>
      <c r="BF424" s="48"/>
      <c r="BG424" s="48"/>
      <c r="BH424" s="48"/>
      <c r="BI424" s="48"/>
      <c r="BJ424" s="48"/>
      <c r="BK424" s="48"/>
      <c r="BL424" s="48"/>
      <c r="BM424" s="48"/>
      <c r="BN424" s="48"/>
      <c r="BO424" s="48"/>
      <c r="BP424" s="48"/>
      <c r="BQ424" s="48"/>
      <c r="BR424" s="48"/>
      <c r="BS424" s="48"/>
      <c r="BT424" s="48"/>
      <c r="BU424" s="48"/>
    </row>
    <row r="425" spans="1:73" hidden="1">
      <c r="A425" s="48"/>
      <c r="B425" s="48"/>
      <c r="C425" s="70" t="s">
        <v>1108</v>
      </c>
      <c r="D425" s="48"/>
      <c r="E425" s="48"/>
      <c r="F425" s="48"/>
      <c r="G425" s="48"/>
      <c r="H425" s="48"/>
      <c r="I425" s="48"/>
      <c r="J425" s="48"/>
      <c r="K425" s="48"/>
      <c r="L425" s="450">
        <f t="shared" si="9"/>
        <v>54</v>
      </c>
      <c r="M425" s="450"/>
      <c r="N425" s="145" t="s">
        <v>1109</v>
      </c>
      <c r="O425" s="48"/>
      <c r="P425" s="70"/>
      <c r="Q425" s="48"/>
      <c r="R425" s="48"/>
      <c r="S425" s="48"/>
      <c r="T425" s="48"/>
      <c r="U425" s="451" t="str">
        <f t="shared" si="4"/>
        <v/>
      </c>
      <c r="V425" s="451"/>
      <c r="W425" s="451" t="str">
        <f t="shared" si="5"/>
        <v/>
      </c>
      <c r="X425" s="451"/>
      <c r="Y425" s="50"/>
      <c r="Z425" s="146" t="s">
        <v>1110</v>
      </c>
      <c r="AA425" s="48"/>
      <c r="AB425" s="48"/>
      <c r="AC425" s="48"/>
      <c r="AD425" s="48"/>
      <c r="AE425" s="48"/>
      <c r="AF425" s="48"/>
      <c r="AG425" s="48"/>
      <c r="AH425" s="76" t="str">
        <f t="shared" si="6"/>
        <v/>
      </c>
      <c r="AI425" s="48"/>
      <c r="AJ425" s="48"/>
      <c r="AK425" s="48"/>
      <c r="AL425" s="144" t="s">
        <v>1111</v>
      </c>
      <c r="AM425" s="70"/>
      <c r="AN425" s="70"/>
      <c r="AO425" s="70"/>
      <c r="AP425" s="70"/>
      <c r="AQ425" s="70"/>
      <c r="AR425" s="70"/>
      <c r="AS425" s="70"/>
      <c r="AT425" s="451" t="str">
        <f t="shared" si="3"/>
        <v/>
      </c>
      <c r="AU425" s="451"/>
      <c r="AV425" s="451" t="str">
        <f t="shared" si="7"/>
        <v>Yes</v>
      </c>
      <c r="AW425" s="451"/>
      <c r="AX425" s="149" t="s">
        <v>905</v>
      </c>
      <c r="AY425" s="48"/>
      <c r="AZ425" s="48"/>
      <c r="BA425" s="48"/>
      <c r="BB425" s="451" t="b">
        <f t="shared" si="8"/>
        <v>0</v>
      </c>
      <c r="BC425" s="451"/>
      <c r="BD425" s="48"/>
      <c r="BE425" s="48"/>
      <c r="BF425" s="48"/>
      <c r="BG425" s="48"/>
      <c r="BH425" s="48"/>
      <c r="BI425" s="48"/>
      <c r="BJ425" s="48"/>
      <c r="BK425" s="48"/>
      <c r="BL425" s="48"/>
      <c r="BM425" s="48"/>
      <c r="BN425" s="48"/>
      <c r="BO425" s="48"/>
      <c r="BP425" s="48"/>
      <c r="BQ425" s="48"/>
      <c r="BR425" s="48"/>
      <c r="BS425" s="48"/>
      <c r="BT425" s="48"/>
      <c r="BU425" s="48"/>
    </row>
    <row r="426" spans="1:73" hidden="1">
      <c r="A426" s="48"/>
      <c r="B426" s="48"/>
      <c r="C426" s="70" t="s">
        <v>1112</v>
      </c>
      <c r="D426" s="48"/>
      <c r="E426" s="48"/>
      <c r="F426" s="48"/>
      <c r="G426" s="48"/>
      <c r="H426" s="48"/>
      <c r="I426" s="48"/>
      <c r="J426" s="48"/>
      <c r="K426" s="48"/>
      <c r="L426" s="450">
        <f t="shared" si="9"/>
        <v>55</v>
      </c>
      <c r="M426" s="450"/>
      <c r="N426" s="145" t="s">
        <v>1113</v>
      </c>
      <c r="O426" s="48"/>
      <c r="P426" s="70"/>
      <c r="Q426" s="48"/>
      <c r="R426" s="48"/>
      <c r="S426" s="48"/>
      <c r="T426" s="48"/>
      <c r="U426" s="451" t="str">
        <f t="shared" si="4"/>
        <v/>
      </c>
      <c r="V426" s="451"/>
      <c r="W426" s="451" t="str">
        <f t="shared" si="5"/>
        <v/>
      </c>
      <c r="X426" s="451"/>
      <c r="Y426" s="126"/>
      <c r="Z426" s="146" t="s">
        <v>1114</v>
      </c>
      <c r="AA426" s="48"/>
      <c r="AB426" s="48"/>
      <c r="AC426" s="48"/>
      <c r="AD426" s="48"/>
      <c r="AE426" s="48"/>
      <c r="AF426" s="48"/>
      <c r="AG426" s="48"/>
      <c r="AH426" s="76" t="str">
        <f t="shared" si="6"/>
        <v/>
      </c>
      <c r="AI426" s="48"/>
      <c r="AJ426" s="48"/>
      <c r="AK426" s="48"/>
      <c r="AL426" s="144" t="s">
        <v>1115</v>
      </c>
      <c r="AM426" s="70"/>
      <c r="AN426" s="70"/>
      <c r="AO426" s="70"/>
      <c r="AP426" s="70"/>
      <c r="AQ426" s="70"/>
      <c r="AR426" s="70"/>
      <c r="AS426" s="70"/>
      <c r="AT426" s="451" t="str">
        <f t="shared" si="3"/>
        <v/>
      </c>
      <c r="AU426" s="451"/>
      <c r="AV426" s="451" t="str">
        <f t="shared" si="7"/>
        <v>Yes</v>
      </c>
      <c r="AW426" s="451"/>
      <c r="AX426" s="149" t="s">
        <v>905</v>
      </c>
      <c r="AY426" s="48"/>
      <c r="AZ426" s="48"/>
      <c r="BA426" s="48"/>
      <c r="BB426" s="451" t="b">
        <f t="shared" si="8"/>
        <v>0</v>
      </c>
      <c r="BC426" s="451"/>
      <c r="BD426" s="48"/>
      <c r="BE426" s="48"/>
      <c r="BF426" s="48"/>
      <c r="BG426" s="48"/>
      <c r="BH426" s="48"/>
      <c r="BI426" s="48"/>
      <c r="BJ426" s="48"/>
      <c r="BK426" s="48"/>
      <c r="BL426" s="48"/>
      <c r="BM426" s="48"/>
      <c r="BN426" s="48"/>
      <c r="BO426" s="48"/>
      <c r="BP426" s="48"/>
      <c r="BQ426" s="48"/>
      <c r="BR426" s="48"/>
      <c r="BS426" s="48"/>
      <c r="BT426" s="48"/>
      <c r="BU426" s="48"/>
    </row>
    <row r="427" spans="1:73" hidden="1">
      <c r="A427" s="48"/>
      <c r="B427" s="48"/>
      <c r="C427" s="70" t="s">
        <v>1116</v>
      </c>
      <c r="D427" s="48"/>
      <c r="E427" s="48"/>
      <c r="F427" s="48"/>
      <c r="G427" s="48"/>
      <c r="H427" s="48"/>
      <c r="I427" s="48"/>
      <c r="J427" s="48"/>
      <c r="K427" s="48"/>
      <c r="L427" s="450">
        <f t="shared" si="9"/>
        <v>56</v>
      </c>
      <c r="M427" s="450"/>
      <c r="N427" s="145" t="s">
        <v>1117</v>
      </c>
      <c r="O427" s="48"/>
      <c r="P427" s="70"/>
      <c r="Q427" s="48"/>
      <c r="R427" s="48"/>
      <c r="S427" s="48"/>
      <c r="T427" s="48"/>
      <c r="U427" s="451" t="str">
        <f t="shared" si="4"/>
        <v/>
      </c>
      <c r="V427" s="451"/>
      <c r="W427" s="451" t="str">
        <f t="shared" si="5"/>
        <v/>
      </c>
      <c r="X427" s="451"/>
      <c r="Y427" s="50"/>
      <c r="Z427" s="147" t="s">
        <v>1118</v>
      </c>
      <c r="AA427" s="48"/>
      <c r="AB427" s="48"/>
      <c r="AC427" s="48"/>
      <c r="AD427" s="48"/>
      <c r="AE427" s="48"/>
      <c r="AF427" s="48"/>
      <c r="AG427" s="48"/>
      <c r="AH427" s="76" t="str">
        <f t="shared" si="6"/>
        <v/>
      </c>
      <c r="AI427" s="48"/>
      <c r="AJ427" s="48"/>
      <c r="AK427" s="48"/>
      <c r="AL427" s="147" t="s">
        <v>1119</v>
      </c>
      <c r="AM427" s="70"/>
      <c r="AN427" s="70"/>
      <c r="AO427" s="70"/>
      <c r="AP427" s="70"/>
      <c r="AQ427" s="70"/>
      <c r="AR427" s="70"/>
      <c r="AS427" s="70"/>
      <c r="AT427" s="451" t="str">
        <f t="shared" si="3"/>
        <v/>
      </c>
      <c r="AU427" s="451"/>
      <c r="AV427" s="451" t="str">
        <f t="shared" si="7"/>
        <v>Yes</v>
      </c>
      <c r="AW427" s="451"/>
      <c r="AX427" s="148" t="s">
        <v>895</v>
      </c>
      <c r="AY427" s="48"/>
      <c r="AZ427" s="48"/>
      <c r="BA427" s="48"/>
      <c r="BB427" s="451" t="b">
        <f t="shared" si="8"/>
        <v>0</v>
      </c>
      <c r="BC427" s="451"/>
      <c r="BD427" s="48"/>
      <c r="BE427" s="48"/>
      <c r="BF427" s="48"/>
      <c r="BG427" s="48"/>
      <c r="BH427" s="48"/>
      <c r="BI427" s="48"/>
      <c r="BJ427" s="48"/>
      <c r="BK427" s="48"/>
      <c r="BL427" s="48"/>
      <c r="BM427" s="48"/>
      <c r="BN427" s="48"/>
      <c r="BO427" s="48"/>
      <c r="BP427" s="48"/>
      <c r="BQ427" s="48"/>
      <c r="BR427" s="48"/>
      <c r="BS427" s="48"/>
      <c r="BT427" s="48"/>
      <c r="BU427" s="48"/>
    </row>
    <row r="428" spans="1:73" hidden="1">
      <c r="A428" s="48"/>
      <c r="B428" s="48"/>
      <c r="C428" s="70" t="s">
        <v>1120</v>
      </c>
      <c r="D428" s="48"/>
      <c r="E428" s="48"/>
      <c r="F428" s="48"/>
      <c r="G428" s="48"/>
      <c r="H428" s="48"/>
      <c r="I428" s="48"/>
      <c r="J428" s="48"/>
      <c r="K428" s="48"/>
      <c r="L428" s="450">
        <f t="shared" si="9"/>
        <v>57</v>
      </c>
      <c r="M428" s="450"/>
      <c r="N428" s="145" t="s">
        <v>1121</v>
      </c>
      <c r="O428" s="48"/>
      <c r="P428" s="70"/>
      <c r="Q428" s="48"/>
      <c r="R428" s="48"/>
      <c r="S428" s="48"/>
      <c r="T428" s="48"/>
      <c r="U428" s="451" t="str">
        <f t="shared" si="4"/>
        <v/>
      </c>
      <c r="V428" s="451"/>
      <c r="W428" s="451" t="str">
        <f t="shared" si="5"/>
        <v/>
      </c>
      <c r="X428" s="451"/>
      <c r="Y428" s="50"/>
      <c r="Z428" s="146" t="s">
        <v>1122</v>
      </c>
      <c r="AA428" s="48"/>
      <c r="AB428" s="48"/>
      <c r="AC428" s="48"/>
      <c r="AD428" s="48"/>
      <c r="AE428" s="48"/>
      <c r="AF428" s="48"/>
      <c r="AG428" s="48"/>
      <c r="AH428" s="76" t="str">
        <f t="shared" si="6"/>
        <v/>
      </c>
      <c r="AI428" s="48"/>
      <c r="AJ428" s="48"/>
      <c r="AK428" s="48"/>
      <c r="AL428" s="144" t="s">
        <v>1123</v>
      </c>
      <c r="AM428" s="70"/>
      <c r="AN428" s="70"/>
      <c r="AO428" s="70"/>
      <c r="AP428" s="70"/>
      <c r="AQ428" s="70"/>
      <c r="AR428" s="70"/>
      <c r="AS428" s="70"/>
      <c r="AT428" s="451" t="str">
        <f t="shared" si="3"/>
        <v/>
      </c>
      <c r="AU428" s="451"/>
      <c r="AV428" s="451" t="str">
        <f t="shared" si="7"/>
        <v>Yes</v>
      </c>
      <c r="AW428" s="451"/>
      <c r="AX428" s="149" t="s">
        <v>905</v>
      </c>
      <c r="AY428" s="48"/>
      <c r="AZ428" s="48"/>
      <c r="BA428" s="48"/>
      <c r="BB428" s="451" t="b">
        <f t="shared" si="8"/>
        <v>0</v>
      </c>
      <c r="BC428" s="451"/>
      <c r="BD428" s="48"/>
      <c r="BE428" s="48"/>
      <c r="BF428" s="48"/>
      <c r="BG428" s="48"/>
      <c r="BH428" s="48"/>
      <c r="BI428" s="48"/>
      <c r="BJ428" s="48"/>
      <c r="BK428" s="48"/>
      <c r="BL428" s="48"/>
      <c r="BM428" s="48"/>
      <c r="BN428" s="48"/>
      <c r="BO428" s="48"/>
      <c r="BP428" s="48"/>
      <c r="BQ428" s="48"/>
      <c r="BR428" s="48"/>
      <c r="BS428" s="48"/>
      <c r="BT428" s="48"/>
      <c r="BU428" s="48"/>
    </row>
    <row r="429" spans="1:73" hidden="1">
      <c r="A429" s="48"/>
      <c r="B429" s="48"/>
      <c r="C429" s="70" t="s">
        <v>1124</v>
      </c>
      <c r="D429" s="48"/>
      <c r="E429" s="48"/>
      <c r="F429" s="48"/>
      <c r="G429" s="48"/>
      <c r="H429" s="48"/>
      <c r="I429" s="48"/>
      <c r="J429" s="48"/>
      <c r="K429" s="48"/>
      <c r="L429" s="450">
        <f t="shared" si="9"/>
        <v>58</v>
      </c>
      <c r="M429" s="450"/>
      <c r="N429" s="145" t="s">
        <v>1125</v>
      </c>
      <c r="O429" s="48"/>
      <c r="P429" s="70"/>
      <c r="Q429" s="48"/>
      <c r="R429" s="48"/>
      <c r="S429" s="48"/>
      <c r="T429" s="48"/>
      <c r="U429" s="451" t="str">
        <f t="shared" si="4"/>
        <v/>
      </c>
      <c r="V429" s="451"/>
      <c r="W429" s="451" t="str">
        <f t="shared" si="5"/>
        <v/>
      </c>
      <c r="X429" s="451"/>
      <c r="Y429" s="126"/>
      <c r="Z429" s="146" t="s">
        <v>1126</v>
      </c>
      <c r="AA429" s="48"/>
      <c r="AB429" s="48"/>
      <c r="AC429" s="48"/>
      <c r="AD429" s="48"/>
      <c r="AE429" s="48"/>
      <c r="AF429" s="48"/>
      <c r="AG429" s="48"/>
      <c r="AH429" s="76" t="str">
        <f t="shared" si="6"/>
        <v/>
      </c>
      <c r="AI429" s="48"/>
      <c r="AJ429" s="48"/>
      <c r="AK429" s="48"/>
      <c r="AL429" s="144" t="s">
        <v>1127</v>
      </c>
      <c r="AM429" s="70"/>
      <c r="AN429" s="70"/>
      <c r="AO429" s="70"/>
      <c r="AP429" s="70"/>
      <c r="AQ429" s="70"/>
      <c r="AR429" s="70"/>
      <c r="AS429" s="70"/>
      <c r="AT429" s="451" t="str">
        <f t="shared" si="3"/>
        <v/>
      </c>
      <c r="AU429" s="451"/>
      <c r="AV429" s="451" t="str">
        <f t="shared" si="7"/>
        <v>No</v>
      </c>
      <c r="AW429" s="451"/>
      <c r="AX429" s="149" t="s">
        <v>900</v>
      </c>
      <c r="AY429" s="48"/>
      <c r="AZ429" s="48"/>
      <c r="BA429" s="48"/>
      <c r="BB429" s="451" t="b">
        <f t="shared" si="8"/>
        <v>0</v>
      </c>
      <c r="BC429" s="451"/>
      <c r="BD429" s="48"/>
      <c r="BE429" s="48"/>
      <c r="BF429" s="48"/>
      <c r="BG429" s="48"/>
      <c r="BH429" s="48"/>
      <c r="BI429" s="48"/>
      <c r="BJ429" s="48"/>
      <c r="BK429" s="48"/>
      <c r="BL429" s="48"/>
      <c r="BM429" s="48"/>
      <c r="BN429" s="48"/>
      <c r="BO429" s="48"/>
      <c r="BP429" s="48"/>
      <c r="BQ429" s="48"/>
      <c r="BR429" s="48"/>
      <c r="BS429" s="48"/>
      <c r="BT429" s="48"/>
      <c r="BU429" s="48"/>
    </row>
    <row r="430" spans="1:73" hidden="1">
      <c r="A430" s="48"/>
      <c r="B430" s="48"/>
      <c r="C430" s="70" t="s">
        <v>1128</v>
      </c>
      <c r="D430" s="48"/>
      <c r="E430" s="48"/>
      <c r="F430" s="48"/>
      <c r="G430" s="48"/>
      <c r="H430" s="48"/>
      <c r="I430" s="48"/>
      <c r="J430" s="48"/>
      <c r="K430" s="48"/>
      <c r="L430" s="450">
        <f t="shared" si="9"/>
        <v>59</v>
      </c>
      <c r="M430" s="450"/>
      <c r="N430" s="145" t="s">
        <v>1129</v>
      </c>
      <c r="O430" s="48"/>
      <c r="P430" s="70"/>
      <c r="Q430" s="48"/>
      <c r="R430" s="48"/>
      <c r="S430" s="48"/>
      <c r="T430" s="48"/>
      <c r="U430" s="451" t="str">
        <f t="shared" si="4"/>
        <v/>
      </c>
      <c r="V430" s="451"/>
      <c r="W430" s="451" t="str">
        <f t="shared" si="5"/>
        <v/>
      </c>
      <c r="X430" s="451"/>
      <c r="Y430" s="50"/>
      <c r="Z430" s="147" t="s">
        <v>1130</v>
      </c>
      <c r="AA430" s="48"/>
      <c r="AB430" s="48"/>
      <c r="AC430" s="48"/>
      <c r="AD430" s="48"/>
      <c r="AE430" s="48"/>
      <c r="AF430" s="48"/>
      <c r="AG430" s="48"/>
      <c r="AH430" s="76" t="str">
        <f t="shared" si="6"/>
        <v/>
      </c>
      <c r="AI430" s="48"/>
      <c r="AJ430" s="48"/>
      <c r="AK430" s="48"/>
      <c r="AL430" s="144" t="s">
        <v>1131</v>
      </c>
      <c r="AM430" s="70"/>
      <c r="AN430" s="70"/>
      <c r="AO430" s="70"/>
      <c r="AP430" s="70"/>
      <c r="AQ430" s="70"/>
      <c r="AR430" s="70"/>
      <c r="AS430" s="70"/>
      <c r="AT430" s="451" t="str">
        <f t="shared" si="3"/>
        <v/>
      </c>
      <c r="AU430" s="451"/>
      <c r="AV430" s="451" t="str">
        <f t="shared" si="7"/>
        <v>Yes</v>
      </c>
      <c r="AW430" s="451"/>
      <c r="AX430" s="149" t="s">
        <v>905</v>
      </c>
      <c r="AY430" s="48"/>
      <c r="AZ430" s="48"/>
      <c r="BA430" s="48"/>
      <c r="BB430" s="451" t="b">
        <f t="shared" si="8"/>
        <v>0</v>
      </c>
      <c r="BC430" s="451"/>
      <c r="BD430" s="48"/>
      <c r="BE430" s="48"/>
      <c r="BF430" s="48"/>
      <c r="BG430" s="48"/>
      <c r="BH430" s="48"/>
      <c r="BI430" s="48"/>
      <c r="BJ430" s="48"/>
      <c r="BK430" s="48"/>
      <c r="BL430" s="48"/>
      <c r="BM430" s="48"/>
      <c r="BN430" s="48"/>
      <c r="BO430" s="48"/>
      <c r="BP430" s="48"/>
      <c r="BQ430" s="48"/>
      <c r="BR430" s="48"/>
      <c r="BS430" s="48"/>
      <c r="BT430" s="48"/>
      <c r="BU430" s="48"/>
    </row>
    <row r="431" spans="1:73" hidden="1">
      <c r="A431" s="48"/>
      <c r="B431" s="48"/>
      <c r="C431" s="70" t="s">
        <v>1132</v>
      </c>
      <c r="D431" s="48"/>
      <c r="E431" s="48"/>
      <c r="F431" s="48"/>
      <c r="G431" s="48"/>
      <c r="H431" s="48"/>
      <c r="I431" s="48"/>
      <c r="J431" s="48"/>
      <c r="K431" s="48"/>
      <c r="L431" s="450">
        <f t="shared" si="9"/>
        <v>60</v>
      </c>
      <c r="M431" s="450"/>
      <c r="N431" s="145" t="s">
        <v>1133</v>
      </c>
      <c r="O431" s="48"/>
      <c r="P431" s="70"/>
      <c r="Q431" s="48"/>
      <c r="R431" s="48"/>
      <c r="S431" s="48"/>
      <c r="T431" s="48"/>
      <c r="U431" s="451" t="str">
        <f t="shared" si="4"/>
        <v/>
      </c>
      <c r="V431" s="451"/>
      <c r="W431" s="451" t="str">
        <f t="shared" si="5"/>
        <v/>
      </c>
      <c r="X431" s="451"/>
      <c r="Y431" s="50"/>
      <c r="Z431" s="147" t="s">
        <v>1134</v>
      </c>
      <c r="AA431" s="48"/>
      <c r="AB431" s="48"/>
      <c r="AC431" s="48"/>
      <c r="AD431" s="48"/>
      <c r="AE431" s="48"/>
      <c r="AF431" s="48"/>
      <c r="AG431" s="48"/>
      <c r="AH431" s="76" t="str">
        <f t="shared" si="6"/>
        <v/>
      </c>
      <c r="AI431" s="48"/>
      <c r="AJ431" s="48"/>
      <c r="AK431" s="48"/>
      <c r="AL431" s="150" t="s">
        <v>1135</v>
      </c>
      <c r="AM431" s="70"/>
      <c r="AN431" s="70"/>
      <c r="AO431" s="70"/>
      <c r="AP431" s="70"/>
      <c r="AQ431" s="70"/>
      <c r="AR431" s="70"/>
      <c r="AS431" s="70"/>
      <c r="AT431" s="451" t="str">
        <f t="shared" si="3"/>
        <v/>
      </c>
      <c r="AU431" s="451"/>
      <c r="AV431" s="451" t="str">
        <f t="shared" si="7"/>
        <v>Yes</v>
      </c>
      <c r="AW431" s="451"/>
      <c r="AX431" s="148" t="s">
        <v>895</v>
      </c>
      <c r="AY431" s="48"/>
      <c r="AZ431" s="48"/>
      <c r="BA431" s="48"/>
      <c r="BB431" s="451" t="b">
        <f t="shared" si="8"/>
        <v>0</v>
      </c>
      <c r="BC431" s="451"/>
      <c r="BD431" s="48"/>
      <c r="BE431" s="48"/>
      <c r="BF431" s="48"/>
      <c r="BG431" s="48"/>
      <c r="BH431" s="48"/>
      <c r="BI431" s="48"/>
      <c r="BJ431" s="48"/>
      <c r="BK431" s="48"/>
      <c r="BL431" s="48"/>
      <c r="BM431" s="48"/>
      <c r="BN431" s="48"/>
      <c r="BO431" s="48"/>
      <c r="BP431" s="48"/>
      <c r="BQ431" s="48"/>
      <c r="BR431" s="48"/>
      <c r="BS431" s="48"/>
      <c r="BT431" s="48"/>
      <c r="BU431" s="48"/>
    </row>
    <row r="432" spans="1:73" hidden="1">
      <c r="A432" s="48"/>
      <c r="B432" s="48"/>
      <c r="C432" s="70" t="s">
        <v>1136</v>
      </c>
      <c r="D432" s="48"/>
      <c r="E432" s="48"/>
      <c r="F432" s="48"/>
      <c r="G432" s="48"/>
      <c r="H432" s="48"/>
      <c r="I432" s="48"/>
      <c r="J432" s="48"/>
      <c r="K432" s="48"/>
      <c r="L432" s="450">
        <f t="shared" si="9"/>
        <v>61</v>
      </c>
      <c r="M432" s="450"/>
      <c r="N432" s="145" t="s">
        <v>1137</v>
      </c>
      <c r="O432" s="48"/>
      <c r="P432" s="70"/>
      <c r="Q432" s="48"/>
      <c r="R432" s="48"/>
      <c r="S432" s="48"/>
      <c r="T432" s="48"/>
      <c r="U432" s="451" t="str">
        <f t="shared" si="4"/>
        <v/>
      </c>
      <c r="V432" s="451"/>
      <c r="W432" s="451" t="str">
        <f t="shared" si="5"/>
        <v/>
      </c>
      <c r="X432" s="451"/>
      <c r="Y432" s="126"/>
      <c r="Z432" s="151" t="s">
        <v>1138</v>
      </c>
      <c r="AA432" s="48"/>
      <c r="AB432" s="48"/>
      <c r="AC432" s="48"/>
      <c r="AD432" s="48"/>
      <c r="AE432" s="48"/>
      <c r="AF432" s="48"/>
      <c r="AG432" s="48"/>
      <c r="AH432" s="76" t="str">
        <f t="shared" si="6"/>
        <v/>
      </c>
      <c r="AI432" s="48"/>
      <c r="AJ432" s="48"/>
      <c r="AK432" s="48"/>
      <c r="AL432" s="144" t="s">
        <v>1139</v>
      </c>
      <c r="AM432" s="70"/>
      <c r="AN432" s="70"/>
      <c r="AO432" s="70"/>
      <c r="AP432" s="70"/>
      <c r="AQ432" s="70"/>
      <c r="AR432" s="70"/>
      <c r="AS432" s="70"/>
      <c r="AT432" s="451" t="str">
        <f t="shared" si="3"/>
        <v/>
      </c>
      <c r="AU432" s="451"/>
      <c r="AV432" s="451" t="str">
        <f t="shared" si="7"/>
        <v>Yes</v>
      </c>
      <c r="AW432" s="451"/>
      <c r="AX432" s="149" t="s">
        <v>905</v>
      </c>
      <c r="AY432" s="48"/>
      <c r="AZ432" s="48"/>
      <c r="BA432" s="48"/>
      <c r="BB432" s="451" t="b">
        <f t="shared" si="8"/>
        <v>0</v>
      </c>
      <c r="BC432" s="451"/>
      <c r="BD432" s="48"/>
      <c r="BE432" s="48"/>
      <c r="BF432" s="48"/>
      <c r="BG432" s="48"/>
      <c r="BH432" s="48"/>
      <c r="BI432" s="48"/>
      <c r="BJ432" s="48"/>
      <c r="BK432" s="48"/>
      <c r="BL432" s="48"/>
      <c r="BM432" s="48"/>
      <c r="BN432" s="48"/>
      <c r="BO432" s="48"/>
      <c r="BP432" s="48"/>
      <c r="BQ432" s="48"/>
      <c r="BR432" s="48"/>
      <c r="BS432" s="48"/>
      <c r="BT432" s="48"/>
      <c r="BU432" s="48"/>
    </row>
    <row r="433" spans="1:73" hidden="1">
      <c r="A433" s="48"/>
      <c r="B433" s="48"/>
      <c r="C433" s="70" t="s">
        <v>1140</v>
      </c>
      <c r="D433" s="48"/>
      <c r="E433" s="48"/>
      <c r="F433" s="48"/>
      <c r="G433" s="48"/>
      <c r="H433" s="48"/>
      <c r="I433" s="48"/>
      <c r="J433" s="48"/>
      <c r="K433" s="48"/>
      <c r="L433" s="450">
        <f t="shared" si="9"/>
        <v>62</v>
      </c>
      <c r="M433" s="450"/>
      <c r="N433" s="145" t="s">
        <v>1141</v>
      </c>
      <c r="O433" s="48"/>
      <c r="P433" s="70"/>
      <c r="Q433" s="48"/>
      <c r="R433" s="48"/>
      <c r="S433" s="48"/>
      <c r="T433" s="48"/>
      <c r="U433" s="451" t="str">
        <f t="shared" si="4"/>
        <v/>
      </c>
      <c r="V433" s="451"/>
      <c r="W433" s="451" t="str">
        <f t="shared" si="5"/>
        <v/>
      </c>
      <c r="X433" s="451"/>
      <c r="Y433" s="50"/>
      <c r="Z433" s="147" t="s">
        <v>1142</v>
      </c>
      <c r="AA433" s="48"/>
      <c r="AB433" s="48"/>
      <c r="AC433" s="48"/>
      <c r="AD433" s="48"/>
      <c r="AE433" s="48"/>
      <c r="AF433" s="48"/>
      <c r="AG433" s="48"/>
      <c r="AH433" s="76" t="str">
        <f t="shared" si="6"/>
        <v/>
      </c>
      <c r="AI433" s="48"/>
      <c r="AJ433" s="48"/>
      <c r="AK433" s="48"/>
      <c r="AL433" s="144" t="s">
        <v>1143</v>
      </c>
      <c r="AM433" s="70"/>
      <c r="AN433" s="70"/>
      <c r="AO433" s="70"/>
      <c r="AP433" s="70"/>
      <c r="AQ433" s="70"/>
      <c r="AR433" s="70"/>
      <c r="AS433" s="70"/>
      <c r="AT433" s="451" t="str">
        <f t="shared" si="3"/>
        <v/>
      </c>
      <c r="AU433" s="451"/>
      <c r="AV433" s="451" t="str">
        <f t="shared" si="7"/>
        <v>No</v>
      </c>
      <c r="AW433" s="451"/>
      <c r="AX433" s="149" t="s">
        <v>900</v>
      </c>
      <c r="AY433" s="48"/>
      <c r="AZ433" s="48"/>
      <c r="BA433" s="48"/>
      <c r="BB433" s="451" t="b">
        <f t="shared" si="8"/>
        <v>0</v>
      </c>
      <c r="BC433" s="451"/>
      <c r="BD433" s="48"/>
      <c r="BE433" s="48"/>
      <c r="BF433" s="48"/>
      <c r="BG433" s="48"/>
      <c r="BH433" s="48"/>
      <c r="BI433" s="48"/>
      <c r="BJ433" s="48"/>
      <c r="BK433" s="48"/>
      <c r="BL433" s="48"/>
      <c r="BM433" s="48"/>
      <c r="BN433" s="48"/>
      <c r="BO433" s="48"/>
      <c r="BP433" s="48"/>
      <c r="BQ433" s="48"/>
      <c r="BR433" s="48"/>
      <c r="BS433" s="48"/>
      <c r="BT433" s="48"/>
      <c r="BU433" s="48"/>
    </row>
    <row r="434" spans="1:73" hidden="1">
      <c r="A434" s="48"/>
      <c r="B434" s="48"/>
      <c r="C434" s="70" t="s">
        <v>1144</v>
      </c>
      <c r="D434" s="48"/>
      <c r="E434" s="48"/>
      <c r="F434" s="48"/>
      <c r="G434" s="48"/>
      <c r="H434" s="48"/>
      <c r="I434" s="48"/>
      <c r="J434" s="48"/>
      <c r="K434" s="48"/>
      <c r="L434" s="450">
        <f t="shared" si="9"/>
        <v>63</v>
      </c>
      <c r="M434" s="450"/>
      <c r="N434" s="145" t="s">
        <v>1145</v>
      </c>
      <c r="O434" s="48"/>
      <c r="P434" s="70"/>
      <c r="Q434" s="48"/>
      <c r="R434" s="48"/>
      <c r="S434" s="48"/>
      <c r="T434" s="48"/>
      <c r="U434" s="451" t="str">
        <f t="shared" si="4"/>
        <v/>
      </c>
      <c r="V434" s="451"/>
      <c r="W434" s="451" t="str">
        <f t="shared" si="5"/>
        <v/>
      </c>
      <c r="X434" s="451"/>
      <c r="Y434" s="50"/>
      <c r="Z434" s="147" t="s">
        <v>1146</v>
      </c>
      <c r="AA434" s="48"/>
      <c r="AB434" s="48"/>
      <c r="AC434" s="48"/>
      <c r="AD434" s="48"/>
      <c r="AE434" s="48"/>
      <c r="AF434" s="48"/>
      <c r="AG434" s="48"/>
      <c r="AH434" s="76" t="str">
        <f t="shared" si="6"/>
        <v/>
      </c>
      <c r="AI434" s="48"/>
      <c r="AJ434" s="48"/>
      <c r="AK434" s="48"/>
      <c r="AL434" s="144" t="s">
        <v>1147</v>
      </c>
      <c r="AM434" s="70"/>
      <c r="AN434" s="70"/>
      <c r="AO434" s="70"/>
      <c r="AP434" s="70"/>
      <c r="AQ434" s="70"/>
      <c r="AR434" s="70"/>
      <c r="AS434" s="70"/>
      <c r="AT434" s="451" t="str">
        <f t="shared" si="3"/>
        <v/>
      </c>
      <c r="AU434" s="451"/>
      <c r="AV434" s="451" t="str">
        <f t="shared" si="7"/>
        <v>Yes</v>
      </c>
      <c r="AW434" s="451"/>
      <c r="AX434" s="149" t="s">
        <v>905</v>
      </c>
      <c r="AY434" s="48"/>
      <c r="AZ434" s="48"/>
      <c r="BA434" s="48"/>
      <c r="BB434" s="451" t="b">
        <f t="shared" si="8"/>
        <v>0</v>
      </c>
      <c r="BC434" s="451"/>
      <c r="BD434" s="48"/>
      <c r="BE434" s="48"/>
      <c r="BF434" s="48"/>
      <c r="BG434" s="48"/>
      <c r="BH434" s="48"/>
      <c r="BI434" s="48"/>
      <c r="BJ434" s="48"/>
      <c r="BK434" s="48"/>
      <c r="BL434" s="48"/>
      <c r="BM434" s="48"/>
      <c r="BN434" s="48"/>
      <c r="BO434" s="48"/>
      <c r="BP434" s="48"/>
      <c r="BQ434" s="48"/>
      <c r="BR434" s="48"/>
      <c r="BS434" s="48"/>
      <c r="BT434" s="48"/>
      <c r="BU434" s="48"/>
    </row>
    <row r="435" spans="1:73" hidden="1">
      <c r="A435" s="48"/>
      <c r="B435" s="48"/>
      <c r="C435" s="70" t="s">
        <v>1148</v>
      </c>
      <c r="D435" s="48"/>
      <c r="E435" s="48"/>
      <c r="F435" s="48"/>
      <c r="G435" s="48"/>
      <c r="H435" s="48"/>
      <c r="I435" s="48"/>
      <c r="J435" s="48"/>
      <c r="K435" s="48"/>
      <c r="L435" s="450">
        <f t="shared" si="9"/>
        <v>64</v>
      </c>
      <c r="M435" s="450"/>
      <c r="N435" s="145" t="s">
        <v>1149</v>
      </c>
      <c r="O435" s="48"/>
      <c r="P435" s="70"/>
      <c r="Q435" s="48"/>
      <c r="R435" s="48"/>
      <c r="S435" s="48"/>
      <c r="T435" s="48"/>
      <c r="U435" s="451" t="str">
        <f t="shared" si="4"/>
        <v/>
      </c>
      <c r="V435" s="451"/>
      <c r="W435" s="451" t="str">
        <f t="shared" si="5"/>
        <v/>
      </c>
      <c r="X435" s="451"/>
      <c r="Y435" s="126"/>
      <c r="Z435" s="151" t="s">
        <v>1150</v>
      </c>
      <c r="AA435" s="48"/>
      <c r="AB435" s="48"/>
      <c r="AC435" s="48"/>
      <c r="AD435" s="48"/>
      <c r="AE435" s="48"/>
      <c r="AF435" s="48"/>
      <c r="AG435" s="48"/>
      <c r="AH435" s="76" t="str">
        <f t="shared" si="6"/>
        <v/>
      </c>
      <c r="AI435" s="48"/>
      <c r="AJ435" s="48"/>
      <c r="AK435" s="48"/>
      <c r="AL435" s="144" t="s">
        <v>1151</v>
      </c>
      <c r="AM435" s="70"/>
      <c r="AN435" s="70"/>
      <c r="AO435" s="70"/>
      <c r="AP435" s="70"/>
      <c r="AQ435" s="70"/>
      <c r="AR435" s="70"/>
      <c r="AS435" s="70"/>
      <c r="AT435" s="451" t="str">
        <f t="shared" si="3"/>
        <v/>
      </c>
      <c r="AU435" s="451"/>
      <c r="AV435" s="451" t="str">
        <f t="shared" si="7"/>
        <v>Yes</v>
      </c>
      <c r="AW435" s="451"/>
      <c r="AX435" s="149" t="s">
        <v>905</v>
      </c>
      <c r="AY435" s="48"/>
      <c r="AZ435" s="48"/>
      <c r="BA435" s="48"/>
      <c r="BB435" s="451" t="b">
        <f t="shared" si="8"/>
        <v>0</v>
      </c>
      <c r="BC435" s="451"/>
      <c r="BD435" s="48"/>
      <c r="BE435" s="48"/>
      <c r="BF435" s="48"/>
      <c r="BG435" s="48"/>
      <c r="BH435" s="48"/>
      <c r="BI435" s="48"/>
      <c r="BJ435" s="48"/>
      <c r="BK435" s="48"/>
      <c r="BL435" s="48"/>
      <c r="BM435" s="48"/>
      <c r="BN435" s="48"/>
      <c r="BO435" s="48"/>
      <c r="BP435" s="48"/>
      <c r="BQ435" s="48"/>
      <c r="BR435" s="48"/>
      <c r="BS435" s="48"/>
      <c r="BT435" s="48"/>
      <c r="BU435" s="48"/>
    </row>
    <row r="436" spans="1:73" hidden="1">
      <c r="A436" s="48"/>
      <c r="B436" s="48"/>
      <c r="C436" s="70" t="s">
        <v>1152</v>
      </c>
      <c r="D436" s="48"/>
      <c r="E436" s="48"/>
      <c r="F436" s="48"/>
      <c r="G436" s="48"/>
      <c r="H436" s="48"/>
      <c r="I436" s="48"/>
      <c r="J436" s="48"/>
      <c r="K436" s="48"/>
      <c r="L436" s="450">
        <f t="shared" si="9"/>
        <v>65</v>
      </c>
      <c r="M436" s="450"/>
      <c r="N436" s="145" t="s">
        <v>1153</v>
      </c>
      <c r="O436" s="48"/>
      <c r="P436" s="70"/>
      <c r="Q436" s="48"/>
      <c r="R436" s="48"/>
      <c r="S436" s="48"/>
      <c r="T436" s="48"/>
      <c r="U436" s="451" t="str">
        <f t="shared" si="4"/>
        <v/>
      </c>
      <c r="V436" s="451"/>
      <c r="W436" s="451" t="str">
        <f t="shared" si="5"/>
        <v/>
      </c>
      <c r="X436" s="451"/>
      <c r="Y436" s="50"/>
      <c r="Z436" s="147" t="s">
        <v>1154</v>
      </c>
      <c r="AA436" s="48"/>
      <c r="AB436" s="48"/>
      <c r="AC436" s="48"/>
      <c r="AD436" s="48"/>
      <c r="AE436" s="48"/>
      <c r="AF436" s="48"/>
      <c r="AG436" s="48"/>
      <c r="AH436" s="76" t="str">
        <f t="shared" si="6"/>
        <v/>
      </c>
      <c r="AI436" s="48"/>
      <c r="AJ436" s="48"/>
      <c r="AK436" s="48"/>
      <c r="AL436" s="144" t="s">
        <v>1155</v>
      </c>
      <c r="AM436" s="70"/>
      <c r="AN436" s="70"/>
      <c r="AO436" s="70"/>
      <c r="AP436" s="70"/>
      <c r="AQ436" s="70"/>
      <c r="AR436" s="70"/>
      <c r="AS436" s="70"/>
      <c r="AT436" s="451" t="str">
        <f t="shared" ref="AT436:AT499" si="10">IF($AL436=$Q$364,"Yes","")</f>
        <v/>
      </c>
      <c r="AU436" s="451"/>
      <c r="AV436" s="451" t="str">
        <f t="shared" si="7"/>
        <v>Yes</v>
      </c>
      <c r="AW436" s="451"/>
      <c r="AX436" s="149" t="s">
        <v>905</v>
      </c>
      <c r="AY436" s="48"/>
      <c r="AZ436" s="48"/>
      <c r="BA436" s="48"/>
      <c r="BB436" s="451" t="b">
        <f t="shared" si="8"/>
        <v>0</v>
      </c>
      <c r="BC436" s="451"/>
      <c r="BD436" s="48"/>
      <c r="BE436" s="48"/>
      <c r="BF436" s="48"/>
      <c r="BG436" s="48"/>
      <c r="BH436" s="48"/>
      <c r="BI436" s="48"/>
      <c r="BJ436" s="48"/>
      <c r="BK436" s="48"/>
      <c r="BL436" s="48"/>
      <c r="BM436" s="48"/>
      <c r="BN436" s="48"/>
      <c r="BO436" s="48"/>
      <c r="BP436" s="48"/>
      <c r="BQ436" s="48"/>
      <c r="BR436" s="48"/>
      <c r="BS436" s="48"/>
      <c r="BT436" s="48"/>
      <c r="BU436" s="48"/>
    </row>
    <row r="437" spans="1:73" hidden="1">
      <c r="A437" s="48"/>
      <c r="B437" s="48"/>
      <c r="C437" s="70" t="s">
        <v>1156</v>
      </c>
      <c r="D437" s="48"/>
      <c r="E437" s="48"/>
      <c r="F437" s="48"/>
      <c r="G437" s="48"/>
      <c r="H437" s="48"/>
      <c r="I437" s="48"/>
      <c r="J437" s="48"/>
      <c r="K437" s="48"/>
      <c r="L437" s="450">
        <f t="shared" si="9"/>
        <v>66</v>
      </c>
      <c r="M437" s="450"/>
      <c r="N437" s="145" t="s">
        <v>1157</v>
      </c>
      <c r="O437" s="48"/>
      <c r="P437" s="70"/>
      <c r="Q437" s="48"/>
      <c r="R437" s="48"/>
      <c r="S437" s="48"/>
      <c r="T437" s="48"/>
      <c r="U437" s="451" t="str">
        <f t="shared" ref="U437:U500" si="11">IF(N437=Q$364,"Yes","")</f>
        <v/>
      </c>
      <c r="V437" s="451"/>
      <c r="W437" s="451" t="str">
        <f t="shared" ref="W437:W500" si="12">IF(N437=Q$366,"Yes","")</f>
        <v/>
      </c>
      <c r="X437" s="451"/>
      <c r="Y437" s="50"/>
      <c r="Z437" s="147" t="s">
        <v>1158</v>
      </c>
      <c r="AA437" s="48"/>
      <c r="AB437" s="48"/>
      <c r="AC437" s="48"/>
      <c r="AD437" s="48"/>
      <c r="AE437" s="48"/>
      <c r="AF437" s="48"/>
      <c r="AG437" s="48"/>
      <c r="AH437" s="76" t="str">
        <f t="shared" ref="AH437:AH482" si="13">IF(Z437=Q$364,"Yes","")</f>
        <v/>
      </c>
      <c r="AI437" s="48"/>
      <c r="AJ437" s="48"/>
      <c r="AK437" s="48"/>
      <c r="AL437" s="150" t="s">
        <v>1159</v>
      </c>
      <c r="AM437" s="70"/>
      <c r="AN437" s="70"/>
      <c r="AO437" s="70"/>
      <c r="AP437" s="70"/>
      <c r="AQ437" s="70"/>
      <c r="AR437" s="70"/>
      <c r="AS437" s="70"/>
      <c r="AT437" s="451" t="str">
        <f t="shared" si="10"/>
        <v/>
      </c>
      <c r="AU437" s="451"/>
      <c r="AV437" s="451" t="str">
        <f t="shared" ref="AV437:AV500" si="14">IF(AX437="90.1-2001","No","Yes")</f>
        <v>Yes</v>
      </c>
      <c r="AW437" s="451"/>
      <c r="AX437" s="148" t="s">
        <v>895</v>
      </c>
      <c r="AY437" s="48"/>
      <c r="AZ437" s="48"/>
      <c r="BA437" s="48"/>
      <c r="BB437" s="451" t="b">
        <f t="shared" ref="BB437:BB500" si="15">AND(AT437="Yes",AV437="Yes")</f>
        <v>0</v>
      </c>
      <c r="BC437" s="451"/>
      <c r="BD437" s="48"/>
      <c r="BE437" s="48"/>
      <c r="BF437" s="48"/>
      <c r="BG437" s="48"/>
      <c r="BH437" s="48"/>
      <c r="BI437" s="48"/>
      <c r="BJ437" s="48"/>
      <c r="BK437" s="48"/>
      <c r="BL437" s="48"/>
      <c r="BM437" s="48"/>
      <c r="BN437" s="48"/>
      <c r="BO437" s="48"/>
      <c r="BP437" s="48"/>
      <c r="BQ437" s="48"/>
      <c r="BR437" s="48"/>
      <c r="BS437" s="48"/>
      <c r="BT437" s="48"/>
      <c r="BU437" s="48"/>
    </row>
    <row r="438" spans="1:73" hidden="1">
      <c r="A438" s="48"/>
      <c r="B438" s="48"/>
      <c r="C438" s="70" t="s">
        <v>1160</v>
      </c>
      <c r="D438" s="48"/>
      <c r="E438" s="48"/>
      <c r="F438" s="48"/>
      <c r="G438" s="48"/>
      <c r="H438" s="48"/>
      <c r="I438" s="48"/>
      <c r="J438" s="48"/>
      <c r="K438" s="48"/>
      <c r="L438" s="450">
        <f t="shared" ref="L438:L501" si="16">L437+1</f>
        <v>67</v>
      </c>
      <c r="M438" s="450"/>
      <c r="N438" s="145" t="s">
        <v>1161</v>
      </c>
      <c r="O438" s="48"/>
      <c r="P438" s="70"/>
      <c r="Q438" s="48"/>
      <c r="R438" s="48"/>
      <c r="S438" s="48"/>
      <c r="T438" s="48"/>
      <c r="U438" s="451" t="str">
        <f t="shared" si="11"/>
        <v/>
      </c>
      <c r="V438" s="451"/>
      <c r="W438" s="451" t="str">
        <f t="shared" si="12"/>
        <v/>
      </c>
      <c r="X438" s="451"/>
      <c r="Y438" s="126"/>
      <c r="Z438" s="147" t="s">
        <v>1162</v>
      </c>
      <c r="AA438" s="48"/>
      <c r="AB438" s="48"/>
      <c r="AC438" s="48"/>
      <c r="AD438" s="48"/>
      <c r="AE438" s="48"/>
      <c r="AF438" s="48"/>
      <c r="AG438" s="48"/>
      <c r="AH438" s="76" t="str">
        <f t="shared" si="13"/>
        <v/>
      </c>
      <c r="AI438" s="48"/>
      <c r="AJ438" s="48"/>
      <c r="AK438" s="48"/>
      <c r="AL438" s="144" t="s">
        <v>1163</v>
      </c>
      <c r="AM438" s="70"/>
      <c r="AN438" s="70"/>
      <c r="AO438" s="70"/>
      <c r="AP438" s="70"/>
      <c r="AQ438" s="70"/>
      <c r="AR438" s="70"/>
      <c r="AS438" s="70"/>
      <c r="AT438" s="451" t="str">
        <f t="shared" si="10"/>
        <v/>
      </c>
      <c r="AU438" s="451"/>
      <c r="AV438" s="451" t="str">
        <f t="shared" si="14"/>
        <v>Yes</v>
      </c>
      <c r="AW438" s="451"/>
      <c r="AX438" s="149" t="s">
        <v>905</v>
      </c>
      <c r="AY438" s="48"/>
      <c r="AZ438" s="48"/>
      <c r="BA438" s="48"/>
      <c r="BB438" s="451" t="b">
        <f t="shared" si="15"/>
        <v>0</v>
      </c>
      <c r="BC438" s="451"/>
      <c r="BD438" s="48"/>
      <c r="BE438" s="48"/>
      <c r="BF438" s="48"/>
      <c r="BG438" s="48"/>
      <c r="BH438" s="48"/>
      <c r="BI438" s="48"/>
      <c r="BJ438" s="48"/>
      <c r="BK438" s="48"/>
      <c r="BL438" s="48"/>
      <c r="BM438" s="48"/>
      <c r="BN438" s="48"/>
      <c r="BO438" s="48"/>
      <c r="BP438" s="48"/>
      <c r="BQ438" s="48"/>
      <c r="BR438" s="48"/>
      <c r="BS438" s="48"/>
      <c r="BT438" s="48"/>
      <c r="BU438" s="48"/>
    </row>
    <row r="439" spans="1:73" hidden="1">
      <c r="A439" s="48"/>
      <c r="B439" s="48"/>
      <c r="C439" s="70" t="s">
        <v>1164</v>
      </c>
      <c r="D439" s="48"/>
      <c r="E439" s="48"/>
      <c r="F439" s="48"/>
      <c r="G439" s="48"/>
      <c r="H439" s="48"/>
      <c r="I439" s="48"/>
      <c r="J439" s="48"/>
      <c r="K439" s="48"/>
      <c r="L439" s="450">
        <f t="shared" si="16"/>
        <v>68</v>
      </c>
      <c r="M439" s="450"/>
      <c r="N439" s="145" t="s">
        <v>1165</v>
      </c>
      <c r="O439" s="48"/>
      <c r="P439" s="70"/>
      <c r="Q439" s="48"/>
      <c r="R439" s="48"/>
      <c r="S439" s="48"/>
      <c r="T439" s="48"/>
      <c r="U439" s="451" t="str">
        <f t="shared" si="11"/>
        <v/>
      </c>
      <c r="V439" s="451"/>
      <c r="W439" s="451" t="str">
        <f t="shared" si="12"/>
        <v/>
      </c>
      <c r="X439" s="451"/>
      <c r="Y439" s="50"/>
      <c r="Z439" s="147" t="s">
        <v>1166</v>
      </c>
      <c r="AA439" s="48"/>
      <c r="AB439" s="48"/>
      <c r="AC439" s="48"/>
      <c r="AD439" s="48"/>
      <c r="AE439" s="48"/>
      <c r="AF439" s="48"/>
      <c r="AG439" s="48"/>
      <c r="AH439" s="76" t="str">
        <f t="shared" si="13"/>
        <v/>
      </c>
      <c r="AI439" s="48"/>
      <c r="AJ439" s="48"/>
      <c r="AK439" s="48"/>
      <c r="AL439" s="144" t="s">
        <v>1167</v>
      </c>
      <c r="AM439" s="70"/>
      <c r="AN439" s="70"/>
      <c r="AO439" s="70"/>
      <c r="AP439" s="70"/>
      <c r="AQ439" s="70"/>
      <c r="AR439" s="70"/>
      <c r="AS439" s="70"/>
      <c r="AT439" s="451" t="str">
        <f t="shared" si="10"/>
        <v/>
      </c>
      <c r="AU439" s="451"/>
      <c r="AV439" s="451" t="str">
        <f t="shared" si="14"/>
        <v>Yes</v>
      </c>
      <c r="AW439" s="451"/>
      <c r="AX439" s="149" t="s">
        <v>895</v>
      </c>
      <c r="AY439" s="48"/>
      <c r="AZ439" s="48"/>
      <c r="BA439" s="48"/>
      <c r="BB439" s="451" t="b">
        <f t="shared" si="15"/>
        <v>0</v>
      </c>
      <c r="BC439" s="451"/>
      <c r="BD439" s="48"/>
      <c r="BE439" s="48"/>
      <c r="BF439" s="48"/>
      <c r="BG439" s="48"/>
      <c r="BH439" s="48"/>
      <c r="BI439" s="48"/>
      <c r="BJ439" s="48"/>
      <c r="BK439" s="48"/>
      <c r="BL439" s="48"/>
      <c r="BM439" s="48"/>
      <c r="BN439" s="48"/>
      <c r="BO439" s="48"/>
      <c r="BP439" s="48"/>
      <c r="BQ439" s="48"/>
      <c r="BR439" s="48"/>
      <c r="BS439" s="48"/>
      <c r="BT439" s="48"/>
      <c r="BU439" s="48"/>
    </row>
    <row r="440" spans="1:73" hidden="1">
      <c r="A440" s="48"/>
      <c r="B440" s="48"/>
      <c r="C440" s="70" t="s">
        <v>1168</v>
      </c>
      <c r="D440" s="48"/>
      <c r="E440" s="48"/>
      <c r="F440" s="48"/>
      <c r="G440" s="48"/>
      <c r="H440" s="48"/>
      <c r="I440" s="48"/>
      <c r="J440" s="48"/>
      <c r="K440" s="48"/>
      <c r="L440" s="450">
        <f t="shared" si="16"/>
        <v>69</v>
      </c>
      <c r="M440" s="450"/>
      <c r="N440" s="145" t="s">
        <v>1169</v>
      </c>
      <c r="O440" s="48"/>
      <c r="P440" s="70"/>
      <c r="Q440" s="48"/>
      <c r="R440" s="48"/>
      <c r="S440" s="48"/>
      <c r="T440" s="48"/>
      <c r="U440" s="451" t="str">
        <f t="shared" si="11"/>
        <v/>
      </c>
      <c r="V440" s="451"/>
      <c r="W440" s="451" t="str">
        <f t="shared" si="12"/>
        <v/>
      </c>
      <c r="X440" s="451"/>
      <c r="Y440" s="50"/>
      <c r="Z440" s="147" t="s">
        <v>1170</v>
      </c>
      <c r="AA440" s="48"/>
      <c r="AB440" s="48"/>
      <c r="AC440" s="48"/>
      <c r="AD440" s="48"/>
      <c r="AE440" s="48"/>
      <c r="AF440" s="48"/>
      <c r="AG440" s="48"/>
      <c r="AH440" s="76" t="str">
        <f t="shared" si="13"/>
        <v/>
      </c>
      <c r="AI440" s="48"/>
      <c r="AJ440" s="48"/>
      <c r="AK440" s="48"/>
      <c r="AL440" s="150" t="s">
        <v>1171</v>
      </c>
      <c r="AM440" s="70"/>
      <c r="AN440" s="70"/>
      <c r="AO440" s="70"/>
      <c r="AP440" s="70"/>
      <c r="AQ440" s="70"/>
      <c r="AR440" s="70"/>
      <c r="AS440" s="70"/>
      <c r="AT440" s="451" t="str">
        <f t="shared" si="10"/>
        <v/>
      </c>
      <c r="AU440" s="451"/>
      <c r="AV440" s="451" t="str">
        <f t="shared" si="14"/>
        <v>Yes</v>
      </c>
      <c r="AW440" s="451"/>
      <c r="AX440" s="148" t="s">
        <v>895</v>
      </c>
      <c r="AY440" s="48"/>
      <c r="AZ440" s="48"/>
      <c r="BA440" s="48"/>
      <c r="BB440" s="451" t="b">
        <f t="shared" si="15"/>
        <v>0</v>
      </c>
      <c r="BC440" s="451"/>
      <c r="BD440" s="48"/>
      <c r="BE440" s="48"/>
      <c r="BF440" s="48"/>
      <c r="BG440" s="48"/>
      <c r="BH440" s="48"/>
      <c r="BI440" s="48"/>
      <c r="BJ440" s="48"/>
      <c r="BK440" s="48"/>
      <c r="BL440" s="48"/>
      <c r="BM440" s="48"/>
      <c r="BN440" s="48"/>
      <c r="BO440" s="48"/>
      <c r="BP440" s="48"/>
      <c r="BQ440" s="48"/>
      <c r="BR440" s="48"/>
      <c r="BS440" s="48"/>
      <c r="BT440" s="48"/>
      <c r="BU440" s="48"/>
    </row>
    <row r="441" spans="1:73" hidden="1">
      <c r="A441" s="48"/>
      <c r="B441" s="48"/>
      <c r="C441" s="70" t="s">
        <v>1172</v>
      </c>
      <c r="D441" s="48"/>
      <c r="E441" s="48"/>
      <c r="F441" s="48"/>
      <c r="G441" s="48"/>
      <c r="H441" s="48"/>
      <c r="I441" s="48"/>
      <c r="J441" s="48"/>
      <c r="K441" s="48"/>
      <c r="L441" s="450">
        <f t="shared" si="16"/>
        <v>70</v>
      </c>
      <c r="M441" s="450"/>
      <c r="N441" s="145" t="s">
        <v>1173</v>
      </c>
      <c r="O441" s="48"/>
      <c r="P441" s="70"/>
      <c r="Q441" s="48"/>
      <c r="R441" s="48"/>
      <c r="S441" s="48"/>
      <c r="T441" s="48"/>
      <c r="U441" s="451" t="str">
        <f t="shared" si="11"/>
        <v/>
      </c>
      <c r="V441" s="451"/>
      <c r="W441" s="451" t="str">
        <f t="shared" si="12"/>
        <v/>
      </c>
      <c r="X441" s="451"/>
      <c r="Y441" s="126"/>
      <c r="Z441" s="147" t="s">
        <v>1174</v>
      </c>
      <c r="AA441" s="48"/>
      <c r="AB441" s="48"/>
      <c r="AC441" s="48"/>
      <c r="AD441" s="48"/>
      <c r="AE441" s="48"/>
      <c r="AF441" s="48"/>
      <c r="AG441" s="48"/>
      <c r="AH441" s="76" t="str">
        <f t="shared" si="13"/>
        <v/>
      </c>
      <c r="AI441" s="48"/>
      <c r="AJ441" s="48"/>
      <c r="AK441" s="48"/>
      <c r="AL441" s="147" t="s">
        <v>1175</v>
      </c>
      <c r="AM441" s="70"/>
      <c r="AN441" s="70"/>
      <c r="AO441" s="70"/>
      <c r="AP441" s="70"/>
      <c r="AQ441" s="70"/>
      <c r="AR441" s="70"/>
      <c r="AS441" s="70"/>
      <c r="AT441" s="451" t="str">
        <f t="shared" si="10"/>
        <v/>
      </c>
      <c r="AU441" s="451"/>
      <c r="AV441" s="451" t="str">
        <f t="shared" si="14"/>
        <v>Yes</v>
      </c>
      <c r="AW441" s="451"/>
      <c r="AX441" s="148" t="s">
        <v>895</v>
      </c>
      <c r="AY441" s="48"/>
      <c r="AZ441" s="48"/>
      <c r="BA441" s="48"/>
      <c r="BB441" s="451" t="b">
        <f t="shared" si="15"/>
        <v>0</v>
      </c>
      <c r="BC441" s="451"/>
      <c r="BD441" s="48"/>
      <c r="BE441" s="48"/>
      <c r="BF441" s="48"/>
      <c r="BG441" s="48"/>
      <c r="BH441" s="48"/>
      <c r="BI441" s="48"/>
      <c r="BJ441" s="48"/>
      <c r="BK441" s="48"/>
      <c r="BL441" s="48"/>
      <c r="BM441" s="48"/>
      <c r="BN441" s="48"/>
      <c r="BO441" s="48"/>
      <c r="BP441" s="48"/>
      <c r="BQ441" s="48"/>
      <c r="BR441" s="48"/>
      <c r="BS441" s="48"/>
      <c r="BT441" s="48"/>
      <c r="BU441" s="48"/>
    </row>
    <row r="442" spans="1:73" hidden="1">
      <c r="A442" s="48"/>
      <c r="B442" s="48"/>
      <c r="C442" s="70" t="s">
        <v>1176</v>
      </c>
      <c r="D442" s="48"/>
      <c r="E442" s="48"/>
      <c r="F442" s="48"/>
      <c r="G442" s="48"/>
      <c r="H442" s="48"/>
      <c r="I442" s="48"/>
      <c r="J442" s="48"/>
      <c r="K442" s="48"/>
      <c r="L442" s="450">
        <f t="shared" si="16"/>
        <v>71</v>
      </c>
      <c r="M442" s="450"/>
      <c r="N442" s="145" t="s">
        <v>1177</v>
      </c>
      <c r="O442" s="48"/>
      <c r="P442" s="70"/>
      <c r="Q442" s="48"/>
      <c r="R442" s="48"/>
      <c r="S442" s="48"/>
      <c r="T442" s="48"/>
      <c r="U442" s="451" t="str">
        <f t="shared" si="11"/>
        <v/>
      </c>
      <c r="V442" s="451"/>
      <c r="W442" s="451" t="str">
        <f t="shared" si="12"/>
        <v/>
      </c>
      <c r="X442" s="451"/>
      <c r="Y442" s="50"/>
      <c r="Z442" s="147" t="s">
        <v>1178</v>
      </c>
      <c r="AA442" s="48"/>
      <c r="AB442" s="48"/>
      <c r="AC442" s="48"/>
      <c r="AD442" s="48"/>
      <c r="AE442" s="48"/>
      <c r="AF442" s="48"/>
      <c r="AG442" s="48"/>
      <c r="AH442" s="76" t="str">
        <f t="shared" si="13"/>
        <v/>
      </c>
      <c r="AI442" s="48"/>
      <c r="AJ442" s="48"/>
      <c r="AK442" s="48"/>
      <c r="AL442" s="144" t="s">
        <v>1179</v>
      </c>
      <c r="AM442" s="70"/>
      <c r="AN442" s="70"/>
      <c r="AO442" s="70"/>
      <c r="AP442" s="70"/>
      <c r="AQ442" s="70"/>
      <c r="AR442" s="70"/>
      <c r="AS442" s="70"/>
      <c r="AT442" s="451" t="str">
        <f t="shared" si="10"/>
        <v/>
      </c>
      <c r="AU442" s="451"/>
      <c r="AV442" s="451" t="str">
        <f t="shared" si="14"/>
        <v>Yes</v>
      </c>
      <c r="AW442" s="451"/>
      <c r="AX442" s="149" t="s">
        <v>905</v>
      </c>
      <c r="AY442" s="48"/>
      <c r="AZ442" s="48"/>
      <c r="BA442" s="48"/>
      <c r="BB442" s="451" t="b">
        <f t="shared" si="15"/>
        <v>0</v>
      </c>
      <c r="BC442" s="451"/>
      <c r="BD442" s="48"/>
      <c r="BE442" s="48"/>
      <c r="BF442" s="48"/>
      <c r="BG442" s="48"/>
      <c r="BH442" s="48"/>
      <c r="BI442" s="48"/>
      <c r="BJ442" s="48"/>
      <c r="BK442" s="48"/>
      <c r="BL442" s="48"/>
      <c r="BM442" s="48"/>
      <c r="BN442" s="48"/>
      <c r="BO442" s="48"/>
      <c r="BP442" s="48"/>
      <c r="BQ442" s="48"/>
      <c r="BR442" s="48"/>
      <c r="BS442" s="48"/>
      <c r="BT442" s="48"/>
      <c r="BU442" s="48"/>
    </row>
    <row r="443" spans="1:73" hidden="1">
      <c r="A443" s="48"/>
      <c r="B443" s="48"/>
      <c r="C443" s="70" t="s">
        <v>1180</v>
      </c>
      <c r="D443" s="48"/>
      <c r="E443" s="48"/>
      <c r="F443" s="48"/>
      <c r="G443" s="48"/>
      <c r="H443" s="48"/>
      <c r="I443" s="48"/>
      <c r="J443" s="48"/>
      <c r="K443" s="48"/>
      <c r="L443" s="450">
        <f t="shared" si="16"/>
        <v>72</v>
      </c>
      <c r="M443" s="450"/>
      <c r="N443" s="145" t="s">
        <v>1181</v>
      </c>
      <c r="O443" s="48"/>
      <c r="P443" s="70"/>
      <c r="Q443" s="48"/>
      <c r="R443" s="48"/>
      <c r="S443" s="48"/>
      <c r="T443" s="48"/>
      <c r="U443" s="451" t="str">
        <f t="shared" si="11"/>
        <v/>
      </c>
      <c r="V443" s="451"/>
      <c r="W443" s="451" t="str">
        <f t="shared" si="12"/>
        <v/>
      </c>
      <c r="X443" s="451"/>
      <c r="Y443" s="50"/>
      <c r="Z443" s="147" t="s">
        <v>1182</v>
      </c>
      <c r="AA443" s="48"/>
      <c r="AB443" s="48"/>
      <c r="AC443" s="48"/>
      <c r="AD443" s="48"/>
      <c r="AE443" s="48"/>
      <c r="AF443" s="48"/>
      <c r="AG443" s="48"/>
      <c r="AH443" s="76" t="str">
        <f t="shared" si="13"/>
        <v/>
      </c>
      <c r="AI443" s="48"/>
      <c r="AJ443" s="48"/>
      <c r="AK443" s="48"/>
      <c r="AL443" s="150" t="s">
        <v>1183</v>
      </c>
      <c r="AM443" s="70"/>
      <c r="AN443" s="70"/>
      <c r="AO443" s="70"/>
      <c r="AP443" s="70"/>
      <c r="AQ443" s="70"/>
      <c r="AR443" s="70"/>
      <c r="AS443" s="70"/>
      <c r="AT443" s="451" t="str">
        <f t="shared" si="10"/>
        <v/>
      </c>
      <c r="AU443" s="451"/>
      <c r="AV443" s="451" t="str">
        <f t="shared" si="14"/>
        <v>Yes</v>
      </c>
      <c r="AW443" s="451"/>
      <c r="AX443" s="148" t="s">
        <v>895</v>
      </c>
      <c r="AY443" s="48"/>
      <c r="AZ443" s="48"/>
      <c r="BA443" s="48"/>
      <c r="BB443" s="451" t="b">
        <f t="shared" si="15"/>
        <v>0</v>
      </c>
      <c r="BC443" s="451"/>
      <c r="BD443" s="48"/>
      <c r="BE443" s="48"/>
      <c r="BF443" s="48"/>
      <c r="BG443" s="48"/>
      <c r="BH443" s="48"/>
      <c r="BI443" s="48"/>
      <c r="BJ443" s="48"/>
      <c r="BK443" s="48"/>
      <c r="BL443" s="48"/>
      <c r="BM443" s="48"/>
      <c r="BN443" s="48"/>
      <c r="BO443" s="48"/>
      <c r="BP443" s="48"/>
      <c r="BQ443" s="48"/>
      <c r="BR443" s="48"/>
      <c r="BS443" s="48"/>
      <c r="BT443" s="48"/>
      <c r="BU443" s="48"/>
    </row>
    <row r="444" spans="1:73" hidden="1">
      <c r="A444" s="48"/>
      <c r="B444" s="48"/>
      <c r="C444" s="70" t="s">
        <v>1184</v>
      </c>
      <c r="D444" s="48"/>
      <c r="E444" s="48"/>
      <c r="F444" s="48"/>
      <c r="G444" s="48"/>
      <c r="H444" s="48"/>
      <c r="I444" s="48"/>
      <c r="J444" s="48"/>
      <c r="K444" s="48"/>
      <c r="L444" s="450">
        <f t="shared" si="16"/>
        <v>73</v>
      </c>
      <c r="M444" s="450"/>
      <c r="N444" s="145" t="s">
        <v>1185</v>
      </c>
      <c r="O444" s="48"/>
      <c r="P444" s="70"/>
      <c r="Q444" s="48"/>
      <c r="R444" s="48"/>
      <c r="S444" s="48"/>
      <c r="T444" s="48"/>
      <c r="U444" s="451" t="str">
        <f t="shared" si="11"/>
        <v/>
      </c>
      <c r="V444" s="451"/>
      <c r="W444" s="451" t="str">
        <f t="shared" si="12"/>
        <v/>
      </c>
      <c r="X444" s="451"/>
      <c r="Y444" s="126"/>
      <c r="Z444" s="147" t="s">
        <v>1186</v>
      </c>
      <c r="AA444" s="48"/>
      <c r="AB444" s="48"/>
      <c r="AC444" s="48"/>
      <c r="AD444" s="48"/>
      <c r="AE444" s="48"/>
      <c r="AF444" s="48"/>
      <c r="AG444" s="48"/>
      <c r="AH444" s="76" t="str">
        <f t="shared" si="13"/>
        <v/>
      </c>
      <c r="AI444" s="48"/>
      <c r="AJ444" s="48"/>
      <c r="AK444" s="48"/>
      <c r="AL444" s="150" t="s">
        <v>1187</v>
      </c>
      <c r="AM444" s="70"/>
      <c r="AN444" s="70"/>
      <c r="AO444" s="70"/>
      <c r="AP444" s="70"/>
      <c r="AQ444" s="70"/>
      <c r="AR444" s="70"/>
      <c r="AS444" s="70"/>
      <c r="AT444" s="451" t="str">
        <f t="shared" si="10"/>
        <v/>
      </c>
      <c r="AU444" s="451"/>
      <c r="AV444" s="451" t="str">
        <f t="shared" si="14"/>
        <v>Yes</v>
      </c>
      <c r="AW444" s="451"/>
      <c r="AX444" s="148" t="s">
        <v>895</v>
      </c>
      <c r="AY444" s="48"/>
      <c r="AZ444" s="48"/>
      <c r="BA444" s="48"/>
      <c r="BB444" s="451" t="b">
        <f t="shared" si="15"/>
        <v>0</v>
      </c>
      <c r="BC444" s="451"/>
      <c r="BD444" s="48"/>
      <c r="BE444" s="48"/>
      <c r="BF444" s="48"/>
      <c r="BG444" s="48"/>
      <c r="BH444" s="48"/>
      <c r="BI444" s="48"/>
      <c r="BJ444" s="48"/>
      <c r="BK444" s="48"/>
      <c r="BL444" s="48"/>
      <c r="BM444" s="48"/>
      <c r="BN444" s="48"/>
      <c r="BO444" s="48"/>
      <c r="BP444" s="48"/>
      <c r="BQ444" s="48"/>
      <c r="BR444" s="48"/>
      <c r="BS444" s="48"/>
      <c r="BT444" s="48"/>
      <c r="BU444" s="48"/>
    </row>
    <row r="445" spans="1:73" hidden="1">
      <c r="A445" s="48"/>
      <c r="B445" s="48"/>
      <c r="C445" s="70" t="s">
        <v>1188</v>
      </c>
      <c r="D445" s="48"/>
      <c r="E445" s="48"/>
      <c r="F445" s="48"/>
      <c r="G445" s="48"/>
      <c r="H445" s="48"/>
      <c r="I445" s="48"/>
      <c r="J445" s="48"/>
      <c r="K445" s="48"/>
      <c r="L445" s="450">
        <f t="shared" si="16"/>
        <v>74</v>
      </c>
      <c r="M445" s="450"/>
      <c r="N445" s="145" t="s">
        <v>1189</v>
      </c>
      <c r="O445" s="48"/>
      <c r="P445" s="70"/>
      <c r="Q445" s="48"/>
      <c r="R445" s="48"/>
      <c r="S445" s="48"/>
      <c r="T445" s="48"/>
      <c r="U445" s="451" t="str">
        <f t="shared" si="11"/>
        <v/>
      </c>
      <c r="V445" s="451"/>
      <c r="W445" s="451" t="str">
        <f t="shared" si="12"/>
        <v/>
      </c>
      <c r="X445" s="451"/>
      <c r="Y445" s="50"/>
      <c r="Z445" s="147" t="s">
        <v>1190</v>
      </c>
      <c r="AA445" s="48"/>
      <c r="AB445" s="48"/>
      <c r="AC445" s="48"/>
      <c r="AD445" s="48"/>
      <c r="AE445" s="48"/>
      <c r="AF445" s="48"/>
      <c r="AG445" s="48"/>
      <c r="AH445" s="76" t="str">
        <f t="shared" si="13"/>
        <v/>
      </c>
      <c r="AI445" s="48"/>
      <c r="AJ445" s="48"/>
      <c r="AK445" s="48"/>
      <c r="AL445" s="144" t="s">
        <v>1191</v>
      </c>
      <c r="AM445" s="70"/>
      <c r="AN445" s="70"/>
      <c r="AO445" s="70"/>
      <c r="AP445" s="70"/>
      <c r="AQ445" s="70"/>
      <c r="AR445" s="70"/>
      <c r="AS445" s="70"/>
      <c r="AT445" s="451" t="str">
        <f t="shared" si="10"/>
        <v/>
      </c>
      <c r="AU445" s="451"/>
      <c r="AV445" s="451" t="str">
        <f t="shared" si="14"/>
        <v>Yes</v>
      </c>
      <c r="AW445" s="451"/>
      <c r="AX445" s="149" t="s">
        <v>905</v>
      </c>
      <c r="AY445" s="48"/>
      <c r="AZ445" s="48"/>
      <c r="BA445" s="48"/>
      <c r="BB445" s="451" t="b">
        <f t="shared" si="15"/>
        <v>0</v>
      </c>
      <c r="BC445" s="451"/>
      <c r="BD445" s="48"/>
      <c r="BE445" s="48"/>
      <c r="BF445" s="48"/>
      <c r="BG445" s="48"/>
      <c r="BH445" s="48"/>
      <c r="BI445" s="48"/>
      <c r="BJ445" s="48"/>
      <c r="BK445" s="48"/>
      <c r="BL445" s="48"/>
      <c r="BM445" s="48"/>
      <c r="BN445" s="48"/>
      <c r="BO445" s="48"/>
      <c r="BP445" s="48"/>
      <c r="BQ445" s="48"/>
      <c r="BR445" s="48"/>
      <c r="BS445" s="48"/>
      <c r="BT445" s="48"/>
      <c r="BU445" s="48"/>
    </row>
    <row r="446" spans="1:73" hidden="1">
      <c r="A446" s="48"/>
      <c r="B446" s="48"/>
      <c r="C446" s="70" t="s">
        <v>1192</v>
      </c>
      <c r="D446" s="48"/>
      <c r="E446" s="48"/>
      <c r="F446" s="48"/>
      <c r="G446" s="48"/>
      <c r="H446" s="48"/>
      <c r="I446" s="48"/>
      <c r="J446" s="48"/>
      <c r="K446" s="48"/>
      <c r="L446" s="450">
        <f t="shared" si="16"/>
        <v>75</v>
      </c>
      <c r="M446" s="450"/>
      <c r="N446" s="145" t="s">
        <v>1193</v>
      </c>
      <c r="O446" s="48"/>
      <c r="P446" s="70"/>
      <c r="Q446" s="48"/>
      <c r="R446" s="48"/>
      <c r="S446" s="48"/>
      <c r="T446" s="48"/>
      <c r="U446" s="451" t="str">
        <f t="shared" si="11"/>
        <v/>
      </c>
      <c r="V446" s="451"/>
      <c r="W446" s="451" t="str">
        <f t="shared" si="12"/>
        <v/>
      </c>
      <c r="X446" s="451"/>
      <c r="Y446" s="50"/>
      <c r="Z446" s="147" t="s">
        <v>1194</v>
      </c>
      <c r="AA446" s="48"/>
      <c r="AB446" s="48"/>
      <c r="AC446" s="48"/>
      <c r="AD446" s="48"/>
      <c r="AE446" s="48"/>
      <c r="AF446" s="48"/>
      <c r="AG446" s="48"/>
      <c r="AH446" s="76" t="str">
        <f t="shared" si="13"/>
        <v/>
      </c>
      <c r="AI446" s="48"/>
      <c r="AJ446" s="48"/>
      <c r="AK446" s="48"/>
      <c r="AL446" s="150" t="s">
        <v>1195</v>
      </c>
      <c r="AM446" s="70"/>
      <c r="AN446" s="70"/>
      <c r="AO446" s="70"/>
      <c r="AP446" s="70"/>
      <c r="AQ446" s="70"/>
      <c r="AR446" s="70"/>
      <c r="AS446" s="70"/>
      <c r="AT446" s="451" t="str">
        <f t="shared" si="10"/>
        <v/>
      </c>
      <c r="AU446" s="451"/>
      <c r="AV446" s="451" t="str">
        <f t="shared" si="14"/>
        <v>Yes</v>
      </c>
      <c r="AW446" s="451"/>
      <c r="AX446" s="148" t="s">
        <v>895</v>
      </c>
      <c r="AY446" s="48"/>
      <c r="AZ446" s="48"/>
      <c r="BA446" s="48"/>
      <c r="BB446" s="451" t="b">
        <f t="shared" si="15"/>
        <v>0</v>
      </c>
      <c r="BC446" s="451"/>
      <c r="BD446" s="48"/>
      <c r="BE446" s="48"/>
      <c r="BF446" s="48"/>
      <c r="BG446" s="48"/>
      <c r="BH446" s="48"/>
      <c r="BI446" s="48"/>
      <c r="BJ446" s="48"/>
      <c r="BK446" s="48"/>
      <c r="BL446" s="48"/>
      <c r="BM446" s="48"/>
      <c r="BN446" s="48"/>
      <c r="BO446" s="48"/>
      <c r="BP446" s="48"/>
      <c r="BQ446" s="48"/>
      <c r="BR446" s="48"/>
      <c r="BS446" s="48"/>
      <c r="BT446" s="48"/>
      <c r="BU446" s="48"/>
    </row>
    <row r="447" spans="1:73" hidden="1">
      <c r="A447" s="48"/>
      <c r="B447" s="48"/>
      <c r="C447" s="70" t="s">
        <v>1196</v>
      </c>
      <c r="D447" s="48"/>
      <c r="E447" s="48"/>
      <c r="F447" s="48"/>
      <c r="G447" s="48"/>
      <c r="H447" s="48"/>
      <c r="I447" s="48"/>
      <c r="J447" s="48"/>
      <c r="K447" s="48"/>
      <c r="L447" s="450">
        <f t="shared" si="16"/>
        <v>76</v>
      </c>
      <c r="M447" s="450"/>
      <c r="N447" s="145" t="s">
        <v>1197</v>
      </c>
      <c r="O447" s="48"/>
      <c r="P447" s="70"/>
      <c r="Q447" s="48"/>
      <c r="R447" s="48"/>
      <c r="S447" s="48"/>
      <c r="T447" s="48"/>
      <c r="U447" s="451" t="str">
        <f t="shared" si="11"/>
        <v/>
      </c>
      <c r="V447" s="451"/>
      <c r="W447" s="451" t="str">
        <f t="shared" si="12"/>
        <v/>
      </c>
      <c r="X447" s="451"/>
      <c r="Y447" s="126"/>
      <c r="Z447" s="147" t="s">
        <v>1198</v>
      </c>
      <c r="AA447" s="48"/>
      <c r="AB447" s="48"/>
      <c r="AC447" s="48"/>
      <c r="AD447" s="48"/>
      <c r="AE447" s="48"/>
      <c r="AF447" s="48"/>
      <c r="AG447" s="48"/>
      <c r="AH447" s="76" t="str">
        <f t="shared" si="13"/>
        <v/>
      </c>
      <c r="AI447" s="48"/>
      <c r="AJ447" s="48"/>
      <c r="AK447" s="48"/>
      <c r="AL447" s="144" t="s">
        <v>1199</v>
      </c>
      <c r="AM447" s="70"/>
      <c r="AN447" s="70"/>
      <c r="AO447" s="70"/>
      <c r="AP447" s="70"/>
      <c r="AQ447" s="70"/>
      <c r="AR447" s="70"/>
      <c r="AS447" s="70"/>
      <c r="AT447" s="451" t="str">
        <f t="shared" si="10"/>
        <v/>
      </c>
      <c r="AU447" s="451"/>
      <c r="AV447" s="451" t="str">
        <f t="shared" si="14"/>
        <v>Yes</v>
      </c>
      <c r="AW447" s="451"/>
      <c r="AX447" s="149" t="s">
        <v>905</v>
      </c>
      <c r="AY447" s="48"/>
      <c r="AZ447" s="48"/>
      <c r="BA447" s="48"/>
      <c r="BB447" s="451" t="b">
        <f t="shared" si="15"/>
        <v>0</v>
      </c>
      <c r="BC447" s="451"/>
      <c r="BD447" s="48"/>
      <c r="BE447" s="48"/>
      <c r="BF447" s="48"/>
      <c r="BG447" s="48"/>
      <c r="BH447" s="48"/>
      <c r="BI447" s="48"/>
      <c r="BJ447" s="48"/>
      <c r="BK447" s="48"/>
      <c r="BL447" s="48"/>
      <c r="BM447" s="48"/>
      <c r="BN447" s="48"/>
      <c r="BO447" s="48"/>
      <c r="BP447" s="48"/>
      <c r="BQ447" s="48"/>
      <c r="BR447" s="48"/>
      <c r="BS447" s="48"/>
      <c r="BT447" s="48"/>
      <c r="BU447" s="48"/>
    </row>
    <row r="448" spans="1:73" hidden="1">
      <c r="A448" s="48"/>
      <c r="B448" s="48"/>
      <c r="C448" s="70" t="s">
        <v>1200</v>
      </c>
      <c r="D448" s="48"/>
      <c r="E448" s="48"/>
      <c r="F448" s="48"/>
      <c r="G448" s="48"/>
      <c r="H448" s="48"/>
      <c r="I448" s="48"/>
      <c r="J448" s="48"/>
      <c r="K448" s="48"/>
      <c r="L448" s="450">
        <f t="shared" si="16"/>
        <v>77</v>
      </c>
      <c r="M448" s="450"/>
      <c r="N448" s="145" t="s">
        <v>1201</v>
      </c>
      <c r="O448" s="48"/>
      <c r="P448" s="70"/>
      <c r="Q448" s="48"/>
      <c r="R448" s="48"/>
      <c r="S448" s="48"/>
      <c r="T448" s="48"/>
      <c r="U448" s="451" t="str">
        <f t="shared" si="11"/>
        <v/>
      </c>
      <c r="V448" s="451"/>
      <c r="W448" s="451" t="str">
        <f t="shared" si="12"/>
        <v/>
      </c>
      <c r="X448" s="451"/>
      <c r="Y448" s="50"/>
      <c r="Z448" s="147" t="s">
        <v>1202</v>
      </c>
      <c r="AA448" s="48"/>
      <c r="AB448" s="48"/>
      <c r="AC448" s="48"/>
      <c r="AD448" s="48"/>
      <c r="AE448" s="48"/>
      <c r="AF448" s="48"/>
      <c r="AG448" s="48"/>
      <c r="AH448" s="76" t="str">
        <f t="shared" si="13"/>
        <v/>
      </c>
      <c r="AI448" s="48"/>
      <c r="AJ448" s="48"/>
      <c r="AK448" s="48"/>
      <c r="AL448" s="144" t="s">
        <v>1203</v>
      </c>
      <c r="AM448" s="70"/>
      <c r="AN448" s="70"/>
      <c r="AO448" s="70"/>
      <c r="AP448" s="70"/>
      <c r="AQ448" s="70"/>
      <c r="AR448" s="70"/>
      <c r="AS448" s="70"/>
      <c r="AT448" s="451" t="str">
        <f t="shared" si="10"/>
        <v/>
      </c>
      <c r="AU448" s="451"/>
      <c r="AV448" s="451" t="str">
        <f t="shared" si="14"/>
        <v>Yes</v>
      </c>
      <c r="AW448" s="451"/>
      <c r="AX448" s="69" t="s">
        <v>918</v>
      </c>
      <c r="AY448" s="48"/>
      <c r="AZ448" s="48"/>
      <c r="BA448" s="48"/>
      <c r="BB448" s="451" t="b">
        <f t="shared" si="15"/>
        <v>0</v>
      </c>
      <c r="BC448" s="451"/>
      <c r="BD448" s="48"/>
      <c r="BE448" s="48"/>
      <c r="BF448" s="48"/>
      <c r="BG448" s="48"/>
      <c r="BH448" s="48"/>
      <c r="BI448" s="48"/>
      <c r="BJ448" s="48"/>
      <c r="BK448" s="48"/>
      <c r="BL448" s="48"/>
      <c r="BM448" s="48"/>
      <c r="BN448" s="48"/>
      <c r="BO448" s="48"/>
      <c r="BP448" s="48"/>
      <c r="BQ448" s="48"/>
      <c r="BR448" s="48"/>
      <c r="BS448" s="48"/>
      <c r="BT448" s="48"/>
      <c r="BU448" s="48"/>
    </row>
    <row r="449" spans="1:73" hidden="1">
      <c r="A449" s="48"/>
      <c r="B449" s="48"/>
      <c r="C449" s="70" t="s">
        <v>1204</v>
      </c>
      <c r="D449" s="48"/>
      <c r="E449" s="48"/>
      <c r="F449" s="48"/>
      <c r="G449" s="48"/>
      <c r="H449" s="48"/>
      <c r="I449" s="48"/>
      <c r="J449" s="48"/>
      <c r="K449" s="48"/>
      <c r="L449" s="450">
        <f t="shared" si="16"/>
        <v>78</v>
      </c>
      <c r="M449" s="450"/>
      <c r="N449" s="145" t="s">
        <v>1205</v>
      </c>
      <c r="O449" s="48"/>
      <c r="P449" s="70"/>
      <c r="Q449" s="48"/>
      <c r="R449" s="48"/>
      <c r="S449" s="48"/>
      <c r="T449" s="48"/>
      <c r="U449" s="451" t="str">
        <f t="shared" si="11"/>
        <v/>
      </c>
      <c r="V449" s="451"/>
      <c r="W449" s="451" t="str">
        <f t="shared" si="12"/>
        <v/>
      </c>
      <c r="X449" s="451"/>
      <c r="Y449" s="50"/>
      <c r="Z449" s="147" t="s">
        <v>1206</v>
      </c>
      <c r="AA449" s="48"/>
      <c r="AB449" s="48"/>
      <c r="AC449" s="48"/>
      <c r="AD449" s="48"/>
      <c r="AE449" s="48"/>
      <c r="AF449" s="48"/>
      <c r="AG449" s="48"/>
      <c r="AH449" s="76" t="str">
        <f t="shared" si="13"/>
        <v/>
      </c>
      <c r="AI449" s="48"/>
      <c r="AJ449" s="48"/>
      <c r="AK449" s="48"/>
      <c r="AL449" s="144" t="s">
        <v>1207</v>
      </c>
      <c r="AM449" s="70"/>
      <c r="AN449" s="70"/>
      <c r="AO449" s="70"/>
      <c r="AP449" s="70"/>
      <c r="AQ449" s="70"/>
      <c r="AR449" s="70"/>
      <c r="AS449" s="70"/>
      <c r="AT449" s="451" t="str">
        <f t="shared" si="10"/>
        <v/>
      </c>
      <c r="AU449" s="451"/>
      <c r="AV449" s="451" t="str">
        <f t="shared" si="14"/>
        <v>Yes</v>
      </c>
      <c r="AW449" s="451"/>
      <c r="AX449" s="149" t="s">
        <v>905</v>
      </c>
      <c r="AY449" s="48"/>
      <c r="AZ449" s="48"/>
      <c r="BA449" s="48"/>
      <c r="BB449" s="451" t="b">
        <f t="shared" si="15"/>
        <v>0</v>
      </c>
      <c r="BC449" s="451"/>
      <c r="BD449" s="48"/>
      <c r="BE449" s="48"/>
      <c r="BF449" s="48"/>
      <c r="BG449" s="48"/>
      <c r="BH449" s="48"/>
      <c r="BI449" s="48"/>
      <c r="BJ449" s="48"/>
      <c r="BK449" s="48"/>
      <c r="BL449" s="48"/>
      <c r="BM449" s="48"/>
      <c r="BN449" s="48"/>
      <c r="BO449" s="48"/>
      <c r="BP449" s="48"/>
      <c r="BQ449" s="48"/>
      <c r="BR449" s="48"/>
      <c r="BS449" s="48"/>
      <c r="BT449" s="48"/>
      <c r="BU449" s="48"/>
    </row>
    <row r="450" spans="1:73" hidden="1">
      <c r="A450" s="48"/>
      <c r="B450" s="48"/>
      <c r="C450" s="70" t="s">
        <v>1208</v>
      </c>
      <c r="D450" s="48"/>
      <c r="E450" s="48"/>
      <c r="F450" s="48"/>
      <c r="G450" s="48"/>
      <c r="H450" s="48"/>
      <c r="I450" s="48"/>
      <c r="J450" s="48"/>
      <c r="K450" s="48"/>
      <c r="L450" s="450">
        <f t="shared" si="16"/>
        <v>79</v>
      </c>
      <c r="M450" s="450"/>
      <c r="N450" s="145" t="s">
        <v>1209</v>
      </c>
      <c r="O450" s="48"/>
      <c r="P450" s="70"/>
      <c r="Q450" s="48"/>
      <c r="R450" s="48"/>
      <c r="S450" s="48"/>
      <c r="T450" s="48"/>
      <c r="U450" s="451" t="str">
        <f t="shared" si="11"/>
        <v/>
      </c>
      <c r="V450" s="451"/>
      <c r="W450" s="451" t="str">
        <f t="shared" si="12"/>
        <v/>
      </c>
      <c r="X450" s="451"/>
      <c r="Y450" s="126"/>
      <c r="Z450" s="147" t="s">
        <v>1210</v>
      </c>
      <c r="AA450" s="48"/>
      <c r="AB450" s="48"/>
      <c r="AC450" s="48"/>
      <c r="AD450" s="48"/>
      <c r="AE450" s="48"/>
      <c r="AF450" s="48"/>
      <c r="AG450" s="48"/>
      <c r="AH450" s="76" t="str">
        <f t="shared" si="13"/>
        <v/>
      </c>
      <c r="AI450" s="48"/>
      <c r="AJ450" s="48"/>
      <c r="AK450" s="48"/>
      <c r="AL450" s="144" t="s">
        <v>1211</v>
      </c>
      <c r="AM450" s="70"/>
      <c r="AN450" s="70"/>
      <c r="AO450" s="70"/>
      <c r="AP450" s="70"/>
      <c r="AQ450" s="70"/>
      <c r="AR450" s="70"/>
      <c r="AS450" s="70"/>
      <c r="AT450" s="451" t="str">
        <f t="shared" si="10"/>
        <v/>
      </c>
      <c r="AU450" s="451"/>
      <c r="AV450" s="451" t="str">
        <f t="shared" si="14"/>
        <v>Yes</v>
      </c>
      <c r="AW450" s="451"/>
      <c r="AX450" s="149" t="s">
        <v>905</v>
      </c>
      <c r="AY450" s="48"/>
      <c r="AZ450" s="48"/>
      <c r="BA450" s="48"/>
      <c r="BB450" s="451" t="b">
        <f t="shared" si="15"/>
        <v>0</v>
      </c>
      <c r="BC450" s="451"/>
      <c r="BD450" s="48"/>
      <c r="BE450" s="48"/>
      <c r="BF450" s="48"/>
      <c r="BG450" s="48"/>
      <c r="BH450" s="48"/>
      <c r="BI450" s="48"/>
      <c r="BJ450" s="48"/>
      <c r="BK450" s="48"/>
      <c r="BL450" s="48"/>
      <c r="BM450" s="48"/>
      <c r="BN450" s="48"/>
      <c r="BO450" s="48"/>
      <c r="BP450" s="48"/>
      <c r="BQ450" s="48"/>
      <c r="BR450" s="48"/>
      <c r="BS450" s="48"/>
      <c r="BT450" s="48"/>
      <c r="BU450" s="48"/>
    </row>
    <row r="451" spans="1:73" hidden="1">
      <c r="A451" s="48"/>
      <c r="B451" s="48"/>
      <c r="C451" s="70" t="s">
        <v>1212</v>
      </c>
      <c r="D451" s="48"/>
      <c r="E451" s="48"/>
      <c r="F451" s="48"/>
      <c r="G451" s="48"/>
      <c r="H451" s="48"/>
      <c r="I451" s="48"/>
      <c r="J451" s="48"/>
      <c r="K451" s="48"/>
      <c r="L451" s="450">
        <f t="shared" si="16"/>
        <v>80</v>
      </c>
      <c r="M451" s="450"/>
      <c r="N451" s="145" t="s">
        <v>1213</v>
      </c>
      <c r="O451" s="48"/>
      <c r="P451" s="70"/>
      <c r="Q451" s="48"/>
      <c r="R451" s="48"/>
      <c r="S451" s="48"/>
      <c r="T451" s="48"/>
      <c r="U451" s="451" t="str">
        <f t="shared" si="11"/>
        <v/>
      </c>
      <c r="V451" s="451"/>
      <c r="W451" s="451" t="str">
        <f t="shared" si="12"/>
        <v/>
      </c>
      <c r="X451" s="451"/>
      <c r="Y451" s="50"/>
      <c r="Z451" s="147" t="s">
        <v>1214</v>
      </c>
      <c r="AA451" s="48"/>
      <c r="AB451" s="48"/>
      <c r="AC451" s="48"/>
      <c r="AD451" s="48"/>
      <c r="AE451" s="48"/>
      <c r="AF451" s="48"/>
      <c r="AG451" s="48"/>
      <c r="AH451" s="76" t="str">
        <f t="shared" si="13"/>
        <v/>
      </c>
      <c r="AI451" s="48"/>
      <c r="AJ451" s="48"/>
      <c r="AK451" s="48"/>
      <c r="AL451" s="144" t="s">
        <v>936</v>
      </c>
      <c r="AM451" s="70"/>
      <c r="AN451" s="70"/>
      <c r="AO451" s="70"/>
      <c r="AP451" s="70"/>
      <c r="AQ451" s="70"/>
      <c r="AR451" s="70"/>
      <c r="AS451" s="70"/>
      <c r="AT451" s="451" t="str">
        <f t="shared" si="10"/>
        <v/>
      </c>
      <c r="AU451" s="451"/>
      <c r="AV451" s="451" t="str">
        <f t="shared" si="14"/>
        <v>Yes</v>
      </c>
      <c r="AW451" s="451"/>
      <c r="AX451" s="149" t="s">
        <v>905</v>
      </c>
      <c r="AY451" s="48"/>
      <c r="AZ451" s="48"/>
      <c r="BA451" s="48"/>
      <c r="BB451" s="451" t="b">
        <f t="shared" si="15"/>
        <v>0</v>
      </c>
      <c r="BC451" s="451"/>
      <c r="BD451" s="48"/>
      <c r="BE451" s="48"/>
      <c r="BF451" s="48"/>
      <c r="BG451" s="48"/>
      <c r="BH451" s="48"/>
      <c r="BI451" s="48"/>
      <c r="BJ451" s="48"/>
      <c r="BK451" s="48"/>
      <c r="BL451" s="48"/>
      <c r="BM451" s="48"/>
      <c r="BN451" s="48"/>
      <c r="BO451" s="48"/>
      <c r="BP451" s="48"/>
      <c r="BQ451" s="48"/>
      <c r="BR451" s="48"/>
      <c r="BS451" s="48"/>
      <c r="BT451" s="48"/>
      <c r="BU451" s="48"/>
    </row>
    <row r="452" spans="1:73" hidden="1">
      <c r="A452" s="48"/>
      <c r="B452" s="48"/>
      <c r="C452" s="70" t="s">
        <v>1215</v>
      </c>
      <c r="D452" s="48"/>
      <c r="E452" s="48"/>
      <c r="F452" s="48"/>
      <c r="G452" s="48"/>
      <c r="H452" s="48"/>
      <c r="I452" s="48"/>
      <c r="J452" s="48"/>
      <c r="K452" s="48"/>
      <c r="L452" s="450">
        <f t="shared" si="16"/>
        <v>81</v>
      </c>
      <c r="M452" s="450"/>
      <c r="N452" s="145" t="s">
        <v>1216</v>
      </c>
      <c r="O452" s="48"/>
      <c r="P452" s="70"/>
      <c r="Q452" s="48"/>
      <c r="R452" s="48"/>
      <c r="S452" s="48"/>
      <c r="T452" s="48"/>
      <c r="U452" s="451" t="str">
        <f t="shared" si="11"/>
        <v/>
      </c>
      <c r="V452" s="451"/>
      <c r="W452" s="451" t="str">
        <f t="shared" si="12"/>
        <v/>
      </c>
      <c r="X452" s="451"/>
      <c r="Y452" s="48"/>
      <c r="Z452" s="147" t="s">
        <v>1217</v>
      </c>
      <c r="AA452" s="48"/>
      <c r="AB452" s="48"/>
      <c r="AC452" s="48"/>
      <c r="AD452" s="48"/>
      <c r="AE452" s="48"/>
      <c r="AF452" s="48"/>
      <c r="AG452" s="48"/>
      <c r="AH452" s="76" t="str">
        <f t="shared" si="13"/>
        <v/>
      </c>
      <c r="AI452" s="48"/>
      <c r="AJ452" s="48"/>
      <c r="AK452" s="48"/>
      <c r="AL452" s="144" t="s">
        <v>1218</v>
      </c>
      <c r="AM452" s="70"/>
      <c r="AN452" s="70"/>
      <c r="AO452" s="70"/>
      <c r="AP452" s="70"/>
      <c r="AQ452" s="70"/>
      <c r="AR452" s="70"/>
      <c r="AS452" s="70"/>
      <c r="AT452" s="451" t="str">
        <f t="shared" si="10"/>
        <v/>
      </c>
      <c r="AU452" s="451"/>
      <c r="AV452" s="451" t="str">
        <f t="shared" si="14"/>
        <v>Yes</v>
      </c>
      <c r="AW452" s="451"/>
      <c r="AX452" s="149" t="s">
        <v>905</v>
      </c>
      <c r="AY452" s="48"/>
      <c r="AZ452" s="48"/>
      <c r="BA452" s="48"/>
      <c r="BB452" s="451" t="b">
        <f t="shared" si="15"/>
        <v>0</v>
      </c>
      <c r="BC452" s="451"/>
      <c r="BD452" s="48"/>
      <c r="BE452" s="48"/>
      <c r="BF452" s="48"/>
      <c r="BG452" s="48"/>
      <c r="BH452" s="48"/>
      <c r="BI452" s="48"/>
      <c r="BJ452" s="48"/>
      <c r="BK452" s="48"/>
      <c r="BL452" s="48"/>
      <c r="BM452" s="48"/>
      <c r="BN452" s="48"/>
      <c r="BO452" s="48"/>
      <c r="BP452" s="48"/>
      <c r="BQ452" s="48"/>
      <c r="BR452" s="48"/>
      <c r="BS452" s="48"/>
      <c r="BT452" s="48"/>
      <c r="BU452" s="48"/>
    </row>
    <row r="453" spans="1:73" hidden="1">
      <c r="A453" s="48"/>
      <c r="B453" s="48"/>
      <c r="C453" s="70" t="s">
        <v>1219</v>
      </c>
      <c r="D453" s="48"/>
      <c r="E453" s="48"/>
      <c r="F453" s="48"/>
      <c r="G453" s="48"/>
      <c r="H453" s="48"/>
      <c r="I453" s="48"/>
      <c r="J453" s="48"/>
      <c r="K453" s="48"/>
      <c r="L453" s="450">
        <f t="shared" si="16"/>
        <v>82</v>
      </c>
      <c r="M453" s="450"/>
      <c r="N453" s="145" t="s">
        <v>1220</v>
      </c>
      <c r="O453" s="48"/>
      <c r="P453" s="70"/>
      <c r="Q453" s="48"/>
      <c r="R453" s="48"/>
      <c r="S453" s="48"/>
      <c r="T453" s="48"/>
      <c r="U453" s="451" t="str">
        <f t="shared" si="11"/>
        <v/>
      </c>
      <c r="V453" s="451"/>
      <c r="W453" s="451" t="str">
        <f t="shared" si="12"/>
        <v/>
      </c>
      <c r="X453" s="451"/>
      <c r="Y453" s="48"/>
      <c r="Z453" s="147" t="s">
        <v>1221</v>
      </c>
      <c r="AA453" s="48"/>
      <c r="AB453" s="48"/>
      <c r="AC453" s="48"/>
      <c r="AD453" s="48"/>
      <c r="AE453" s="48"/>
      <c r="AF453" s="48"/>
      <c r="AG453" s="48"/>
      <c r="AH453" s="76" t="str">
        <f t="shared" si="13"/>
        <v/>
      </c>
      <c r="AI453" s="48"/>
      <c r="AJ453" s="48"/>
      <c r="AK453" s="48"/>
      <c r="AL453" s="153" t="s">
        <v>1222</v>
      </c>
      <c r="AM453" s="70"/>
      <c r="AN453" s="70"/>
      <c r="AO453" s="70"/>
      <c r="AP453" s="70"/>
      <c r="AQ453" s="70"/>
      <c r="AR453" s="70"/>
      <c r="AS453" s="70"/>
      <c r="AT453" s="451" t="str">
        <f t="shared" si="10"/>
        <v/>
      </c>
      <c r="AU453" s="451"/>
      <c r="AV453" s="451" t="str">
        <f t="shared" si="14"/>
        <v>Yes</v>
      </c>
      <c r="AW453" s="451"/>
      <c r="AX453" s="148" t="s">
        <v>895</v>
      </c>
      <c r="AY453" s="48"/>
      <c r="AZ453" s="48"/>
      <c r="BA453" s="48"/>
      <c r="BB453" s="451" t="b">
        <f t="shared" si="15"/>
        <v>0</v>
      </c>
      <c r="BC453" s="451"/>
      <c r="BD453" s="48"/>
      <c r="BE453" s="48"/>
      <c r="BF453" s="48"/>
      <c r="BG453" s="48"/>
      <c r="BH453" s="48"/>
      <c r="BI453" s="48"/>
      <c r="BJ453" s="48"/>
      <c r="BK453" s="48"/>
      <c r="BL453" s="48"/>
      <c r="BM453" s="48"/>
      <c r="BN453" s="48"/>
      <c r="BO453" s="48"/>
      <c r="BP453" s="48"/>
      <c r="BQ453" s="48"/>
      <c r="BR453" s="48"/>
      <c r="BS453" s="48"/>
      <c r="BT453" s="48"/>
      <c r="BU453" s="48"/>
    </row>
    <row r="454" spans="1:73" hidden="1">
      <c r="A454" s="48"/>
      <c r="B454" s="48"/>
      <c r="C454" s="70" t="s">
        <v>1223</v>
      </c>
      <c r="D454" s="48"/>
      <c r="E454" s="48"/>
      <c r="F454" s="48"/>
      <c r="G454" s="48"/>
      <c r="H454" s="48"/>
      <c r="I454" s="48"/>
      <c r="J454" s="48"/>
      <c r="K454" s="48"/>
      <c r="L454" s="450">
        <f t="shared" si="16"/>
        <v>83</v>
      </c>
      <c r="M454" s="450"/>
      <c r="N454" s="145" t="s">
        <v>1224</v>
      </c>
      <c r="O454" s="48"/>
      <c r="P454" s="70"/>
      <c r="Q454" s="48"/>
      <c r="R454" s="48"/>
      <c r="S454" s="48"/>
      <c r="T454" s="48"/>
      <c r="U454" s="451" t="str">
        <f t="shared" si="11"/>
        <v/>
      </c>
      <c r="V454" s="451"/>
      <c r="W454" s="451" t="str">
        <f t="shared" si="12"/>
        <v/>
      </c>
      <c r="X454" s="451"/>
      <c r="Y454" s="48"/>
      <c r="Z454" s="147" t="s">
        <v>1225</v>
      </c>
      <c r="AA454" s="48"/>
      <c r="AB454" s="48"/>
      <c r="AC454" s="48"/>
      <c r="AD454" s="48"/>
      <c r="AE454" s="48"/>
      <c r="AF454" s="48"/>
      <c r="AG454" s="48"/>
      <c r="AH454" s="76" t="str">
        <f t="shared" si="13"/>
        <v/>
      </c>
      <c r="AI454" s="48"/>
      <c r="AJ454" s="48"/>
      <c r="AK454" s="48"/>
      <c r="AL454" s="144" t="s">
        <v>1226</v>
      </c>
      <c r="AM454" s="70"/>
      <c r="AN454" s="70"/>
      <c r="AO454" s="70"/>
      <c r="AP454" s="70"/>
      <c r="AQ454" s="70"/>
      <c r="AR454" s="70"/>
      <c r="AS454" s="70"/>
      <c r="AT454" s="451" t="str">
        <f t="shared" si="10"/>
        <v/>
      </c>
      <c r="AU454" s="451"/>
      <c r="AV454" s="451" t="str">
        <f t="shared" si="14"/>
        <v>Yes</v>
      </c>
      <c r="AW454" s="451"/>
      <c r="AX454" s="149" t="s">
        <v>905</v>
      </c>
      <c r="AY454" s="48"/>
      <c r="AZ454" s="48"/>
      <c r="BA454" s="48"/>
      <c r="BB454" s="451" t="b">
        <f t="shared" si="15"/>
        <v>0</v>
      </c>
      <c r="BC454" s="451"/>
      <c r="BD454" s="48"/>
      <c r="BE454" s="48"/>
      <c r="BF454" s="48"/>
      <c r="BG454" s="48"/>
      <c r="BH454" s="48"/>
      <c r="BI454" s="48"/>
      <c r="BJ454" s="48"/>
      <c r="BK454" s="48"/>
      <c r="BL454" s="48"/>
      <c r="BM454" s="48"/>
      <c r="BN454" s="48"/>
      <c r="BO454" s="48"/>
      <c r="BP454" s="48"/>
      <c r="BQ454" s="48"/>
      <c r="BR454" s="48"/>
      <c r="BS454" s="48"/>
      <c r="BT454" s="48"/>
      <c r="BU454" s="48"/>
    </row>
    <row r="455" spans="1:73" hidden="1">
      <c r="A455" s="48"/>
      <c r="B455" s="48"/>
      <c r="C455" s="70" t="s">
        <v>1227</v>
      </c>
      <c r="D455" s="48"/>
      <c r="E455" s="48"/>
      <c r="F455" s="48"/>
      <c r="G455" s="48"/>
      <c r="H455" s="48"/>
      <c r="I455" s="48"/>
      <c r="J455" s="48"/>
      <c r="K455" s="48"/>
      <c r="L455" s="450">
        <f t="shared" si="16"/>
        <v>84</v>
      </c>
      <c r="M455" s="450"/>
      <c r="N455" s="145" t="s">
        <v>1228</v>
      </c>
      <c r="O455" s="48"/>
      <c r="P455" s="70"/>
      <c r="Q455" s="48"/>
      <c r="R455" s="48"/>
      <c r="S455" s="48"/>
      <c r="T455" s="48"/>
      <c r="U455" s="451" t="str">
        <f t="shared" si="11"/>
        <v/>
      </c>
      <c r="V455" s="451"/>
      <c r="W455" s="451" t="str">
        <f t="shared" si="12"/>
        <v/>
      </c>
      <c r="X455" s="451"/>
      <c r="Y455" s="48"/>
      <c r="Z455" s="151" t="s">
        <v>1229</v>
      </c>
      <c r="AA455" s="48"/>
      <c r="AB455" s="48"/>
      <c r="AC455" s="48"/>
      <c r="AD455" s="48"/>
      <c r="AE455" s="48"/>
      <c r="AF455" s="48"/>
      <c r="AG455" s="48"/>
      <c r="AH455" s="76" t="str">
        <f t="shared" si="13"/>
        <v/>
      </c>
      <c r="AI455" s="48"/>
      <c r="AJ455" s="48"/>
      <c r="AK455" s="48"/>
      <c r="AL455" s="144" t="s">
        <v>1230</v>
      </c>
      <c r="AM455" s="70"/>
      <c r="AN455" s="70"/>
      <c r="AO455" s="70"/>
      <c r="AP455" s="70"/>
      <c r="AQ455" s="70"/>
      <c r="AR455" s="70"/>
      <c r="AS455" s="70"/>
      <c r="AT455" s="451" t="str">
        <f t="shared" si="10"/>
        <v/>
      </c>
      <c r="AU455" s="451"/>
      <c r="AV455" s="451" t="str">
        <f t="shared" si="14"/>
        <v>Yes</v>
      </c>
      <c r="AW455" s="451"/>
      <c r="AX455" s="149" t="s">
        <v>905</v>
      </c>
      <c r="AY455" s="48"/>
      <c r="AZ455" s="48"/>
      <c r="BA455" s="48"/>
      <c r="BB455" s="451" t="b">
        <f t="shared" si="15"/>
        <v>0</v>
      </c>
      <c r="BC455" s="451"/>
      <c r="BD455" s="48"/>
      <c r="BE455" s="48"/>
      <c r="BF455" s="48"/>
      <c r="BG455" s="48"/>
      <c r="BH455" s="48"/>
      <c r="BI455" s="48"/>
      <c r="BJ455" s="48"/>
      <c r="BK455" s="48"/>
      <c r="BL455" s="48"/>
      <c r="BM455" s="48"/>
      <c r="BN455" s="48"/>
      <c r="BO455" s="48"/>
      <c r="BP455" s="48"/>
      <c r="BQ455" s="48"/>
      <c r="BR455" s="48"/>
      <c r="BS455" s="48"/>
      <c r="BT455" s="48"/>
      <c r="BU455" s="48"/>
    </row>
    <row r="456" spans="1:73" hidden="1">
      <c r="A456" s="48"/>
      <c r="B456" s="48"/>
      <c r="C456" s="70" t="s">
        <v>1231</v>
      </c>
      <c r="D456" s="48"/>
      <c r="E456" s="48"/>
      <c r="F456" s="48"/>
      <c r="G456" s="48"/>
      <c r="H456" s="48"/>
      <c r="I456" s="48"/>
      <c r="J456" s="48"/>
      <c r="K456" s="48"/>
      <c r="L456" s="450">
        <f t="shared" si="16"/>
        <v>85</v>
      </c>
      <c r="M456" s="450"/>
      <c r="N456" s="145" t="s">
        <v>1232</v>
      </c>
      <c r="O456" s="48"/>
      <c r="P456" s="48"/>
      <c r="Q456" s="48"/>
      <c r="R456" s="48"/>
      <c r="S456" s="48"/>
      <c r="T456" s="48"/>
      <c r="U456" s="451" t="str">
        <f t="shared" si="11"/>
        <v/>
      </c>
      <c r="V456" s="451"/>
      <c r="W456" s="451" t="str">
        <f t="shared" si="12"/>
        <v/>
      </c>
      <c r="X456" s="451"/>
      <c r="Y456" s="48"/>
      <c r="Z456" s="151" t="s">
        <v>1233</v>
      </c>
      <c r="AA456" s="48"/>
      <c r="AB456" s="48"/>
      <c r="AC456" s="48"/>
      <c r="AD456" s="48"/>
      <c r="AE456" s="48"/>
      <c r="AF456" s="48"/>
      <c r="AG456" s="48"/>
      <c r="AH456" s="76" t="str">
        <f t="shared" si="13"/>
        <v/>
      </c>
      <c r="AI456" s="48"/>
      <c r="AJ456" s="48"/>
      <c r="AK456" s="48"/>
      <c r="AL456" s="144" t="s">
        <v>1234</v>
      </c>
      <c r="AM456" s="70"/>
      <c r="AN456" s="70"/>
      <c r="AO456" s="70"/>
      <c r="AP456" s="70"/>
      <c r="AQ456" s="70"/>
      <c r="AR456" s="70"/>
      <c r="AS456" s="70"/>
      <c r="AT456" s="451" t="str">
        <f t="shared" si="10"/>
        <v/>
      </c>
      <c r="AU456" s="451"/>
      <c r="AV456" s="451" t="str">
        <f t="shared" si="14"/>
        <v>Yes</v>
      </c>
      <c r="AW456" s="451"/>
      <c r="AX456" s="69" t="s">
        <v>987</v>
      </c>
      <c r="AY456" s="48"/>
      <c r="AZ456" s="48"/>
      <c r="BA456" s="48"/>
      <c r="BB456" s="451" t="b">
        <f t="shared" si="15"/>
        <v>0</v>
      </c>
      <c r="BC456" s="451"/>
      <c r="BD456" s="48"/>
      <c r="BE456" s="48"/>
      <c r="BF456" s="48"/>
      <c r="BG456" s="48"/>
      <c r="BH456" s="48"/>
      <c r="BI456" s="48"/>
      <c r="BJ456" s="48"/>
      <c r="BK456" s="48"/>
      <c r="BL456" s="48"/>
      <c r="BM456" s="48"/>
      <c r="BN456" s="48"/>
      <c r="BO456" s="48"/>
      <c r="BP456" s="48"/>
      <c r="BQ456" s="48"/>
      <c r="BR456" s="48"/>
      <c r="BS456" s="48"/>
      <c r="BT456" s="48"/>
      <c r="BU456" s="48"/>
    </row>
    <row r="457" spans="1:73" hidden="1">
      <c r="A457" s="48"/>
      <c r="B457" s="48"/>
      <c r="C457" s="70" t="s">
        <v>1235</v>
      </c>
      <c r="D457" s="48"/>
      <c r="E457" s="48"/>
      <c r="F457" s="48"/>
      <c r="G457" s="48"/>
      <c r="H457" s="48"/>
      <c r="I457" s="48"/>
      <c r="J457" s="48"/>
      <c r="K457" s="48"/>
      <c r="L457" s="450">
        <f t="shared" si="16"/>
        <v>86</v>
      </c>
      <c r="M457" s="450"/>
      <c r="N457" s="145" t="s">
        <v>1236</v>
      </c>
      <c r="O457" s="48"/>
      <c r="P457" s="48"/>
      <c r="Q457" s="48"/>
      <c r="R457" s="48"/>
      <c r="S457" s="48"/>
      <c r="T457" s="48"/>
      <c r="U457" s="451" t="str">
        <f t="shared" si="11"/>
        <v/>
      </c>
      <c r="V457" s="451"/>
      <c r="W457" s="451" t="str">
        <f t="shared" si="12"/>
        <v/>
      </c>
      <c r="X457" s="451"/>
      <c r="Y457" s="48"/>
      <c r="Z457" s="151" t="s">
        <v>1237</v>
      </c>
      <c r="AA457" s="48"/>
      <c r="AB457" s="48"/>
      <c r="AC457" s="48"/>
      <c r="AD457" s="48"/>
      <c r="AE457" s="48"/>
      <c r="AF457" s="48"/>
      <c r="AG457" s="48"/>
      <c r="AH457" s="76" t="str">
        <f t="shared" si="13"/>
        <v/>
      </c>
      <c r="AI457" s="48"/>
      <c r="AJ457" s="48"/>
      <c r="AK457" s="48"/>
      <c r="AL457" s="144" t="s">
        <v>1238</v>
      </c>
      <c r="AM457" s="70"/>
      <c r="AN457" s="70"/>
      <c r="AO457" s="70"/>
      <c r="AP457" s="70"/>
      <c r="AQ457" s="70"/>
      <c r="AR457" s="70"/>
      <c r="AS457" s="70"/>
      <c r="AT457" s="451" t="str">
        <f t="shared" si="10"/>
        <v/>
      </c>
      <c r="AU457" s="451"/>
      <c r="AV457" s="451" t="str">
        <f t="shared" si="14"/>
        <v>Yes</v>
      </c>
      <c r="AW457" s="451"/>
      <c r="AX457" s="149" t="s">
        <v>905</v>
      </c>
      <c r="AY457" s="48"/>
      <c r="AZ457" s="48"/>
      <c r="BA457" s="48"/>
      <c r="BB457" s="451" t="b">
        <f t="shared" si="15"/>
        <v>0</v>
      </c>
      <c r="BC457" s="451"/>
      <c r="BD457" s="48"/>
      <c r="BE457" s="48"/>
      <c r="BF457" s="48"/>
      <c r="BG457" s="48"/>
      <c r="BH457" s="48"/>
      <c r="BI457" s="48"/>
      <c r="BJ457" s="48"/>
      <c r="BK457" s="48"/>
      <c r="BL457" s="48"/>
      <c r="BM457" s="48"/>
      <c r="BN457" s="48"/>
      <c r="BO457" s="48"/>
      <c r="BP457" s="48"/>
      <c r="BQ457" s="48"/>
      <c r="BR457" s="48"/>
      <c r="BS457" s="48"/>
      <c r="BT457" s="48"/>
      <c r="BU457" s="48"/>
    </row>
    <row r="458" spans="1:73" hidden="1">
      <c r="A458" s="48"/>
      <c r="B458" s="48"/>
      <c r="C458" s="70" t="s">
        <v>1239</v>
      </c>
      <c r="D458" s="48"/>
      <c r="E458" s="48"/>
      <c r="F458" s="48"/>
      <c r="G458" s="48"/>
      <c r="H458" s="48"/>
      <c r="I458" s="48"/>
      <c r="J458" s="48"/>
      <c r="K458" s="48"/>
      <c r="L458" s="450">
        <f t="shared" si="16"/>
        <v>87</v>
      </c>
      <c r="M458" s="450"/>
      <c r="N458" s="145" t="s">
        <v>1240</v>
      </c>
      <c r="O458" s="48"/>
      <c r="P458" s="48"/>
      <c r="Q458" s="48"/>
      <c r="R458" s="48"/>
      <c r="S458" s="48"/>
      <c r="T458" s="48"/>
      <c r="U458" s="451" t="str">
        <f t="shared" si="11"/>
        <v/>
      </c>
      <c r="V458" s="451"/>
      <c r="W458" s="451" t="str">
        <f t="shared" si="12"/>
        <v/>
      </c>
      <c r="X458" s="451"/>
      <c r="Y458" s="48"/>
      <c r="Z458" s="147" t="s">
        <v>1241</v>
      </c>
      <c r="AA458" s="48"/>
      <c r="AB458" s="48"/>
      <c r="AC458" s="48"/>
      <c r="AD458" s="48"/>
      <c r="AE458" s="48"/>
      <c r="AF458" s="48"/>
      <c r="AG458" s="48"/>
      <c r="AH458" s="76" t="str">
        <f t="shared" si="13"/>
        <v/>
      </c>
      <c r="AI458" s="48"/>
      <c r="AJ458" s="48"/>
      <c r="AK458" s="48"/>
      <c r="AL458" s="144" t="s">
        <v>1242</v>
      </c>
      <c r="AM458" s="70"/>
      <c r="AN458" s="70"/>
      <c r="AO458" s="70"/>
      <c r="AP458" s="70"/>
      <c r="AQ458" s="70"/>
      <c r="AR458" s="70"/>
      <c r="AS458" s="70"/>
      <c r="AT458" s="451" t="str">
        <f t="shared" si="10"/>
        <v/>
      </c>
      <c r="AU458" s="451"/>
      <c r="AV458" s="451" t="str">
        <f t="shared" si="14"/>
        <v>Yes</v>
      </c>
      <c r="AW458" s="451"/>
      <c r="AX458" s="149" t="s">
        <v>905</v>
      </c>
      <c r="AY458" s="48"/>
      <c r="AZ458" s="48"/>
      <c r="BA458" s="48"/>
      <c r="BB458" s="451" t="b">
        <f t="shared" si="15"/>
        <v>0</v>
      </c>
      <c r="BC458" s="451"/>
      <c r="BD458" s="48"/>
      <c r="BE458" s="48"/>
      <c r="BF458" s="48"/>
      <c r="BG458" s="48"/>
      <c r="BH458" s="48"/>
      <c r="BI458" s="48"/>
      <c r="BJ458" s="48"/>
      <c r="BK458" s="48"/>
      <c r="BL458" s="48"/>
      <c r="BM458" s="48"/>
      <c r="BN458" s="48"/>
      <c r="BO458" s="48"/>
      <c r="BP458" s="48"/>
      <c r="BQ458" s="48"/>
      <c r="BR458" s="48"/>
      <c r="BS458" s="48"/>
      <c r="BT458" s="48"/>
      <c r="BU458" s="48"/>
    </row>
    <row r="459" spans="1:73" hidden="1">
      <c r="A459" s="48"/>
      <c r="B459" s="48"/>
      <c r="C459" s="70" t="s">
        <v>1243</v>
      </c>
      <c r="D459" s="48"/>
      <c r="E459" s="76"/>
      <c r="F459" s="48"/>
      <c r="G459" s="48"/>
      <c r="H459" s="48"/>
      <c r="I459" s="48"/>
      <c r="J459" s="48"/>
      <c r="K459" s="48"/>
      <c r="L459" s="450">
        <f t="shared" si="16"/>
        <v>88</v>
      </c>
      <c r="M459" s="450"/>
      <c r="N459" s="145" t="s">
        <v>1244</v>
      </c>
      <c r="O459" s="48"/>
      <c r="P459" s="48"/>
      <c r="Q459" s="48"/>
      <c r="R459" s="48"/>
      <c r="S459" s="48"/>
      <c r="T459" s="48"/>
      <c r="U459" s="451" t="str">
        <f t="shared" si="11"/>
        <v/>
      </c>
      <c r="V459" s="451"/>
      <c r="W459" s="451" t="str">
        <f t="shared" si="12"/>
        <v/>
      </c>
      <c r="X459" s="451"/>
      <c r="Y459" s="48"/>
      <c r="Z459" s="147" t="s">
        <v>1245</v>
      </c>
      <c r="AA459" s="48"/>
      <c r="AB459" s="48"/>
      <c r="AC459" s="48"/>
      <c r="AD459" s="48"/>
      <c r="AE459" s="48"/>
      <c r="AF459" s="48"/>
      <c r="AG459" s="48"/>
      <c r="AH459" s="76" t="str">
        <f t="shared" si="13"/>
        <v/>
      </c>
      <c r="AI459" s="48"/>
      <c r="AJ459" s="48"/>
      <c r="AK459" s="48"/>
      <c r="AL459" s="144" t="s">
        <v>1246</v>
      </c>
      <c r="AM459" s="70"/>
      <c r="AN459" s="70"/>
      <c r="AO459" s="70"/>
      <c r="AP459" s="70"/>
      <c r="AQ459" s="70"/>
      <c r="AR459" s="70"/>
      <c r="AS459" s="70"/>
      <c r="AT459" s="451" t="str">
        <f t="shared" si="10"/>
        <v/>
      </c>
      <c r="AU459" s="451"/>
      <c r="AV459" s="451" t="str">
        <f t="shared" si="14"/>
        <v>Yes</v>
      </c>
      <c r="AW459" s="451"/>
      <c r="AX459" s="149" t="s">
        <v>905</v>
      </c>
      <c r="AY459" s="48"/>
      <c r="AZ459" s="48"/>
      <c r="BA459" s="48"/>
      <c r="BB459" s="451" t="b">
        <f t="shared" si="15"/>
        <v>0</v>
      </c>
      <c r="BC459" s="451"/>
      <c r="BD459" s="48"/>
      <c r="BE459" s="48"/>
      <c r="BF459" s="48"/>
      <c r="BG459" s="48"/>
      <c r="BH459" s="48"/>
      <c r="BI459" s="48"/>
      <c r="BJ459" s="48"/>
      <c r="BK459" s="48"/>
      <c r="BL459" s="48"/>
      <c r="BM459" s="48"/>
      <c r="BN459" s="48"/>
      <c r="BO459" s="48"/>
      <c r="BP459" s="48"/>
      <c r="BQ459" s="48"/>
      <c r="BR459" s="48"/>
      <c r="BS459" s="48"/>
      <c r="BT459" s="48"/>
      <c r="BU459" s="48"/>
    </row>
    <row r="460" spans="1:73" hidden="1">
      <c r="A460" s="48"/>
      <c r="B460" s="48"/>
      <c r="C460" s="70" t="s">
        <v>1247</v>
      </c>
      <c r="D460" s="48"/>
      <c r="E460" s="76"/>
      <c r="F460" s="48"/>
      <c r="G460" s="48"/>
      <c r="H460" s="48"/>
      <c r="I460" s="48"/>
      <c r="J460" s="48"/>
      <c r="K460" s="48"/>
      <c r="L460" s="450">
        <f t="shared" si="16"/>
        <v>89</v>
      </c>
      <c r="M460" s="450"/>
      <c r="N460" s="145" t="s">
        <v>1248</v>
      </c>
      <c r="O460" s="48"/>
      <c r="P460" s="48"/>
      <c r="Q460" s="48"/>
      <c r="R460" s="48"/>
      <c r="S460" s="48"/>
      <c r="T460" s="48"/>
      <c r="U460" s="451" t="str">
        <f t="shared" si="11"/>
        <v/>
      </c>
      <c r="V460" s="451"/>
      <c r="W460" s="451" t="str">
        <f t="shared" si="12"/>
        <v/>
      </c>
      <c r="X460" s="451"/>
      <c r="Y460" s="48"/>
      <c r="Z460" s="147" t="s">
        <v>1249</v>
      </c>
      <c r="AA460" s="48"/>
      <c r="AB460" s="48"/>
      <c r="AC460" s="48"/>
      <c r="AD460" s="48"/>
      <c r="AE460" s="48"/>
      <c r="AF460" s="48"/>
      <c r="AG460" s="48"/>
      <c r="AH460" s="76" t="str">
        <f t="shared" si="13"/>
        <v/>
      </c>
      <c r="AI460" s="48"/>
      <c r="AJ460" s="48"/>
      <c r="AK460" s="48"/>
      <c r="AL460" s="144" t="s">
        <v>1250</v>
      </c>
      <c r="AM460" s="70"/>
      <c r="AN460" s="70"/>
      <c r="AO460" s="70"/>
      <c r="AP460" s="70"/>
      <c r="AQ460" s="70"/>
      <c r="AR460" s="70"/>
      <c r="AS460" s="70"/>
      <c r="AT460" s="451" t="str">
        <f t="shared" si="10"/>
        <v/>
      </c>
      <c r="AU460" s="451"/>
      <c r="AV460" s="451" t="str">
        <f t="shared" si="14"/>
        <v>Yes</v>
      </c>
      <c r="AW460" s="451"/>
      <c r="AX460" s="149" t="s">
        <v>895</v>
      </c>
      <c r="AY460" s="48"/>
      <c r="AZ460" s="48"/>
      <c r="BA460" s="48"/>
      <c r="BB460" s="451" t="b">
        <f t="shared" si="15"/>
        <v>0</v>
      </c>
      <c r="BC460" s="451"/>
      <c r="BD460" s="48"/>
      <c r="BE460" s="48"/>
      <c r="BF460" s="48"/>
      <c r="BG460" s="48"/>
      <c r="BH460" s="48"/>
      <c r="BI460" s="48"/>
      <c r="BJ460" s="48"/>
      <c r="BK460" s="48"/>
      <c r="BL460" s="48"/>
      <c r="BM460" s="48"/>
      <c r="BN460" s="48"/>
      <c r="BO460" s="48"/>
      <c r="BP460" s="48"/>
      <c r="BQ460" s="48"/>
      <c r="BR460" s="48"/>
      <c r="BS460" s="48"/>
      <c r="BT460" s="48"/>
      <c r="BU460" s="48"/>
    </row>
    <row r="461" spans="1:73" hidden="1">
      <c r="A461" s="48"/>
      <c r="B461" s="48"/>
      <c r="C461" s="70" t="s">
        <v>1251</v>
      </c>
      <c r="D461" s="48"/>
      <c r="E461" s="76"/>
      <c r="F461" s="48"/>
      <c r="G461" s="70"/>
      <c r="H461" s="48"/>
      <c r="I461" s="48"/>
      <c r="J461" s="48"/>
      <c r="K461" s="48"/>
      <c r="L461" s="450">
        <f t="shared" si="16"/>
        <v>90</v>
      </c>
      <c r="M461" s="450"/>
      <c r="N461" s="145" t="s">
        <v>1252</v>
      </c>
      <c r="O461" s="48"/>
      <c r="P461" s="48"/>
      <c r="Q461" s="48"/>
      <c r="R461" s="48"/>
      <c r="S461" s="48"/>
      <c r="T461" s="48"/>
      <c r="U461" s="451" t="str">
        <f t="shared" si="11"/>
        <v/>
      </c>
      <c r="V461" s="451"/>
      <c r="W461" s="451" t="str">
        <f t="shared" si="12"/>
        <v/>
      </c>
      <c r="X461" s="451"/>
      <c r="Y461" s="48"/>
      <c r="Z461" s="147" t="s">
        <v>1253</v>
      </c>
      <c r="AA461" s="48"/>
      <c r="AB461" s="48"/>
      <c r="AC461" s="48"/>
      <c r="AD461" s="48"/>
      <c r="AE461" s="48"/>
      <c r="AF461" s="48"/>
      <c r="AG461" s="48"/>
      <c r="AH461" s="76" t="str">
        <f t="shared" si="13"/>
        <v/>
      </c>
      <c r="AI461" s="48"/>
      <c r="AJ461" s="48"/>
      <c r="AK461" s="48"/>
      <c r="AL461" s="144" t="s">
        <v>1254</v>
      </c>
      <c r="AM461" s="70"/>
      <c r="AN461" s="70"/>
      <c r="AO461" s="70"/>
      <c r="AP461" s="70"/>
      <c r="AQ461" s="70"/>
      <c r="AR461" s="70"/>
      <c r="AS461" s="70"/>
      <c r="AT461" s="451" t="str">
        <f t="shared" si="10"/>
        <v/>
      </c>
      <c r="AU461" s="451"/>
      <c r="AV461" s="451" t="str">
        <f t="shared" si="14"/>
        <v>Yes</v>
      </c>
      <c r="AW461" s="451"/>
      <c r="AX461" s="69" t="s">
        <v>987</v>
      </c>
      <c r="AY461" s="48"/>
      <c r="AZ461" s="48"/>
      <c r="BA461" s="48"/>
      <c r="BB461" s="451" t="b">
        <f t="shared" si="15"/>
        <v>0</v>
      </c>
      <c r="BC461" s="451"/>
      <c r="BD461" s="48"/>
      <c r="BE461" s="48"/>
      <c r="BF461" s="48"/>
      <c r="BG461" s="48"/>
      <c r="BH461" s="48"/>
      <c r="BI461" s="48"/>
      <c r="BJ461" s="48"/>
      <c r="BK461" s="48"/>
      <c r="BL461" s="48"/>
      <c r="BM461" s="48"/>
      <c r="BN461" s="48"/>
      <c r="BO461" s="48"/>
      <c r="BP461" s="48"/>
      <c r="BQ461" s="48"/>
      <c r="BR461" s="48"/>
      <c r="BS461" s="48"/>
      <c r="BT461" s="48"/>
      <c r="BU461" s="48"/>
    </row>
    <row r="462" spans="1:73" hidden="1">
      <c r="A462" s="48"/>
      <c r="B462" s="48"/>
      <c r="C462" s="70" t="s">
        <v>1255</v>
      </c>
      <c r="D462" s="48"/>
      <c r="E462" s="76"/>
      <c r="F462" s="48"/>
      <c r="G462" s="48"/>
      <c r="H462" s="48"/>
      <c r="I462" s="48"/>
      <c r="J462" s="48"/>
      <c r="K462" s="48"/>
      <c r="L462" s="450">
        <f t="shared" si="16"/>
        <v>91</v>
      </c>
      <c r="M462" s="450"/>
      <c r="N462" s="145" t="s">
        <v>1256</v>
      </c>
      <c r="O462" s="48"/>
      <c r="P462" s="48"/>
      <c r="Q462" s="48"/>
      <c r="R462" s="48"/>
      <c r="S462" s="48"/>
      <c r="T462" s="48"/>
      <c r="U462" s="451" t="str">
        <f t="shared" si="11"/>
        <v/>
      </c>
      <c r="V462" s="451"/>
      <c r="W462" s="451" t="str">
        <f t="shared" si="12"/>
        <v/>
      </c>
      <c r="X462" s="451"/>
      <c r="Y462" s="48"/>
      <c r="Z462" s="151" t="s">
        <v>1257</v>
      </c>
      <c r="AA462" s="48"/>
      <c r="AB462" s="48"/>
      <c r="AC462" s="48"/>
      <c r="AD462" s="48"/>
      <c r="AE462" s="48"/>
      <c r="AF462" s="48"/>
      <c r="AG462" s="48"/>
      <c r="AH462" s="76" t="str">
        <f t="shared" si="13"/>
        <v/>
      </c>
      <c r="AI462" s="48"/>
      <c r="AJ462" s="48"/>
      <c r="AK462" s="48"/>
      <c r="AL462" s="144" t="s">
        <v>1258</v>
      </c>
      <c r="AM462" s="70"/>
      <c r="AN462" s="70"/>
      <c r="AO462" s="70"/>
      <c r="AP462" s="70"/>
      <c r="AQ462" s="70"/>
      <c r="AR462" s="70"/>
      <c r="AS462" s="70"/>
      <c r="AT462" s="451" t="str">
        <f t="shared" si="10"/>
        <v/>
      </c>
      <c r="AU462" s="451"/>
      <c r="AV462" s="451" t="str">
        <f t="shared" si="14"/>
        <v>Yes</v>
      </c>
      <c r="AW462" s="451"/>
      <c r="AX462" s="149" t="s">
        <v>905</v>
      </c>
      <c r="AY462" s="48"/>
      <c r="AZ462" s="48"/>
      <c r="BA462" s="48"/>
      <c r="BB462" s="451" t="b">
        <f t="shared" si="15"/>
        <v>0</v>
      </c>
      <c r="BC462" s="451"/>
      <c r="BD462" s="48"/>
      <c r="BE462" s="48"/>
      <c r="BF462" s="48"/>
      <c r="BG462" s="48"/>
      <c r="BH462" s="48"/>
      <c r="BI462" s="48"/>
      <c r="BJ462" s="48"/>
      <c r="BK462" s="48"/>
      <c r="BL462" s="48"/>
      <c r="BM462" s="48"/>
      <c r="BN462" s="48"/>
      <c r="BO462" s="48"/>
      <c r="BP462" s="48"/>
      <c r="BQ462" s="48"/>
      <c r="BR462" s="48"/>
      <c r="BS462" s="48"/>
      <c r="BT462" s="48"/>
      <c r="BU462" s="48"/>
    </row>
    <row r="463" spans="1:73" hidden="1">
      <c r="A463" s="48"/>
      <c r="B463" s="48"/>
      <c r="C463" s="70" t="s">
        <v>1259</v>
      </c>
      <c r="D463" s="48"/>
      <c r="E463" s="76"/>
      <c r="F463" s="48"/>
      <c r="G463" s="48"/>
      <c r="H463" s="48"/>
      <c r="I463" s="48"/>
      <c r="J463" s="48"/>
      <c r="K463" s="48"/>
      <c r="L463" s="450">
        <f t="shared" si="16"/>
        <v>92</v>
      </c>
      <c r="M463" s="450"/>
      <c r="N463" s="145" t="s">
        <v>1260</v>
      </c>
      <c r="O463" s="48"/>
      <c r="P463" s="48"/>
      <c r="Q463" s="48"/>
      <c r="R463" s="48"/>
      <c r="S463" s="48"/>
      <c r="T463" s="48"/>
      <c r="U463" s="451" t="str">
        <f t="shared" si="11"/>
        <v/>
      </c>
      <c r="V463" s="451"/>
      <c r="W463" s="451" t="str">
        <f t="shared" si="12"/>
        <v/>
      </c>
      <c r="X463" s="451"/>
      <c r="Y463" s="48"/>
      <c r="Z463" s="151" t="s">
        <v>1261</v>
      </c>
      <c r="AA463" s="48"/>
      <c r="AB463" s="48"/>
      <c r="AC463" s="48"/>
      <c r="AD463" s="48"/>
      <c r="AE463" s="48"/>
      <c r="AF463" s="48"/>
      <c r="AG463" s="48"/>
      <c r="AH463" s="76" t="str">
        <f t="shared" si="13"/>
        <v/>
      </c>
      <c r="AI463" s="48"/>
      <c r="AJ463" s="48"/>
      <c r="AK463" s="48"/>
      <c r="AL463" s="150" t="s">
        <v>1262</v>
      </c>
      <c r="AM463" s="70"/>
      <c r="AN463" s="70"/>
      <c r="AO463" s="70"/>
      <c r="AP463" s="70"/>
      <c r="AQ463" s="70"/>
      <c r="AR463" s="70"/>
      <c r="AS463" s="70"/>
      <c r="AT463" s="451" t="str">
        <f t="shared" si="10"/>
        <v/>
      </c>
      <c r="AU463" s="451"/>
      <c r="AV463" s="451" t="str">
        <f t="shared" si="14"/>
        <v>Yes</v>
      </c>
      <c r="AW463" s="451"/>
      <c r="AX463" s="148" t="s">
        <v>895</v>
      </c>
      <c r="AY463" s="48"/>
      <c r="AZ463" s="48"/>
      <c r="BA463" s="48"/>
      <c r="BB463" s="451" t="b">
        <f t="shared" si="15"/>
        <v>0</v>
      </c>
      <c r="BC463" s="451"/>
      <c r="BD463" s="48"/>
      <c r="BE463" s="48"/>
      <c r="BF463" s="48"/>
      <c r="BG463" s="48"/>
      <c r="BH463" s="48"/>
      <c r="BI463" s="48"/>
      <c r="BJ463" s="48"/>
      <c r="BK463" s="48"/>
      <c r="BL463" s="48"/>
      <c r="BM463" s="48"/>
      <c r="BN463" s="48"/>
      <c r="BO463" s="48"/>
      <c r="BP463" s="48"/>
      <c r="BQ463" s="48"/>
      <c r="BR463" s="48"/>
      <c r="BS463" s="48"/>
      <c r="BT463" s="48"/>
      <c r="BU463" s="48"/>
    </row>
    <row r="464" spans="1:73" hidden="1">
      <c r="A464" s="48"/>
      <c r="B464" s="48"/>
      <c r="C464" s="70" t="s">
        <v>1263</v>
      </c>
      <c r="D464" s="48"/>
      <c r="E464" s="76"/>
      <c r="F464" s="48"/>
      <c r="G464" s="70"/>
      <c r="H464" s="48"/>
      <c r="I464" s="48"/>
      <c r="J464" s="48"/>
      <c r="K464" s="48"/>
      <c r="L464" s="450">
        <f t="shared" si="16"/>
        <v>93</v>
      </c>
      <c r="M464" s="450"/>
      <c r="N464" s="145" t="s">
        <v>1264</v>
      </c>
      <c r="O464" s="48"/>
      <c r="P464" s="48"/>
      <c r="Q464" s="48"/>
      <c r="R464" s="48"/>
      <c r="S464" s="48"/>
      <c r="T464" s="48"/>
      <c r="U464" s="451" t="str">
        <f t="shared" si="11"/>
        <v/>
      </c>
      <c r="V464" s="451"/>
      <c r="W464" s="451" t="str">
        <f t="shared" si="12"/>
        <v/>
      </c>
      <c r="X464" s="451"/>
      <c r="Y464" s="48"/>
      <c r="Z464" s="147" t="s">
        <v>1265</v>
      </c>
      <c r="AA464" s="48"/>
      <c r="AB464" s="48"/>
      <c r="AC464" s="48"/>
      <c r="AD464" s="48"/>
      <c r="AE464" s="48"/>
      <c r="AF464" s="48"/>
      <c r="AG464" s="48"/>
      <c r="AH464" s="76" t="str">
        <f t="shared" si="13"/>
        <v/>
      </c>
      <c r="AI464" s="48"/>
      <c r="AJ464" s="48"/>
      <c r="AK464" s="48"/>
      <c r="AL464" s="150" t="s">
        <v>1266</v>
      </c>
      <c r="AM464" s="70"/>
      <c r="AN464" s="70"/>
      <c r="AO464" s="70"/>
      <c r="AP464" s="70"/>
      <c r="AQ464" s="70"/>
      <c r="AR464" s="70"/>
      <c r="AS464" s="70"/>
      <c r="AT464" s="451" t="str">
        <f t="shared" si="10"/>
        <v/>
      </c>
      <c r="AU464" s="451"/>
      <c r="AV464" s="451" t="str">
        <f t="shared" si="14"/>
        <v>Yes</v>
      </c>
      <c r="AW464" s="451"/>
      <c r="AX464" s="148" t="s">
        <v>895</v>
      </c>
      <c r="AY464" s="48"/>
      <c r="AZ464" s="48"/>
      <c r="BA464" s="48"/>
      <c r="BB464" s="451" t="b">
        <f t="shared" si="15"/>
        <v>0</v>
      </c>
      <c r="BC464" s="451"/>
      <c r="BD464" s="48"/>
      <c r="BE464" s="48"/>
      <c r="BF464" s="48"/>
      <c r="BG464" s="48"/>
      <c r="BH464" s="48"/>
      <c r="BI464" s="48"/>
      <c r="BJ464" s="48"/>
      <c r="BK464" s="48"/>
      <c r="BL464" s="48"/>
      <c r="BM464" s="48"/>
      <c r="BN464" s="48"/>
      <c r="BO464" s="48"/>
      <c r="BP464" s="48"/>
      <c r="BQ464" s="48"/>
      <c r="BR464" s="48"/>
      <c r="BS464" s="48"/>
      <c r="BT464" s="48"/>
      <c r="BU464" s="48"/>
    </row>
    <row r="465" spans="1:73" hidden="1">
      <c r="A465" s="48"/>
      <c r="B465" s="48"/>
      <c r="C465" s="70" t="s">
        <v>1267</v>
      </c>
      <c r="D465" s="48"/>
      <c r="E465" s="76"/>
      <c r="F465" s="48"/>
      <c r="G465" s="70"/>
      <c r="H465" s="48"/>
      <c r="I465" s="48"/>
      <c r="J465" s="48"/>
      <c r="K465" s="48"/>
      <c r="L465" s="450">
        <f t="shared" si="16"/>
        <v>94</v>
      </c>
      <c r="M465" s="450"/>
      <c r="N465" s="145" t="s">
        <v>1268</v>
      </c>
      <c r="O465" s="48"/>
      <c r="P465" s="48"/>
      <c r="Q465" s="48"/>
      <c r="R465" s="48"/>
      <c r="S465" s="48"/>
      <c r="T465" s="48"/>
      <c r="U465" s="451" t="str">
        <f t="shared" si="11"/>
        <v/>
      </c>
      <c r="V465" s="451"/>
      <c r="W465" s="451" t="str">
        <f t="shared" si="12"/>
        <v/>
      </c>
      <c r="X465" s="451"/>
      <c r="Y465" s="48"/>
      <c r="Z465" s="147" t="s">
        <v>1269</v>
      </c>
      <c r="AA465" s="48"/>
      <c r="AB465" s="48"/>
      <c r="AC465" s="48"/>
      <c r="AD465" s="48"/>
      <c r="AE465" s="48"/>
      <c r="AF465" s="48"/>
      <c r="AG465" s="48"/>
      <c r="AH465" s="76" t="str">
        <f t="shared" si="13"/>
        <v/>
      </c>
      <c r="AI465" s="48"/>
      <c r="AJ465" s="48"/>
      <c r="AK465" s="48"/>
      <c r="AL465" s="150" t="s">
        <v>1270</v>
      </c>
      <c r="AM465" s="70"/>
      <c r="AN465" s="70"/>
      <c r="AO465" s="70"/>
      <c r="AP465" s="70"/>
      <c r="AQ465" s="70"/>
      <c r="AR465" s="70"/>
      <c r="AS465" s="70"/>
      <c r="AT465" s="451" t="str">
        <f t="shared" si="10"/>
        <v/>
      </c>
      <c r="AU465" s="451"/>
      <c r="AV465" s="451" t="str">
        <f t="shared" si="14"/>
        <v>Yes</v>
      </c>
      <c r="AW465" s="451"/>
      <c r="AX465" s="148" t="s">
        <v>895</v>
      </c>
      <c r="AY465" s="48"/>
      <c r="AZ465" s="48"/>
      <c r="BA465" s="48"/>
      <c r="BB465" s="451" t="b">
        <f t="shared" si="15"/>
        <v>0</v>
      </c>
      <c r="BC465" s="451"/>
      <c r="BD465" s="48"/>
      <c r="BE465" s="48"/>
      <c r="BF465" s="48"/>
      <c r="BG465" s="48"/>
      <c r="BH465" s="48"/>
      <c r="BI465" s="48"/>
      <c r="BJ465" s="48"/>
      <c r="BK465" s="48"/>
      <c r="BL465" s="48"/>
      <c r="BM465" s="48"/>
      <c r="BN465" s="48"/>
      <c r="BO465" s="48"/>
      <c r="BP465" s="48"/>
      <c r="BQ465" s="48"/>
      <c r="BR465" s="48"/>
      <c r="BS465" s="48"/>
      <c r="BT465" s="48"/>
      <c r="BU465" s="48"/>
    </row>
    <row r="466" spans="1:73" hidden="1">
      <c r="A466" s="48"/>
      <c r="B466" s="48"/>
      <c r="C466" s="70" t="s">
        <v>1271</v>
      </c>
      <c r="D466" s="48"/>
      <c r="E466" s="76"/>
      <c r="F466" s="48"/>
      <c r="G466" s="70"/>
      <c r="H466" s="48"/>
      <c r="I466" s="48"/>
      <c r="J466" s="48"/>
      <c r="K466" s="48"/>
      <c r="L466" s="450">
        <f t="shared" si="16"/>
        <v>95</v>
      </c>
      <c r="M466" s="450"/>
      <c r="N466" s="145" t="s">
        <v>1272</v>
      </c>
      <c r="O466" s="48"/>
      <c r="P466" s="48"/>
      <c r="Q466" s="48"/>
      <c r="R466" s="48"/>
      <c r="S466" s="48"/>
      <c r="T466" s="48"/>
      <c r="U466" s="451" t="str">
        <f t="shared" si="11"/>
        <v/>
      </c>
      <c r="V466" s="451"/>
      <c r="W466" s="451" t="str">
        <f t="shared" si="12"/>
        <v/>
      </c>
      <c r="X466" s="451"/>
      <c r="Y466" s="48"/>
      <c r="Z466" s="147" t="s">
        <v>1273</v>
      </c>
      <c r="AA466" s="48"/>
      <c r="AB466" s="48"/>
      <c r="AC466" s="48"/>
      <c r="AD466" s="48"/>
      <c r="AE466" s="48"/>
      <c r="AF466" s="48"/>
      <c r="AG466" s="48"/>
      <c r="AH466" s="76" t="str">
        <f t="shared" si="13"/>
        <v/>
      </c>
      <c r="AI466" s="48"/>
      <c r="AJ466" s="48"/>
      <c r="AK466" s="48"/>
      <c r="AL466" s="144" t="s">
        <v>1274</v>
      </c>
      <c r="AM466" s="70"/>
      <c r="AN466" s="70"/>
      <c r="AO466" s="70"/>
      <c r="AP466" s="70"/>
      <c r="AQ466" s="70"/>
      <c r="AR466" s="70"/>
      <c r="AS466" s="70"/>
      <c r="AT466" s="451" t="str">
        <f t="shared" si="10"/>
        <v/>
      </c>
      <c r="AU466" s="451"/>
      <c r="AV466" s="451" t="str">
        <f t="shared" si="14"/>
        <v>Yes</v>
      </c>
      <c r="AW466" s="451"/>
      <c r="AX466" s="149" t="s">
        <v>905</v>
      </c>
      <c r="AY466" s="48"/>
      <c r="AZ466" s="48"/>
      <c r="BA466" s="48"/>
      <c r="BB466" s="451" t="b">
        <f t="shared" si="15"/>
        <v>0</v>
      </c>
      <c r="BC466" s="451"/>
      <c r="BD466" s="48"/>
      <c r="BE466" s="48"/>
      <c r="BF466" s="48"/>
      <c r="BG466" s="48"/>
      <c r="BH466" s="48"/>
      <c r="BI466" s="48"/>
      <c r="BJ466" s="48"/>
      <c r="BK466" s="48"/>
      <c r="BL466" s="48"/>
      <c r="BM466" s="48"/>
      <c r="BN466" s="48"/>
      <c r="BO466" s="48"/>
      <c r="BP466" s="48"/>
      <c r="BQ466" s="48"/>
      <c r="BR466" s="48"/>
      <c r="BS466" s="48"/>
      <c r="BT466" s="48"/>
      <c r="BU466" s="48"/>
    </row>
    <row r="467" spans="1:73" hidden="1">
      <c r="A467" s="48"/>
      <c r="B467" s="48"/>
      <c r="C467" s="70" t="s">
        <v>1275</v>
      </c>
      <c r="D467" s="48"/>
      <c r="E467" s="76"/>
      <c r="F467" s="48"/>
      <c r="G467" s="70"/>
      <c r="H467" s="48"/>
      <c r="I467" s="48"/>
      <c r="J467" s="48"/>
      <c r="K467" s="48"/>
      <c r="L467" s="450">
        <f t="shared" si="16"/>
        <v>96</v>
      </c>
      <c r="M467" s="450"/>
      <c r="N467" s="145" t="s">
        <v>1276</v>
      </c>
      <c r="O467" s="48"/>
      <c r="P467" s="48"/>
      <c r="Q467" s="48"/>
      <c r="R467" s="48"/>
      <c r="S467" s="48"/>
      <c r="T467" s="48"/>
      <c r="U467" s="451" t="str">
        <f t="shared" si="11"/>
        <v/>
      </c>
      <c r="V467" s="451"/>
      <c r="W467" s="451" t="str">
        <f t="shared" si="12"/>
        <v/>
      </c>
      <c r="X467" s="451"/>
      <c r="Y467" s="48"/>
      <c r="Z467" s="147" t="s">
        <v>1277</v>
      </c>
      <c r="AA467" s="48"/>
      <c r="AB467" s="48"/>
      <c r="AC467" s="48"/>
      <c r="AD467" s="48"/>
      <c r="AE467" s="48"/>
      <c r="AF467" s="48"/>
      <c r="AG467" s="48"/>
      <c r="AH467" s="76" t="str">
        <f t="shared" si="13"/>
        <v/>
      </c>
      <c r="AI467" s="48"/>
      <c r="AJ467" s="48"/>
      <c r="AK467" s="48"/>
      <c r="AL467" s="150" t="s">
        <v>1278</v>
      </c>
      <c r="AM467" s="70"/>
      <c r="AN467" s="70"/>
      <c r="AO467" s="70"/>
      <c r="AP467" s="70"/>
      <c r="AQ467" s="70"/>
      <c r="AR467" s="70"/>
      <c r="AS467" s="70"/>
      <c r="AT467" s="451" t="str">
        <f t="shared" si="10"/>
        <v/>
      </c>
      <c r="AU467" s="451"/>
      <c r="AV467" s="451" t="str">
        <f t="shared" si="14"/>
        <v>Yes</v>
      </c>
      <c r="AW467" s="451"/>
      <c r="AX467" s="148" t="s">
        <v>895</v>
      </c>
      <c r="AY467" s="48"/>
      <c r="AZ467" s="48"/>
      <c r="BA467" s="48"/>
      <c r="BB467" s="451" t="b">
        <f t="shared" si="15"/>
        <v>0</v>
      </c>
      <c r="BC467" s="451"/>
      <c r="BD467" s="48"/>
      <c r="BE467" s="48"/>
      <c r="BF467" s="48"/>
      <c r="BG467" s="48"/>
      <c r="BH467" s="48"/>
      <c r="BI467" s="48"/>
      <c r="BJ467" s="48"/>
      <c r="BK467" s="48"/>
      <c r="BL467" s="48"/>
      <c r="BM467" s="48"/>
      <c r="BN467" s="48"/>
      <c r="BO467" s="48"/>
      <c r="BP467" s="48"/>
      <c r="BQ467" s="48"/>
      <c r="BR467" s="48"/>
      <c r="BS467" s="48"/>
      <c r="BT467" s="48"/>
      <c r="BU467" s="48"/>
    </row>
    <row r="468" spans="1:73" hidden="1">
      <c r="A468" s="48"/>
      <c r="B468" s="48"/>
      <c r="C468" s="70" t="s">
        <v>1279</v>
      </c>
      <c r="D468" s="48"/>
      <c r="E468" s="76"/>
      <c r="F468" s="48"/>
      <c r="G468" s="70"/>
      <c r="H468" s="48"/>
      <c r="I468" s="48"/>
      <c r="J468" s="48"/>
      <c r="K468" s="48"/>
      <c r="L468" s="450">
        <f t="shared" si="16"/>
        <v>97</v>
      </c>
      <c r="M468" s="450"/>
      <c r="N468" s="145" t="s">
        <v>1280</v>
      </c>
      <c r="O468" s="48"/>
      <c r="P468" s="48"/>
      <c r="Q468" s="48"/>
      <c r="R468" s="48"/>
      <c r="S468" s="48"/>
      <c r="T468" s="48"/>
      <c r="U468" s="451" t="str">
        <f t="shared" si="11"/>
        <v/>
      </c>
      <c r="V468" s="451"/>
      <c r="W468" s="451" t="str">
        <f t="shared" si="12"/>
        <v/>
      </c>
      <c r="X468" s="451"/>
      <c r="Y468" s="48"/>
      <c r="Z468" s="147" t="s">
        <v>1281</v>
      </c>
      <c r="AA468" s="48"/>
      <c r="AB468" s="48"/>
      <c r="AC468" s="48"/>
      <c r="AD468" s="48"/>
      <c r="AE468" s="48"/>
      <c r="AF468" s="48"/>
      <c r="AG468" s="48"/>
      <c r="AH468" s="76" t="str">
        <f t="shared" si="13"/>
        <v/>
      </c>
      <c r="AI468" s="48"/>
      <c r="AJ468" s="48"/>
      <c r="AK468" s="48"/>
      <c r="AL468" s="144" t="s">
        <v>1282</v>
      </c>
      <c r="AM468" s="70"/>
      <c r="AN468" s="70"/>
      <c r="AO468" s="70"/>
      <c r="AP468" s="70"/>
      <c r="AQ468" s="70"/>
      <c r="AR468" s="70"/>
      <c r="AS468" s="70"/>
      <c r="AT468" s="451" t="str">
        <f t="shared" si="10"/>
        <v/>
      </c>
      <c r="AU468" s="451"/>
      <c r="AV468" s="451" t="str">
        <f t="shared" si="14"/>
        <v>Yes</v>
      </c>
      <c r="AW468" s="451"/>
      <c r="AX468" s="149" t="s">
        <v>905</v>
      </c>
      <c r="AY468" s="48"/>
      <c r="AZ468" s="48"/>
      <c r="BA468" s="48"/>
      <c r="BB468" s="451" t="b">
        <f t="shared" si="15"/>
        <v>0</v>
      </c>
      <c r="BC468" s="451"/>
      <c r="BD468" s="48"/>
      <c r="BE468" s="48"/>
      <c r="BF468" s="48"/>
      <c r="BG468" s="48"/>
      <c r="BH468" s="48"/>
      <c r="BI468" s="48"/>
      <c r="BJ468" s="48"/>
      <c r="BK468" s="48"/>
      <c r="BL468" s="48"/>
      <c r="BM468" s="48"/>
      <c r="BN468" s="48"/>
      <c r="BO468" s="48"/>
      <c r="BP468" s="48"/>
      <c r="BQ468" s="48"/>
      <c r="BR468" s="48"/>
      <c r="BS468" s="48"/>
      <c r="BT468" s="48"/>
      <c r="BU468" s="48"/>
    </row>
    <row r="469" spans="1:73" hidden="1">
      <c r="A469" s="48"/>
      <c r="B469" s="48"/>
      <c r="C469" s="70" t="s">
        <v>1283</v>
      </c>
      <c r="D469" s="48"/>
      <c r="E469" s="76"/>
      <c r="F469" s="48"/>
      <c r="G469" s="70"/>
      <c r="H469" s="48"/>
      <c r="I469" s="48"/>
      <c r="J469" s="48"/>
      <c r="K469" s="48"/>
      <c r="L469" s="450">
        <f t="shared" si="16"/>
        <v>98</v>
      </c>
      <c r="M469" s="450"/>
      <c r="N469" s="145" t="s">
        <v>1284</v>
      </c>
      <c r="O469" s="48"/>
      <c r="P469" s="48"/>
      <c r="Q469" s="48"/>
      <c r="R469" s="48"/>
      <c r="S469" s="48"/>
      <c r="T469" s="48"/>
      <c r="U469" s="451" t="str">
        <f t="shared" si="11"/>
        <v/>
      </c>
      <c r="V469" s="451"/>
      <c r="W469" s="451" t="str">
        <f t="shared" si="12"/>
        <v/>
      </c>
      <c r="X469" s="451"/>
      <c r="Y469" s="48"/>
      <c r="Z469" s="147" t="s">
        <v>1285</v>
      </c>
      <c r="AA469" s="48"/>
      <c r="AB469" s="48"/>
      <c r="AC469" s="48"/>
      <c r="AD469" s="48"/>
      <c r="AE469" s="48"/>
      <c r="AF469" s="48"/>
      <c r="AG469" s="48"/>
      <c r="AH469" s="76" t="str">
        <f t="shared" si="13"/>
        <v/>
      </c>
      <c r="AI469" s="48"/>
      <c r="AJ469" s="48"/>
      <c r="AK469" s="48"/>
      <c r="AL469" s="150" t="s">
        <v>1286</v>
      </c>
      <c r="AM469" s="70"/>
      <c r="AN469" s="70"/>
      <c r="AO469" s="70"/>
      <c r="AP469" s="70"/>
      <c r="AQ469" s="70"/>
      <c r="AR469" s="70"/>
      <c r="AS469" s="70"/>
      <c r="AT469" s="451" t="str">
        <f t="shared" si="10"/>
        <v/>
      </c>
      <c r="AU469" s="451"/>
      <c r="AV469" s="451" t="str">
        <f t="shared" si="14"/>
        <v>Yes</v>
      </c>
      <c r="AW469" s="451"/>
      <c r="AX469" s="148" t="s">
        <v>895</v>
      </c>
      <c r="AY469" s="48"/>
      <c r="AZ469" s="48"/>
      <c r="BA469" s="48"/>
      <c r="BB469" s="451" t="b">
        <f t="shared" si="15"/>
        <v>0</v>
      </c>
      <c r="BC469" s="451"/>
      <c r="BD469" s="48"/>
      <c r="BE469" s="48"/>
      <c r="BF469" s="48"/>
      <c r="BG469" s="48"/>
      <c r="BH469" s="48"/>
      <c r="BI469" s="48"/>
      <c r="BJ469" s="48"/>
      <c r="BK469" s="48"/>
      <c r="BL469" s="48"/>
      <c r="BM469" s="48"/>
      <c r="BN469" s="48"/>
      <c r="BO469" s="48"/>
      <c r="BP469" s="48"/>
      <c r="BQ469" s="48"/>
      <c r="BR469" s="48"/>
      <c r="BS469" s="48"/>
      <c r="BT469" s="48"/>
      <c r="BU469" s="48"/>
    </row>
    <row r="470" spans="1:73" hidden="1">
      <c r="A470" s="48"/>
      <c r="B470" s="48"/>
      <c r="C470" s="70" t="s">
        <v>1287</v>
      </c>
      <c r="D470" s="48"/>
      <c r="E470" s="76"/>
      <c r="F470" s="48"/>
      <c r="G470" s="70"/>
      <c r="H470" s="48"/>
      <c r="I470" s="48"/>
      <c r="J470" s="48"/>
      <c r="K470" s="48"/>
      <c r="L470" s="450">
        <f t="shared" si="16"/>
        <v>99</v>
      </c>
      <c r="M470" s="450"/>
      <c r="N470" s="145" t="s">
        <v>1288</v>
      </c>
      <c r="O470" s="48"/>
      <c r="P470" s="48"/>
      <c r="Q470" s="48"/>
      <c r="R470" s="48"/>
      <c r="S470" s="48"/>
      <c r="T470" s="48"/>
      <c r="U470" s="451" t="str">
        <f t="shared" si="11"/>
        <v/>
      </c>
      <c r="V470" s="451"/>
      <c r="W470" s="451" t="str">
        <f t="shared" si="12"/>
        <v/>
      </c>
      <c r="X470" s="451"/>
      <c r="Y470" s="48"/>
      <c r="Z470" s="147" t="s">
        <v>1289</v>
      </c>
      <c r="AA470" s="48"/>
      <c r="AB470" s="48"/>
      <c r="AC470" s="48"/>
      <c r="AD470" s="48"/>
      <c r="AE470" s="48"/>
      <c r="AF470" s="48"/>
      <c r="AG470" s="48"/>
      <c r="AH470" s="76" t="str">
        <f t="shared" si="13"/>
        <v/>
      </c>
      <c r="AI470" s="48"/>
      <c r="AJ470" s="48"/>
      <c r="AK470" s="48"/>
      <c r="AL470" s="150" t="s">
        <v>1290</v>
      </c>
      <c r="AM470" s="70"/>
      <c r="AN470" s="70"/>
      <c r="AO470" s="70"/>
      <c r="AP470" s="70"/>
      <c r="AQ470" s="70"/>
      <c r="AR470" s="70"/>
      <c r="AS470" s="70"/>
      <c r="AT470" s="451" t="str">
        <f t="shared" si="10"/>
        <v/>
      </c>
      <c r="AU470" s="451"/>
      <c r="AV470" s="451" t="str">
        <f t="shared" si="14"/>
        <v>Yes</v>
      </c>
      <c r="AW470" s="451"/>
      <c r="AX470" s="148" t="s">
        <v>895</v>
      </c>
      <c r="AY470" s="48"/>
      <c r="AZ470" s="48"/>
      <c r="BA470" s="48"/>
      <c r="BB470" s="451" t="b">
        <f t="shared" si="15"/>
        <v>0</v>
      </c>
      <c r="BC470" s="451"/>
      <c r="BD470" s="48"/>
      <c r="BE470" s="48"/>
      <c r="BF470" s="48"/>
      <c r="BG470" s="48"/>
      <c r="BH470" s="48"/>
      <c r="BI470" s="48"/>
      <c r="BJ470" s="48"/>
      <c r="BK470" s="48"/>
      <c r="BL470" s="48"/>
      <c r="BM470" s="48"/>
      <c r="BN470" s="48"/>
      <c r="BO470" s="48"/>
      <c r="BP470" s="48"/>
      <c r="BQ470" s="48"/>
      <c r="BR470" s="48"/>
      <c r="BS470" s="48"/>
      <c r="BT470" s="48"/>
      <c r="BU470" s="48"/>
    </row>
    <row r="471" spans="1:73" hidden="1">
      <c r="A471" s="48"/>
      <c r="B471" s="48"/>
      <c r="C471" s="70" t="s">
        <v>1291</v>
      </c>
      <c r="D471" s="48"/>
      <c r="E471" s="76"/>
      <c r="F471" s="48"/>
      <c r="G471" s="70"/>
      <c r="H471" s="48"/>
      <c r="I471" s="48"/>
      <c r="J471" s="48"/>
      <c r="K471" s="48"/>
      <c r="L471" s="450">
        <f t="shared" si="16"/>
        <v>100</v>
      </c>
      <c r="M471" s="450"/>
      <c r="N471" s="145" t="s">
        <v>1292</v>
      </c>
      <c r="O471" s="48"/>
      <c r="P471" s="48"/>
      <c r="Q471" s="48"/>
      <c r="R471" s="48"/>
      <c r="S471" s="48"/>
      <c r="T471" s="48"/>
      <c r="U471" s="451" t="str">
        <f t="shared" si="11"/>
        <v/>
      </c>
      <c r="V471" s="451"/>
      <c r="W471" s="451" t="str">
        <f t="shared" si="12"/>
        <v/>
      </c>
      <c r="X471" s="451"/>
      <c r="Y471" s="48"/>
      <c r="Z471" s="147" t="s">
        <v>1293</v>
      </c>
      <c r="AA471" s="48"/>
      <c r="AB471" s="48"/>
      <c r="AC471" s="48"/>
      <c r="AD471" s="48"/>
      <c r="AE471" s="48"/>
      <c r="AF471" s="48"/>
      <c r="AG471" s="48"/>
      <c r="AH471" s="76" t="str">
        <f t="shared" si="13"/>
        <v/>
      </c>
      <c r="AI471" s="48"/>
      <c r="AJ471" s="48"/>
      <c r="AK471" s="48"/>
      <c r="AL471" s="144" t="s">
        <v>1294</v>
      </c>
      <c r="AM471" s="70"/>
      <c r="AN471" s="70"/>
      <c r="AO471" s="70"/>
      <c r="AP471" s="70"/>
      <c r="AQ471" s="70"/>
      <c r="AR471" s="70"/>
      <c r="AS471" s="70"/>
      <c r="AT471" s="451" t="str">
        <f t="shared" si="10"/>
        <v/>
      </c>
      <c r="AU471" s="451"/>
      <c r="AV471" s="451" t="str">
        <f t="shared" si="14"/>
        <v>Yes</v>
      </c>
      <c r="AW471" s="451"/>
      <c r="AX471" s="149" t="s">
        <v>895</v>
      </c>
      <c r="AY471" s="48"/>
      <c r="AZ471" s="48"/>
      <c r="BA471" s="48"/>
      <c r="BB471" s="451" t="b">
        <f t="shared" si="15"/>
        <v>0</v>
      </c>
      <c r="BC471" s="451"/>
      <c r="BD471" s="48"/>
      <c r="BE471" s="48"/>
      <c r="BF471" s="48"/>
      <c r="BG471" s="48"/>
      <c r="BH471" s="48"/>
      <c r="BI471" s="48"/>
      <c r="BJ471" s="48"/>
      <c r="BK471" s="48"/>
      <c r="BL471" s="48"/>
      <c r="BM471" s="48"/>
      <c r="BN471" s="48"/>
      <c r="BO471" s="48"/>
      <c r="BP471" s="48"/>
      <c r="BQ471" s="48"/>
      <c r="BR471" s="48"/>
      <c r="BS471" s="48"/>
      <c r="BT471" s="48"/>
      <c r="BU471" s="48"/>
    </row>
    <row r="472" spans="1:73" hidden="1">
      <c r="A472" s="48"/>
      <c r="B472" s="48"/>
      <c r="C472" s="70" t="s">
        <v>1295</v>
      </c>
      <c r="D472" s="48"/>
      <c r="E472" s="76"/>
      <c r="F472" s="48"/>
      <c r="G472" s="70"/>
      <c r="H472" s="48"/>
      <c r="I472" s="48"/>
      <c r="J472" s="48"/>
      <c r="K472" s="48"/>
      <c r="L472" s="450">
        <f t="shared" si="16"/>
        <v>101</v>
      </c>
      <c r="M472" s="450"/>
      <c r="N472" s="145" t="s">
        <v>1296</v>
      </c>
      <c r="O472" s="48"/>
      <c r="P472" s="48"/>
      <c r="Q472" s="48"/>
      <c r="R472" s="48"/>
      <c r="S472" s="48"/>
      <c r="T472" s="48"/>
      <c r="U472" s="451" t="str">
        <f t="shared" si="11"/>
        <v/>
      </c>
      <c r="V472" s="451"/>
      <c r="W472" s="451" t="str">
        <f t="shared" si="12"/>
        <v/>
      </c>
      <c r="X472" s="451"/>
      <c r="Y472" s="48"/>
      <c r="Z472" s="147" t="s">
        <v>1297</v>
      </c>
      <c r="AA472" s="48"/>
      <c r="AB472" s="48"/>
      <c r="AC472" s="48"/>
      <c r="AD472" s="48"/>
      <c r="AE472" s="48"/>
      <c r="AF472" s="48"/>
      <c r="AG472" s="48"/>
      <c r="AH472" s="76" t="str">
        <f t="shared" si="13"/>
        <v/>
      </c>
      <c r="AI472" s="48"/>
      <c r="AJ472" s="48"/>
      <c r="AK472" s="48"/>
      <c r="AL472" s="150" t="s">
        <v>1298</v>
      </c>
      <c r="AM472" s="70"/>
      <c r="AN472" s="70"/>
      <c r="AO472" s="70"/>
      <c r="AP472" s="70"/>
      <c r="AQ472" s="70"/>
      <c r="AR472" s="70"/>
      <c r="AS472" s="70"/>
      <c r="AT472" s="451" t="str">
        <f t="shared" si="10"/>
        <v/>
      </c>
      <c r="AU472" s="451"/>
      <c r="AV472" s="451" t="str">
        <f t="shared" si="14"/>
        <v>Yes</v>
      </c>
      <c r="AW472" s="451"/>
      <c r="AX472" s="148" t="s">
        <v>895</v>
      </c>
      <c r="AY472" s="48"/>
      <c r="AZ472" s="48"/>
      <c r="BA472" s="48"/>
      <c r="BB472" s="451" t="b">
        <f t="shared" si="15"/>
        <v>0</v>
      </c>
      <c r="BC472" s="451"/>
      <c r="BD472" s="48"/>
      <c r="BE472" s="48"/>
      <c r="BF472" s="48"/>
      <c r="BG472" s="48"/>
      <c r="BH472" s="48"/>
      <c r="BI472" s="48"/>
      <c r="BJ472" s="48"/>
      <c r="BK472" s="48"/>
      <c r="BL472" s="48"/>
      <c r="BM472" s="48"/>
      <c r="BN472" s="48"/>
      <c r="BO472" s="48"/>
      <c r="BP472" s="48"/>
      <c r="BQ472" s="48"/>
      <c r="BR472" s="48"/>
      <c r="BS472" s="48"/>
      <c r="BT472" s="48"/>
      <c r="BU472" s="48"/>
    </row>
    <row r="473" spans="1:73" hidden="1">
      <c r="A473" s="48"/>
      <c r="B473" s="48"/>
      <c r="C473" s="70" t="s">
        <v>1299</v>
      </c>
      <c r="D473" s="48"/>
      <c r="E473" s="76"/>
      <c r="F473" s="48"/>
      <c r="G473" s="70"/>
      <c r="H473" s="48"/>
      <c r="I473" s="48"/>
      <c r="J473" s="48"/>
      <c r="K473" s="48"/>
      <c r="L473" s="450">
        <f t="shared" si="16"/>
        <v>102</v>
      </c>
      <c r="M473" s="450"/>
      <c r="N473" s="145" t="s">
        <v>1300</v>
      </c>
      <c r="O473" s="48"/>
      <c r="P473" s="48"/>
      <c r="Q473" s="48"/>
      <c r="R473" s="48"/>
      <c r="S473" s="48"/>
      <c r="T473" s="48"/>
      <c r="U473" s="451" t="str">
        <f t="shared" si="11"/>
        <v/>
      </c>
      <c r="V473" s="451"/>
      <c r="W473" s="451" t="str">
        <f t="shared" si="12"/>
        <v/>
      </c>
      <c r="X473" s="451"/>
      <c r="Y473" s="48"/>
      <c r="Z473" s="147" t="s">
        <v>1301</v>
      </c>
      <c r="AA473" s="48"/>
      <c r="AB473" s="48"/>
      <c r="AC473" s="48"/>
      <c r="AD473" s="48"/>
      <c r="AE473" s="48"/>
      <c r="AF473" s="48"/>
      <c r="AG473" s="48"/>
      <c r="AH473" s="76" t="str">
        <f t="shared" si="13"/>
        <v/>
      </c>
      <c r="AI473" s="48"/>
      <c r="AJ473" s="48"/>
      <c r="AK473" s="48"/>
      <c r="AL473" s="150" t="s">
        <v>1302</v>
      </c>
      <c r="AM473" s="70"/>
      <c r="AN473" s="70"/>
      <c r="AO473" s="70"/>
      <c r="AP473" s="70"/>
      <c r="AQ473" s="70"/>
      <c r="AR473" s="70"/>
      <c r="AS473" s="70"/>
      <c r="AT473" s="451" t="str">
        <f t="shared" si="10"/>
        <v/>
      </c>
      <c r="AU473" s="451"/>
      <c r="AV473" s="451" t="str">
        <f t="shared" si="14"/>
        <v>Yes</v>
      </c>
      <c r="AW473" s="451"/>
      <c r="AX473" s="148" t="s">
        <v>895</v>
      </c>
      <c r="AY473" s="48"/>
      <c r="AZ473" s="48"/>
      <c r="BA473" s="48"/>
      <c r="BB473" s="451" t="b">
        <f t="shared" si="15"/>
        <v>0</v>
      </c>
      <c r="BC473" s="451"/>
      <c r="BD473" s="48"/>
      <c r="BE473" s="48"/>
      <c r="BF473" s="48"/>
      <c r="BG473" s="48"/>
      <c r="BH473" s="48"/>
      <c r="BI473" s="48"/>
      <c r="BJ473" s="48"/>
      <c r="BK473" s="48"/>
      <c r="BL473" s="48"/>
      <c r="BM473" s="48"/>
      <c r="BN473" s="48"/>
      <c r="BO473" s="48"/>
      <c r="BP473" s="48"/>
      <c r="BQ473" s="48"/>
      <c r="BR473" s="48"/>
      <c r="BS473" s="48"/>
      <c r="BT473" s="48"/>
      <c r="BU473" s="48"/>
    </row>
    <row r="474" spans="1:73" hidden="1">
      <c r="A474" s="48"/>
      <c r="B474" s="48"/>
      <c r="C474" s="70" t="s">
        <v>1303</v>
      </c>
      <c r="D474" s="48"/>
      <c r="E474" s="76"/>
      <c r="F474" s="48"/>
      <c r="G474" s="70"/>
      <c r="H474" s="48"/>
      <c r="I474" s="48"/>
      <c r="J474" s="48"/>
      <c r="K474" s="48"/>
      <c r="L474" s="450">
        <f t="shared" si="16"/>
        <v>103</v>
      </c>
      <c r="M474" s="450"/>
      <c r="N474" s="145" t="s">
        <v>1304</v>
      </c>
      <c r="O474" s="48"/>
      <c r="P474" s="48"/>
      <c r="Q474" s="48"/>
      <c r="R474" s="48"/>
      <c r="S474" s="48"/>
      <c r="T474" s="48"/>
      <c r="U474" s="451" t="str">
        <f t="shared" si="11"/>
        <v/>
      </c>
      <c r="V474" s="451"/>
      <c r="W474" s="451" t="str">
        <f t="shared" si="12"/>
        <v/>
      </c>
      <c r="X474" s="451"/>
      <c r="Y474" s="48"/>
      <c r="Z474" s="147" t="s">
        <v>1305</v>
      </c>
      <c r="AA474" s="48"/>
      <c r="AB474" s="48"/>
      <c r="AC474" s="48"/>
      <c r="AD474" s="48"/>
      <c r="AE474" s="48"/>
      <c r="AF474" s="48"/>
      <c r="AG474" s="48"/>
      <c r="AH474" s="76" t="str">
        <f t="shared" si="13"/>
        <v/>
      </c>
      <c r="AI474" s="48"/>
      <c r="AJ474" s="48"/>
      <c r="AK474" s="48"/>
      <c r="AL474" s="150" t="s">
        <v>1306</v>
      </c>
      <c r="AM474" s="70"/>
      <c r="AN474" s="70"/>
      <c r="AO474" s="70"/>
      <c r="AP474" s="70"/>
      <c r="AQ474" s="70"/>
      <c r="AR474" s="70"/>
      <c r="AS474" s="70"/>
      <c r="AT474" s="451" t="str">
        <f t="shared" si="10"/>
        <v/>
      </c>
      <c r="AU474" s="451"/>
      <c r="AV474" s="451" t="str">
        <f t="shared" si="14"/>
        <v>Yes</v>
      </c>
      <c r="AW474" s="451"/>
      <c r="AX474" s="148" t="s">
        <v>895</v>
      </c>
      <c r="AY474" s="48"/>
      <c r="AZ474" s="48"/>
      <c r="BA474" s="48"/>
      <c r="BB474" s="451" t="b">
        <f t="shared" si="15"/>
        <v>0</v>
      </c>
      <c r="BC474" s="451"/>
      <c r="BD474" s="48"/>
      <c r="BE474" s="48"/>
      <c r="BF474" s="48"/>
      <c r="BG474" s="48"/>
      <c r="BH474" s="48"/>
      <c r="BI474" s="48"/>
      <c r="BJ474" s="48"/>
      <c r="BK474" s="48"/>
      <c r="BL474" s="48"/>
      <c r="BM474" s="48"/>
      <c r="BN474" s="48"/>
      <c r="BO474" s="48"/>
      <c r="BP474" s="48"/>
      <c r="BQ474" s="48"/>
      <c r="BR474" s="48"/>
      <c r="BS474" s="48"/>
      <c r="BT474" s="48"/>
      <c r="BU474" s="48"/>
    </row>
    <row r="475" spans="1:73" hidden="1">
      <c r="A475" s="48"/>
      <c r="B475" s="48"/>
      <c r="C475" s="70" t="s">
        <v>1307</v>
      </c>
      <c r="D475" s="48"/>
      <c r="E475" s="76"/>
      <c r="F475" s="48"/>
      <c r="G475" s="70"/>
      <c r="H475" s="48"/>
      <c r="I475" s="48"/>
      <c r="J475" s="48"/>
      <c r="K475" s="48"/>
      <c r="L475" s="450">
        <f t="shared" si="16"/>
        <v>104</v>
      </c>
      <c r="M475" s="450"/>
      <c r="N475" s="145" t="s">
        <v>1308</v>
      </c>
      <c r="O475" s="48"/>
      <c r="P475" s="48"/>
      <c r="Q475" s="48"/>
      <c r="R475" s="48"/>
      <c r="S475" s="48"/>
      <c r="T475" s="48"/>
      <c r="U475" s="451" t="str">
        <f t="shared" si="11"/>
        <v/>
      </c>
      <c r="V475" s="451"/>
      <c r="W475" s="451" t="str">
        <f t="shared" si="12"/>
        <v/>
      </c>
      <c r="X475" s="451"/>
      <c r="Y475" s="48"/>
      <c r="Z475" s="147" t="s">
        <v>1309</v>
      </c>
      <c r="AA475" s="48"/>
      <c r="AB475" s="48"/>
      <c r="AC475" s="48"/>
      <c r="AD475" s="48"/>
      <c r="AE475" s="48"/>
      <c r="AF475" s="48"/>
      <c r="AG475" s="48"/>
      <c r="AH475" s="76" t="str">
        <f t="shared" si="13"/>
        <v/>
      </c>
      <c r="AI475" s="48"/>
      <c r="AJ475" s="48"/>
      <c r="AK475" s="48"/>
      <c r="AL475" s="144" t="s">
        <v>1310</v>
      </c>
      <c r="AM475" s="70"/>
      <c r="AN475" s="70"/>
      <c r="AO475" s="70"/>
      <c r="AP475" s="70"/>
      <c r="AQ475" s="70"/>
      <c r="AR475" s="70"/>
      <c r="AS475" s="70"/>
      <c r="AT475" s="451" t="str">
        <f t="shared" si="10"/>
        <v/>
      </c>
      <c r="AU475" s="451"/>
      <c r="AV475" s="451" t="str">
        <f t="shared" si="14"/>
        <v>Yes</v>
      </c>
      <c r="AW475" s="451"/>
      <c r="AX475" s="149" t="s">
        <v>895</v>
      </c>
      <c r="AY475" s="48"/>
      <c r="AZ475" s="48"/>
      <c r="BA475" s="48"/>
      <c r="BB475" s="451" t="b">
        <f t="shared" si="15"/>
        <v>0</v>
      </c>
      <c r="BC475" s="451"/>
      <c r="BD475" s="48"/>
      <c r="BE475" s="48"/>
      <c r="BF475" s="48"/>
      <c r="BG475" s="48"/>
      <c r="BH475" s="48"/>
      <c r="BI475" s="48"/>
      <c r="BJ475" s="48"/>
      <c r="BK475" s="48"/>
      <c r="BL475" s="48"/>
      <c r="BM475" s="48"/>
      <c r="BN475" s="48"/>
      <c r="BO475" s="48"/>
      <c r="BP475" s="48"/>
      <c r="BQ475" s="48"/>
      <c r="BR475" s="48"/>
      <c r="BS475" s="48"/>
      <c r="BT475" s="48"/>
      <c r="BU475" s="48"/>
    </row>
    <row r="476" spans="1:73" hidden="1">
      <c r="A476" s="48"/>
      <c r="B476" s="48"/>
      <c r="C476" s="70" t="s">
        <v>1311</v>
      </c>
      <c r="D476" s="48"/>
      <c r="E476" s="76"/>
      <c r="F476" s="48"/>
      <c r="G476" s="70"/>
      <c r="H476" s="48"/>
      <c r="I476" s="48"/>
      <c r="J476" s="48"/>
      <c r="K476" s="48"/>
      <c r="L476" s="450">
        <f t="shared" si="16"/>
        <v>105</v>
      </c>
      <c r="M476" s="450"/>
      <c r="N476" s="145" t="s">
        <v>1312</v>
      </c>
      <c r="O476" s="48"/>
      <c r="P476" s="48"/>
      <c r="Q476" s="48"/>
      <c r="R476" s="48"/>
      <c r="S476" s="48"/>
      <c r="T476" s="48"/>
      <c r="U476" s="451" t="str">
        <f t="shared" si="11"/>
        <v/>
      </c>
      <c r="V476" s="451"/>
      <c r="W476" s="451" t="str">
        <f t="shared" si="12"/>
        <v/>
      </c>
      <c r="X476" s="451"/>
      <c r="Y476" s="48"/>
      <c r="Z476" s="147" t="s">
        <v>1313</v>
      </c>
      <c r="AA476" s="48"/>
      <c r="AB476" s="48"/>
      <c r="AC476" s="48"/>
      <c r="AD476" s="48"/>
      <c r="AE476" s="48"/>
      <c r="AF476" s="48"/>
      <c r="AG476" s="48"/>
      <c r="AH476" s="76" t="str">
        <f t="shared" si="13"/>
        <v/>
      </c>
      <c r="AI476" s="48"/>
      <c r="AJ476" s="48"/>
      <c r="AK476" s="48"/>
      <c r="AL476" s="144" t="s">
        <v>1314</v>
      </c>
      <c r="AM476" s="70"/>
      <c r="AN476" s="70"/>
      <c r="AO476" s="70"/>
      <c r="AP476" s="70"/>
      <c r="AQ476" s="70"/>
      <c r="AR476" s="70"/>
      <c r="AS476" s="70"/>
      <c r="AT476" s="451" t="str">
        <f t="shared" si="10"/>
        <v/>
      </c>
      <c r="AU476" s="451"/>
      <c r="AV476" s="451" t="str">
        <f t="shared" si="14"/>
        <v>No</v>
      </c>
      <c r="AW476" s="451"/>
      <c r="AX476" s="149" t="s">
        <v>900</v>
      </c>
      <c r="AY476" s="48"/>
      <c r="AZ476" s="48"/>
      <c r="BA476" s="48"/>
      <c r="BB476" s="451" t="b">
        <f t="shared" si="15"/>
        <v>0</v>
      </c>
      <c r="BC476" s="451"/>
      <c r="BD476" s="48"/>
      <c r="BE476" s="48"/>
      <c r="BF476" s="48"/>
      <c r="BG476" s="48"/>
      <c r="BH476" s="48"/>
      <c r="BI476" s="48"/>
      <c r="BJ476" s="48"/>
      <c r="BK476" s="48"/>
      <c r="BL476" s="48"/>
      <c r="BM476" s="48"/>
      <c r="BN476" s="48"/>
      <c r="BO476" s="48"/>
      <c r="BP476" s="48"/>
      <c r="BQ476" s="48"/>
      <c r="BR476" s="48"/>
      <c r="BS476" s="48"/>
      <c r="BT476" s="48"/>
      <c r="BU476" s="48"/>
    </row>
    <row r="477" spans="1:73" hidden="1">
      <c r="A477" s="48"/>
      <c r="B477" s="48"/>
      <c r="C477" s="70" t="s">
        <v>1315</v>
      </c>
      <c r="D477" s="48"/>
      <c r="E477" s="76"/>
      <c r="F477" s="48"/>
      <c r="G477" s="70"/>
      <c r="H477" s="48"/>
      <c r="I477" s="48"/>
      <c r="J477" s="48"/>
      <c r="K477" s="48"/>
      <c r="L477" s="450">
        <f t="shared" si="16"/>
        <v>106</v>
      </c>
      <c r="M477" s="450"/>
      <c r="N477" s="145" t="s">
        <v>1316</v>
      </c>
      <c r="O477" s="48"/>
      <c r="P477" s="48"/>
      <c r="Q477" s="48"/>
      <c r="R477" s="48"/>
      <c r="S477" s="48"/>
      <c r="T477" s="48"/>
      <c r="U477" s="451" t="str">
        <f t="shared" si="11"/>
        <v/>
      </c>
      <c r="V477" s="451"/>
      <c r="W477" s="451" t="str">
        <f t="shared" si="12"/>
        <v/>
      </c>
      <c r="X477" s="451"/>
      <c r="Y477" s="48"/>
      <c r="Z477" s="151" t="s">
        <v>1317</v>
      </c>
      <c r="AA477" s="48"/>
      <c r="AB477" s="48"/>
      <c r="AC477" s="48"/>
      <c r="AD477" s="48"/>
      <c r="AE477" s="48"/>
      <c r="AF477" s="48"/>
      <c r="AG477" s="48"/>
      <c r="AH477" s="76" t="str">
        <f t="shared" si="13"/>
        <v/>
      </c>
      <c r="AI477" s="48"/>
      <c r="AJ477" s="48"/>
      <c r="AK477" s="48"/>
      <c r="AL477" s="144" t="s">
        <v>1318</v>
      </c>
      <c r="AM477" s="70"/>
      <c r="AN477" s="70"/>
      <c r="AO477" s="70"/>
      <c r="AP477" s="70"/>
      <c r="AQ477" s="70"/>
      <c r="AR477" s="70"/>
      <c r="AS477" s="70"/>
      <c r="AT477" s="451" t="str">
        <f t="shared" si="10"/>
        <v/>
      </c>
      <c r="AU477" s="451"/>
      <c r="AV477" s="451" t="str">
        <f t="shared" si="14"/>
        <v>Yes</v>
      </c>
      <c r="AW477" s="451"/>
      <c r="AX477" s="149" t="s">
        <v>905</v>
      </c>
      <c r="AY477" s="48"/>
      <c r="AZ477" s="48"/>
      <c r="BA477" s="48"/>
      <c r="BB477" s="451" t="b">
        <f t="shared" si="15"/>
        <v>0</v>
      </c>
      <c r="BC477" s="451"/>
      <c r="BD477" s="48"/>
      <c r="BE477" s="48"/>
      <c r="BF477" s="48"/>
      <c r="BG477" s="48"/>
      <c r="BH477" s="48"/>
      <c r="BI477" s="48"/>
      <c r="BJ477" s="48"/>
      <c r="BK477" s="48"/>
      <c r="BL477" s="48"/>
      <c r="BM477" s="48"/>
      <c r="BN477" s="48"/>
      <c r="BO477" s="48"/>
      <c r="BP477" s="48"/>
      <c r="BQ477" s="48"/>
      <c r="BR477" s="48"/>
      <c r="BS477" s="48"/>
      <c r="BT477" s="48"/>
      <c r="BU477" s="48"/>
    </row>
    <row r="478" spans="1:73" hidden="1">
      <c r="A478" s="48"/>
      <c r="B478" s="48"/>
      <c r="C478" s="70" t="s">
        <v>1319</v>
      </c>
      <c r="D478" s="48"/>
      <c r="E478" s="76"/>
      <c r="F478" s="48"/>
      <c r="G478" s="70"/>
      <c r="H478" s="48"/>
      <c r="I478" s="48"/>
      <c r="J478" s="48"/>
      <c r="K478" s="48"/>
      <c r="L478" s="450">
        <f t="shared" si="16"/>
        <v>107</v>
      </c>
      <c r="M478" s="450"/>
      <c r="N478" s="145" t="s">
        <v>1320</v>
      </c>
      <c r="O478" s="48"/>
      <c r="P478" s="48"/>
      <c r="Q478" s="48"/>
      <c r="R478" s="48"/>
      <c r="S478" s="48"/>
      <c r="T478" s="48"/>
      <c r="U478" s="451" t="str">
        <f t="shared" si="11"/>
        <v/>
      </c>
      <c r="V478" s="451"/>
      <c r="W478" s="451" t="str">
        <f t="shared" si="12"/>
        <v/>
      </c>
      <c r="X478" s="451"/>
      <c r="Y478" s="48"/>
      <c r="Z478" s="147" t="s">
        <v>1321</v>
      </c>
      <c r="AA478" s="48"/>
      <c r="AB478" s="48"/>
      <c r="AC478" s="48"/>
      <c r="AD478" s="48"/>
      <c r="AE478" s="48"/>
      <c r="AF478" s="48"/>
      <c r="AG478" s="48"/>
      <c r="AH478" s="76" t="str">
        <f t="shared" si="13"/>
        <v/>
      </c>
      <c r="AI478" s="48"/>
      <c r="AJ478" s="48"/>
      <c r="AK478" s="48"/>
      <c r="AL478" s="144" t="s">
        <v>1322</v>
      </c>
      <c r="AM478" s="70"/>
      <c r="AN478" s="70"/>
      <c r="AO478" s="70"/>
      <c r="AP478" s="70"/>
      <c r="AQ478" s="70"/>
      <c r="AR478" s="70"/>
      <c r="AS478" s="70"/>
      <c r="AT478" s="451" t="str">
        <f t="shared" si="10"/>
        <v/>
      </c>
      <c r="AU478" s="451"/>
      <c r="AV478" s="451" t="str">
        <f t="shared" si="14"/>
        <v>Yes</v>
      </c>
      <c r="AW478" s="451"/>
      <c r="AX478" s="149" t="s">
        <v>905</v>
      </c>
      <c r="AY478" s="48"/>
      <c r="AZ478" s="48"/>
      <c r="BA478" s="48"/>
      <c r="BB478" s="451" t="b">
        <f t="shared" si="15"/>
        <v>0</v>
      </c>
      <c r="BC478" s="451"/>
      <c r="BD478" s="48"/>
      <c r="BE478" s="48"/>
      <c r="BF478" s="48"/>
      <c r="BG478" s="48"/>
      <c r="BH478" s="48"/>
      <c r="BI478" s="48"/>
      <c r="BJ478" s="48"/>
      <c r="BK478" s="48"/>
      <c r="BL478" s="48"/>
      <c r="BM478" s="48"/>
      <c r="BN478" s="48"/>
      <c r="BO478" s="48"/>
      <c r="BP478" s="48"/>
      <c r="BQ478" s="48"/>
      <c r="BR478" s="48"/>
      <c r="BS478" s="48"/>
      <c r="BT478" s="48"/>
      <c r="BU478" s="48"/>
    </row>
    <row r="479" spans="1:73" hidden="1">
      <c r="A479" s="48"/>
      <c r="B479" s="48"/>
      <c r="C479" s="70" t="s">
        <v>1323</v>
      </c>
      <c r="D479" s="48"/>
      <c r="E479" s="76"/>
      <c r="F479" s="48"/>
      <c r="G479" s="70"/>
      <c r="H479" s="48"/>
      <c r="I479" s="48"/>
      <c r="J479" s="48"/>
      <c r="K479" s="48"/>
      <c r="L479" s="450">
        <f t="shared" si="16"/>
        <v>108</v>
      </c>
      <c r="M479" s="450"/>
      <c r="N479" s="145" t="s">
        <v>1324</v>
      </c>
      <c r="O479" s="48"/>
      <c r="P479" s="48"/>
      <c r="Q479" s="48"/>
      <c r="R479" s="48"/>
      <c r="S479" s="48"/>
      <c r="T479" s="48"/>
      <c r="U479" s="451" t="str">
        <f t="shared" si="11"/>
        <v/>
      </c>
      <c r="V479" s="451"/>
      <c r="W479" s="451" t="str">
        <f t="shared" si="12"/>
        <v/>
      </c>
      <c r="X479" s="451"/>
      <c r="Y479" s="48"/>
      <c r="Z479" s="147" t="s">
        <v>1325</v>
      </c>
      <c r="AA479" s="48"/>
      <c r="AB479" s="48"/>
      <c r="AC479" s="48"/>
      <c r="AD479" s="48"/>
      <c r="AE479" s="48"/>
      <c r="AF479" s="48"/>
      <c r="AG479" s="48"/>
      <c r="AH479" s="76" t="str">
        <f t="shared" si="13"/>
        <v/>
      </c>
      <c r="AI479" s="48"/>
      <c r="AJ479" s="48"/>
      <c r="AK479" s="48"/>
      <c r="AL479" s="153" t="s">
        <v>1326</v>
      </c>
      <c r="AM479" s="70"/>
      <c r="AN479" s="70"/>
      <c r="AO479" s="70"/>
      <c r="AP479" s="70"/>
      <c r="AQ479" s="70"/>
      <c r="AR479" s="70"/>
      <c r="AS479" s="70"/>
      <c r="AT479" s="451" t="str">
        <f t="shared" si="10"/>
        <v/>
      </c>
      <c r="AU479" s="451"/>
      <c r="AV479" s="451" t="str">
        <f t="shared" si="14"/>
        <v>Yes</v>
      </c>
      <c r="AW479" s="451"/>
      <c r="AX479" s="148" t="s">
        <v>895</v>
      </c>
      <c r="AY479" s="48"/>
      <c r="AZ479" s="48"/>
      <c r="BA479" s="48"/>
      <c r="BB479" s="451" t="b">
        <f t="shared" si="15"/>
        <v>0</v>
      </c>
      <c r="BC479" s="451"/>
      <c r="BD479" s="48"/>
      <c r="BE479" s="48"/>
      <c r="BF479" s="48"/>
      <c r="BG479" s="48"/>
      <c r="BH479" s="48"/>
      <c r="BI479" s="48"/>
      <c r="BJ479" s="48"/>
      <c r="BK479" s="48"/>
      <c r="BL479" s="48"/>
      <c r="BM479" s="48"/>
      <c r="BN479" s="48"/>
      <c r="BO479" s="48"/>
      <c r="BP479" s="48"/>
      <c r="BQ479" s="48"/>
      <c r="BR479" s="48"/>
      <c r="BS479" s="48"/>
      <c r="BT479" s="48"/>
      <c r="BU479" s="48"/>
    </row>
    <row r="480" spans="1:73" hidden="1">
      <c r="A480" s="48"/>
      <c r="B480" s="48"/>
      <c r="C480" s="70" t="s">
        <v>1327</v>
      </c>
      <c r="D480" s="48"/>
      <c r="E480" s="76"/>
      <c r="F480" s="48"/>
      <c r="G480" s="70"/>
      <c r="H480" s="48"/>
      <c r="I480" s="48"/>
      <c r="J480" s="48"/>
      <c r="K480" s="48"/>
      <c r="L480" s="450">
        <f t="shared" si="16"/>
        <v>109</v>
      </c>
      <c r="M480" s="450"/>
      <c r="N480" s="145" t="s">
        <v>1328</v>
      </c>
      <c r="O480" s="48"/>
      <c r="P480" s="48"/>
      <c r="Q480" s="48"/>
      <c r="R480" s="48"/>
      <c r="S480" s="48"/>
      <c r="T480" s="48"/>
      <c r="U480" s="451" t="str">
        <f t="shared" si="11"/>
        <v/>
      </c>
      <c r="V480" s="451"/>
      <c r="W480" s="451" t="str">
        <f t="shared" si="12"/>
        <v/>
      </c>
      <c r="X480" s="451"/>
      <c r="Y480" s="48"/>
      <c r="Z480" s="147" t="s">
        <v>1329</v>
      </c>
      <c r="AA480" s="48"/>
      <c r="AB480" s="48"/>
      <c r="AC480" s="48"/>
      <c r="AD480" s="48"/>
      <c r="AE480" s="48"/>
      <c r="AF480" s="48"/>
      <c r="AG480" s="48"/>
      <c r="AH480" s="76" t="str">
        <f t="shared" si="13"/>
        <v/>
      </c>
      <c r="AI480" s="48"/>
      <c r="AJ480" s="48"/>
      <c r="AK480" s="48"/>
      <c r="AL480" s="150" t="s">
        <v>1330</v>
      </c>
      <c r="AM480" s="70"/>
      <c r="AN480" s="70"/>
      <c r="AO480" s="70"/>
      <c r="AP480" s="70"/>
      <c r="AQ480" s="70"/>
      <c r="AR480" s="70"/>
      <c r="AS480" s="70"/>
      <c r="AT480" s="451" t="str">
        <f t="shared" si="10"/>
        <v/>
      </c>
      <c r="AU480" s="451"/>
      <c r="AV480" s="451" t="str">
        <f t="shared" si="14"/>
        <v>Yes</v>
      </c>
      <c r="AW480" s="451"/>
      <c r="AX480" s="148" t="s">
        <v>895</v>
      </c>
      <c r="AY480" s="48"/>
      <c r="AZ480" s="48"/>
      <c r="BA480" s="48"/>
      <c r="BB480" s="451" t="b">
        <f t="shared" si="15"/>
        <v>0</v>
      </c>
      <c r="BC480" s="451"/>
      <c r="BD480" s="48"/>
      <c r="BE480" s="48"/>
      <c r="BF480" s="48"/>
      <c r="BG480" s="48"/>
      <c r="BH480" s="48"/>
      <c r="BI480" s="48"/>
      <c r="BJ480" s="48"/>
      <c r="BK480" s="48"/>
      <c r="BL480" s="48"/>
      <c r="BM480" s="48"/>
      <c r="BN480" s="48"/>
      <c r="BO480" s="48"/>
      <c r="BP480" s="48"/>
      <c r="BQ480" s="48"/>
      <c r="BR480" s="48"/>
      <c r="BS480" s="48"/>
      <c r="BT480" s="48"/>
      <c r="BU480" s="48"/>
    </row>
    <row r="481" spans="1:73" hidden="1">
      <c r="A481" s="48"/>
      <c r="B481" s="48"/>
      <c r="C481" s="70" t="s">
        <v>1331</v>
      </c>
      <c r="D481" s="48"/>
      <c r="E481" s="76"/>
      <c r="F481" s="48"/>
      <c r="G481" s="70"/>
      <c r="H481" s="48"/>
      <c r="I481" s="48"/>
      <c r="J481" s="48"/>
      <c r="K481" s="48"/>
      <c r="L481" s="450">
        <f t="shared" si="16"/>
        <v>110</v>
      </c>
      <c r="M481" s="450"/>
      <c r="N481" s="145" t="s">
        <v>1332</v>
      </c>
      <c r="O481" s="48"/>
      <c r="P481" s="48"/>
      <c r="Q481" s="48"/>
      <c r="R481" s="48"/>
      <c r="S481" s="48"/>
      <c r="T481" s="48"/>
      <c r="U481" s="451" t="str">
        <f t="shared" si="11"/>
        <v/>
      </c>
      <c r="V481" s="451"/>
      <c r="W481" s="451" t="str">
        <f t="shared" si="12"/>
        <v/>
      </c>
      <c r="X481" s="451"/>
      <c r="Y481" s="48"/>
      <c r="Z481" s="147" t="s">
        <v>1333</v>
      </c>
      <c r="AA481" s="48"/>
      <c r="AB481" s="48"/>
      <c r="AC481" s="48"/>
      <c r="AD481" s="48"/>
      <c r="AE481" s="48"/>
      <c r="AF481" s="48"/>
      <c r="AG481" s="48"/>
      <c r="AH481" s="76" t="str">
        <f t="shared" si="13"/>
        <v/>
      </c>
      <c r="AI481" s="48"/>
      <c r="AJ481" s="48"/>
      <c r="AK481" s="48"/>
      <c r="AL481" s="144" t="s">
        <v>1334</v>
      </c>
      <c r="AM481" s="70"/>
      <c r="AN481" s="70"/>
      <c r="AO481" s="70"/>
      <c r="AP481" s="70"/>
      <c r="AQ481" s="70"/>
      <c r="AR481" s="70"/>
      <c r="AS481" s="70"/>
      <c r="AT481" s="451" t="str">
        <f t="shared" si="10"/>
        <v/>
      </c>
      <c r="AU481" s="451"/>
      <c r="AV481" s="451" t="str">
        <f t="shared" si="14"/>
        <v>Yes</v>
      </c>
      <c r="AW481" s="451"/>
      <c r="AX481" s="149" t="s">
        <v>895</v>
      </c>
      <c r="AY481" s="48"/>
      <c r="AZ481" s="48"/>
      <c r="BA481" s="48"/>
      <c r="BB481" s="451" t="b">
        <f t="shared" si="15"/>
        <v>0</v>
      </c>
      <c r="BC481" s="451"/>
      <c r="BD481" s="48"/>
      <c r="BE481" s="48"/>
      <c r="BF481" s="48"/>
      <c r="BG481" s="48"/>
      <c r="BH481" s="48"/>
      <c r="BI481" s="48"/>
      <c r="BJ481" s="48"/>
      <c r="BK481" s="48"/>
      <c r="BL481" s="48"/>
      <c r="BM481" s="48"/>
      <c r="BN481" s="48"/>
      <c r="BO481" s="48"/>
      <c r="BP481" s="48"/>
      <c r="BQ481" s="48"/>
      <c r="BR481" s="48"/>
      <c r="BS481" s="48"/>
      <c r="BT481" s="48"/>
      <c r="BU481" s="48"/>
    </row>
    <row r="482" spans="1:73" hidden="1">
      <c r="A482" s="48"/>
      <c r="B482" s="48"/>
      <c r="C482" s="70" t="s">
        <v>1335</v>
      </c>
      <c r="D482" s="48"/>
      <c r="E482" s="76"/>
      <c r="F482" s="48"/>
      <c r="G482" s="70"/>
      <c r="H482" s="48"/>
      <c r="I482" s="48"/>
      <c r="J482" s="48"/>
      <c r="K482" s="48"/>
      <c r="L482" s="450">
        <f t="shared" si="16"/>
        <v>111</v>
      </c>
      <c r="M482" s="450"/>
      <c r="N482" s="145" t="s">
        <v>1336</v>
      </c>
      <c r="O482" s="48"/>
      <c r="P482" s="48"/>
      <c r="Q482" s="48"/>
      <c r="R482" s="48"/>
      <c r="S482" s="48"/>
      <c r="T482" s="48"/>
      <c r="U482" s="451" t="str">
        <f t="shared" si="11"/>
        <v/>
      </c>
      <c r="V482" s="451"/>
      <c r="W482" s="451" t="str">
        <f t="shared" si="12"/>
        <v/>
      </c>
      <c r="X482" s="451"/>
      <c r="Y482" s="48"/>
      <c r="Z482" s="147" t="s">
        <v>1337</v>
      </c>
      <c r="AA482" s="48"/>
      <c r="AB482" s="48"/>
      <c r="AC482" s="48"/>
      <c r="AD482" s="48"/>
      <c r="AE482" s="48"/>
      <c r="AF482" s="48"/>
      <c r="AG482" s="48"/>
      <c r="AH482" s="76" t="str">
        <f t="shared" si="13"/>
        <v/>
      </c>
      <c r="AI482" s="48"/>
      <c r="AJ482" s="48"/>
      <c r="AK482" s="48"/>
      <c r="AL482" s="150" t="s">
        <v>1338</v>
      </c>
      <c r="AM482" s="70"/>
      <c r="AN482" s="70"/>
      <c r="AO482" s="70"/>
      <c r="AP482" s="70"/>
      <c r="AQ482" s="70"/>
      <c r="AR482" s="70"/>
      <c r="AS482" s="70"/>
      <c r="AT482" s="451" t="str">
        <f t="shared" si="10"/>
        <v/>
      </c>
      <c r="AU482" s="451"/>
      <c r="AV482" s="451" t="str">
        <f t="shared" si="14"/>
        <v>Yes</v>
      </c>
      <c r="AW482" s="451"/>
      <c r="AX482" s="148" t="s">
        <v>895</v>
      </c>
      <c r="AY482" s="48"/>
      <c r="AZ482" s="48"/>
      <c r="BA482" s="48"/>
      <c r="BB482" s="451" t="b">
        <f t="shared" si="15"/>
        <v>0</v>
      </c>
      <c r="BC482" s="451"/>
      <c r="BD482" s="48"/>
      <c r="BE482" s="48"/>
      <c r="BF482" s="48"/>
      <c r="BG482" s="48"/>
      <c r="BH482" s="48"/>
      <c r="BI482" s="48"/>
      <c r="BJ482" s="48"/>
      <c r="BK482" s="48"/>
      <c r="BL482" s="48"/>
      <c r="BM482" s="48"/>
      <c r="BN482" s="48"/>
      <c r="BO482" s="48"/>
      <c r="BP482" s="48"/>
      <c r="BQ482" s="48"/>
      <c r="BR482" s="48"/>
      <c r="BS482" s="48"/>
      <c r="BT482" s="48"/>
      <c r="BU482" s="48"/>
    </row>
    <row r="483" spans="1:73" hidden="1">
      <c r="A483" s="48"/>
      <c r="B483" s="48"/>
      <c r="C483" s="70" t="s">
        <v>1339</v>
      </c>
      <c r="D483" s="48"/>
      <c r="E483" s="76"/>
      <c r="F483" s="48"/>
      <c r="G483" s="70"/>
      <c r="H483" s="48"/>
      <c r="I483" s="48"/>
      <c r="J483" s="48"/>
      <c r="K483" s="48"/>
      <c r="L483" s="450">
        <f t="shared" si="16"/>
        <v>112</v>
      </c>
      <c r="M483" s="450"/>
      <c r="N483" s="145" t="s">
        <v>1340</v>
      </c>
      <c r="O483" s="48"/>
      <c r="P483" s="48"/>
      <c r="Q483" s="48"/>
      <c r="R483" s="48"/>
      <c r="S483" s="48"/>
      <c r="T483" s="48"/>
      <c r="U483" s="451" t="str">
        <f t="shared" si="11"/>
        <v/>
      </c>
      <c r="V483" s="451"/>
      <c r="W483" s="451" t="str">
        <f t="shared" si="12"/>
        <v/>
      </c>
      <c r="X483" s="451"/>
      <c r="Y483" s="48"/>
      <c r="Z483" s="147"/>
      <c r="AA483" s="48"/>
      <c r="AB483" s="48"/>
      <c r="AC483" s="48"/>
      <c r="AD483" s="48"/>
      <c r="AE483" s="48"/>
      <c r="AF483" s="48"/>
      <c r="AG483" s="48"/>
      <c r="AH483" s="76"/>
      <c r="AI483" s="48"/>
      <c r="AJ483" s="48"/>
      <c r="AK483" s="48"/>
      <c r="AL483" s="150" t="s">
        <v>1341</v>
      </c>
      <c r="AM483" s="70"/>
      <c r="AN483" s="70"/>
      <c r="AO483" s="70"/>
      <c r="AP483" s="70"/>
      <c r="AQ483" s="70"/>
      <c r="AR483" s="70"/>
      <c r="AS483" s="70"/>
      <c r="AT483" s="451" t="str">
        <f t="shared" si="10"/>
        <v/>
      </c>
      <c r="AU483" s="451"/>
      <c r="AV483" s="451" t="str">
        <f t="shared" si="14"/>
        <v>Yes</v>
      </c>
      <c r="AW483" s="451"/>
      <c r="AX483" s="148" t="s">
        <v>895</v>
      </c>
      <c r="AY483" s="48"/>
      <c r="AZ483" s="48"/>
      <c r="BA483" s="48"/>
      <c r="BB483" s="451" t="b">
        <f t="shared" si="15"/>
        <v>0</v>
      </c>
      <c r="BC483" s="451"/>
      <c r="BD483" s="48"/>
      <c r="BE483" s="48"/>
      <c r="BF483" s="48"/>
      <c r="BG483" s="48"/>
      <c r="BH483" s="48"/>
      <c r="BI483" s="48"/>
      <c r="BJ483" s="48"/>
      <c r="BK483" s="48"/>
      <c r="BL483" s="48"/>
      <c r="BM483" s="48"/>
      <c r="BN483" s="48"/>
      <c r="BO483" s="48"/>
      <c r="BP483" s="48"/>
      <c r="BQ483" s="48"/>
      <c r="BR483" s="48"/>
      <c r="BS483" s="48"/>
      <c r="BT483" s="48"/>
      <c r="BU483" s="48"/>
    </row>
    <row r="484" spans="1:73" hidden="1">
      <c r="A484" s="48"/>
      <c r="B484" s="48"/>
      <c r="C484" s="70" t="s">
        <v>1342</v>
      </c>
      <c r="D484" s="48"/>
      <c r="E484" s="76"/>
      <c r="F484" s="48"/>
      <c r="G484" s="70"/>
      <c r="H484" s="48"/>
      <c r="I484" s="48"/>
      <c r="J484" s="48"/>
      <c r="K484" s="48"/>
      <c r="L484" s="450">
        <f t="shared" si="16"/>
        <v>113</v>
      </c>
      <c r="M484" s="450"/>
      <c r="N484" s="145" t="s">
        <v>1343</v>
      </c>
      <c r="O484" s="48"/>
      <c r="P484" s="48"/>
      <c r="Q484" s="48"/>
      <c r="R484" s="48"/>
      <c r="S484" s="48"/>
      <c r="T484" s="48"/>
      <c r="U484" s="451" t="str">
        <f t="shared" si="11"/>
        <v/>
      </c>
      <c r="V484" s="451"/>
      <c r="W484" s="451" t="str">
        <f t="shared" si="12"/>
        <v/>
      </c>
      <c r="X484" s="451"/>
      <c r="Y484" s="48"/>
      <c r="Z484" s="147"/>
      <c r="AA484" s="48"/>
      <c r="AB484" s="48"/>
      <c r="AC484" s="48"/>
      <c r="AD484" s="48"/>
      <c r="AE484" s="48"/>
      <c r="AF484" s="48"/>
      <c r="AG484" s="48"/>
      <c r="AH484" s="76"/>
      <c r="AI484" s="48"/>
      <c r="AJ484" s="48"/>
      <c r="AK484" s="48"/>
      <c r="AL484" s="144" t="s">
        <v>1344</v>
      </c>
      <c r="AM484" s="70"/>
      <c r="AN484" s="70"/>
      <c r="AO484" s="70"/>
      <c r="AP484" s="70"/>
      <c r="AQ484" s="70"/>
      <c r="AR484" s="70"/>
      <c r="AS484" s="70"/>
      <c r="AT484" s="451" t="str">
        <f t="shared" si="10"/>
        <v/>
      </c>
      <c r="AU484" s="451"/>
      <c r="AV484" s="451" t="str">
        <f t="shared" si="14"/>
        <v>Yes</v>
      </c>
      <c r="AW484" s="451"/>
      <c r="AX484" s="149" t="s">
        <v>905</v>
      </c>
      <c r="AY484" s="48"/>
      <c r="AZ484" s="48"/>
      <c r="BA484" s="48"/>
      <c r="BB484" s="451" t="b">
        <f t="shared" si="15"/>
        <v>0</v>
      </c>
      <c r="BC484" s="451"/>
      <c r="BD484" s="48"/>
      <c r="BE484" s="48"/>
      <c r="BF484" s="48"/>
      <c r="BG484" s="48"/>
      <c r="BH484" s="48"/>
      <c r="BI484" s="48"/>
      <c r="BJ484" s="48"/>
      <c r="BK484" s="48"/>
      <c r="BL484" s="48"/>
      <c r="BM484" s="48"/>
      <c r="BN484" s="48"/>
      <c r="BO484" s="48"/>
      <c r="BP484" s="48"/>
      <c r="BQ484" s="48"/>
      <c r="BR484" s="48"/>
      <c r="BS484" s="48"/>
      <c r="BT484" s="48"/>
      <c r="BU484" s="48"/>
    </row>
    <row r="485" spans="1:73" hidden="1">
      <c r="A485" s="48"/>
      <c r="B485" s="48"/>
      <c r="C485" s="70" t="s">
        <v>1345</v>
      </c>
      <c r="D485" s="48"/>
      <c r="E485" s="76"/>
      <c r="F485" s="48"/>
      <c r="G485" s="70"/>
      <c r="H485" s="48"/>
      <c r="I485" s="48"/>
      <c r="J485" s="48"/>
      <c r="K485" s="48"/>
      <c r="L485" s="450">
        <f t="shared" si="16"/>
        <v>114</v>
      </c>
      <c r="M485" s="450"/>
      <c r="N485" s="145" t="s">
        <v>1346</v>
      </c>
      <c r="O485" s="48"/>
      <c r="P485" s="48"/>
      <c r="Q485" s="48"/>
      <c r="R485" s="48"/>
      <c r="S485" s="48"/>
      <c r="T485" s="48"/>
      <c r="U485" s="451" t="str">
        <f t="shared" si="11"/>
        <v/>
      </c>
      <c r="V485" s="451"/>
      <c r="W485" s="451" t="str">
        <f t="shared" si="12"/>
        <v/>
      </c>
      <c r="X485" s="451"/>
      <c r="Y485" s="48"/>
      <c r="Z485" s="147"/>
      <c r="AA485" s="48"/>
      <c r="AB485" s="48"/>
      <c r="AC485" s="48"/>
      <c r="AD485" s="48"/>
      <c r="AE485" s="48"/>
      <c r="AF485" s="48"/>
      <c r="AG485" s="48"/>
      <c r="AH485" s="76"/>
      <c r="AI485" s="48"/>
      <c r="AJ485" s="48"/>
      <c r="AK485" s="48"/>
      <c r="AL485" s="144" t="s">
        <v>1347</v>
      </c>
      <c r="AM485" s="70"/>
      <c r="AN485" s="70"/>
      <c r="AO485" s="70"/>
      <c r="AP485" s="70"/>
      <c r="AQ485" s="70"/>
      <c r="AR485" s="70"/>
      <c r="AS485" s="70"/>
      <c r="AT485" s="451" t="str">
        <f t="shared" si="10"/>
        <v/>
      </c>
      <c r="AU485" s="451"/>
      <c r="AV485" s="451" t="str">
        <f t="shared" si="14"/>
        <v>No</v>
      </c>
      <c r="AW485" s="451"/>
      <c r="AX485" s="149" t="s">
        <v>900</v>
      </c>
      <c r="AY485" s="48"/>
      <c r="AZ485" s="48"/>
      <c r="BA485" s="48"/>
      <c r="BB485" s="451" t="b">
        <f t="shared" si="15"/>
        <v>0</v>
      </c>
      <c r="BC485" s="451"/>
      <c r="BD485" s="48"/>
      <c r="BE485" s="48"/>
      <c r="BF485" s="48"/>
      <c r="BG485" s="48"/>
      <c r="BH485" s="48"/>
      <c r="BI485" s="48"/>
      <c r="BJ485" s="48"/>
      <c r="BK485" s="48"/>
      <c r="BL485" s="48"/>
      <c r="BM485" s="48"/>
      <c r="BN485" s="48"/>
      <c r="BO485" s="48"/>
      <c r="BP485" s="48"/>
      <c r="BQ485" s="48"/>
      <c r="BR485" s="48"/>
      <c r="BS485" s="48"/>
      <c r="BT485" s="48"/>
      <c r="BU485" s="48"/>
    </row>
    <row r="486" spans="1:73" hidden="1">
      <c r="A486" s="48"/>
      <c r="B486" s="48"/>
      <c r="C486" s="70" t="s">
        <v>1348</v>
      </c>
      <c r="D486" s="48"/>
      <c r="E486" s="76"/>
      <c r="F486" s="48"/>
      <c r="G486" s="70"/>
      <c r="H486" s="48"/>
      <c r="I486" s="48"/>
      <c r="J486" s="48"/>
      <c r="K486" s="48"/>
      <c r="L486" s="450">
        <f t="shared" si="16"/>
        <v>115</v>
      </c>
      <c r="M486" s="450"/>
      <c r="N486" s="145" t="s">
        <v>1349</v>
      </c>
      <c r="O486" s="48"/>
      <c r="P486" s="48"/>
      <c r="Q486" s="48"/>
      <c r="R486" s="48"/>
      <c r="S486" s="48"/>
      <c r="T486" s="48"/>
      <c r="U486" s="451" t="str">
        <f t="shared" si="11"/>
        <v/>
      </c>
      <c r="V486" s="451"/>
      <c r="W486" s="451" t="str">
        <f t="shared" si="12"/>
        <v/>
      </c>
      <c r="X486" s="451"/>
      <c r="Y486" s="48"/>
      <c r="Z486" s="147"/>
      <c r="AA486" s="48"/>
      <c r="AB486" s="48"/>
      <c r="AC486" s="48"/>
      <c r="AD486" s="48"/>
      <c r="AE486" s="48"/>
      <c r="AF486" s="48"/>
      <c r="AG486" s="48"/>
      <c r="AH486" s="76"/>
      <c r="AI486" s="48"/>
      <c r="AJ486" s="48"/>
      <c r="AK486" s="48"/>
      <c r="AL486" s="153" t="s">
        <v>1350</v>
      </c>
      <c r="AM486" s="70"/>
      <c r="AN486" s="70"/>
      <c r="AO486" s="70"/>
      <c r="AP486" s="70"/>
      <c r="AQ486" s="70"/>
      <c r="AR486" s="70"/>
      <c r="AS486" s="70"/>
      <c r="AT486" s="451" t="str">
        <f t="shared" si="10"/>
        <v/>
      </c>
      <c r="AU486" s="451"/>
      <c r="AV486" s="451" t="str">
        <f t="shared" si="14"/>
        <v>Yes</v>
      </c>
      <c r="AW486" s="451"/>
      <c r="AX486" s="148" t="s">
        <v>895</v>
      </c>
      <c r="AY486" s="48"/>
      <c r="AZ486" s="48"/>
      <c r="BA486" s="48"/>
      <c r="BB486" s="451" t="b">
        <f t="shared" si="15"/>
        <v>0</v>
      </c>
      <c r="BC486" s="451"/>
      <c r="BD486" s="48"/>
      <c r="BE486" s="48"/>
      <c r="BF486" s="48"/>
      <c r="BG486" s="48"/>
      <c r="BH486" s="48"/>
      <c r="BI486" s="48"/>
      <c r="BJ486" s="48"/>
      <c r="BK486" s="48"/>
      <c r="BL486" s="48"/>
      <c r="BM486" s="48"/>
      <c r="BN486" s="48"/>
      <c r="BO486" s="48"/>
      <c r="BP486" s="48"/>
      <c r="BQ486" s="48"/>
      <c r="BR486" s="48"/>
      <c r="BS486" s="48"/>
      <c r="BT486" s="48"/>
      <c r="BU486" s="48"/>
    </row>
    <row r="487" spans="1:73" hidden="1">
      <c r="A487" s="48"/>
      <c r="B487" s="48"/>
      <c r="C487" s="70" t="s">
        <v>1351</v>
      </c>
      <c r="D487" s="48"/>
      <c r="E487" s="76"/>
      <c r="F487" s="48"/>
      <c r="G487" s="70"/>
      <c r="H487" s="48"/>
      <c r="I487" s="48"/>
      <c r="J487" s="48"/>
      <c r="K487" s="48"/>
      <c r="L487" s="450">
        <f t="shared" si="16"/>
        <v>116</v>
      </c>
      <c r="M487" s="450"/>
      <c r="N487" s="145" t="s">
        <v>1352</v>
      </c>
      <c r="O487" s="48"/>
      <c r="P487" s="48"/>
      <c r="Q487" s="48"/>
      <c r="R487" s="48"/>
      <c r="S487" s="48"/>
      <c r="T487" s="48"/>
      <c r="U487" s="451" t="str">
        <f t="shared" si="11"/>
        <v/>
      </c>
      <c r="V487" s="451"/>
      <c r="W487" s="451" t="str">
        <f t="shared" si="12"/>
        <v/>
      </c>
      <c r="X487" s="451"/>
      <c r="Y487" s="48"/>
      <c r="Z487" s="147"/>
      <c r="AA487" s="48"/>
      <c r="AB487" s="48"/>
      <c r="AC487" s="48"/>
      <c r="AD487" s="48"/>
      <c r="AE487" s="48"/>
      <c r="AF487" s="48"/>
      <c r="AG487" s="48"/>
      <c r="AH487" s="76"/>
      <c r="AI487" s="48"/>
      <c r="AJ487" s="48"/>
      <c r="AK487" s="48"/>
      <c r="AL487" s="150" t="s">
        <v>1353</v>
      </c>
      <c r="AM487" s="70"/>
      <c r="AN487" s="70"/>
      <c r="AO487" s="70"/>
      <c r="AP487" s="70"/>
      <c r="AQ487" s="70"/>
      <c r="AR487" s="70"/>
      <c r="AS487" s="70"/>
      <c r="AT487" s="451" t="str">
        <f t="shared" si="10"/>
        <v/>
      </c>
      <c r="AU487" s="451"/>
      <c r="AV487" s="451" t="str">
        <f t="shared" si="14"/>
        <v>Yes</v>
      </c>
      <c r="AW487" s="451"/>
      <c r="AX487" s="148" t="s">
        <v>895</v>
      </c>
      <c r="AY487" s="48"/>
      <c r="AZ487" s="48"/>
      <c r="BA487" s="48"/>
      <c r="BB487" s="451" t="b">
        <f t="shared" si="15"/>
        <v>0</v>
      </c>
      <c r="BC487" s="451"/>
      <c r="BD487" s="48"/>
      <c r="BE487" s="48"/>
      <c r="BF487" s="48"/>
      <c r="BG487" s="48"/>
      <c r="BH487" s="48"/>
      <c r="BI487" s="48"/>
      <c r="BJ487" s="48"/>
      <c r="BK487" s="48"/>
      <c r="BL487" s="48"/>
      <c r="BM487" s="48"/>
      <c r="BN487" s="48"/>
      <c r="BO487" s="48"/>
      <c r="BP487" s="48"/>
      <c r="BQ487" s="48"/>
      <c r="BR487" s="48"/>
      <c r="BS487" s="48"/>
      <c r="BT487" s="48"/>
      <c r="BU487" s="48"/>
    </row>
    <row r="488" spans="1:73" hidden="1">
      <c r="A488" s="48"/>
      <c r="B488" s="48"/>
      <c r="C488" s="70" t="s">
        <v>1354</v>
      </c>
      <c r="D488" s="48"/>
      <c r="E488" s="76"/>
      <c r="F488" s="48"/>
      <c r="G488" s="70"/>
      <c r="H488" s="48"/>
      <c r="I488" s="48"/>
      <c r="J488" s="48"/>
      <c r="K488" s="48"/>
      <c r="L488" s="450">
        <f t="shared" si="16"/>
        <v>117</v>
      </c>
      <c r="M488" s="450"/>
      <c r="N488" s="145" t="s">
        <v>1355</v>
      </c>
      <c r="O488" s="48"/>
      <c r="P488" s="48"/>
      <c r="Q488" s="48"/>
      <c r="R488" s="48"/>
      <c r="S488" s="48"/>
      <c r="T488" s="48"/>
      <c r="U488" s="451" t="str">
        <f t="shared" si="11"/>
        <v/>
      </c>
      <c r="V488" s="451"/>
      <c r="W488" s="451" t="str">
        <f t="shared" si="12"/>
        <v/>
      </c>
      <c r="X488" s="451"/>
      <c r="Y488" s="48"/>
      <c r="Z488" s="70"/>
      <c r="AA488" s="48"/>
      <c r="AB488" s="48"/>
      <c r="AC488" s="48"/>
      <c r="AD488" s="48"/>
      <c r="AE488" s="48"/>
      <c r="AF488" s="48"/>
      <c r="AG488" s="48"/>
      <c r="AH488" s="48"/>
      <c r="AI488" s="48"/>
      <c r="AJ488" s="48"/>
      <c r="AK488" s="48"/>
      <c r="AL488" s="147" t="s">
        <v>1356</v>
      </c>
      <c r="AM488" s="70"/>
      <c r="AN488" s="70"/>
      <c r="AO488" s="70"/>
      <c r="AP488" s="70"/>
      <c r="AQ488" s="70"/>
      <c r="AR488" s="70"/>
      <c r="AS488" s="70"/>
      <c r="AT488" s="451" t="str">
        <f t="shared" si="10"/>
        <v/>
      </c>
      <c r="AU488" s="451"/>
      <c r="AV488" s="451" t="str">
        <f t="shared" si="14"/>
        <v>Yes</v>
      </c>
      <c r="AW488" s="451"/>
      <c r="AX488" s="148" t="s">
        <v>895</v>
      </c>
      <c r="AY488" s="48"/>
      <c r="AZ488" s="48"/>
      <c r="BA488" s="48"/>
      <c r="BB488" s="451" t="b">
        <f t="shared" si="15"/>
        <v>0</v>
      </c>
      <c r="BC488" s="451"/>
      <c r="BD488" s="48"/>
      <c r="BE488" s="48"/>
      <c r="BF488" s="48"/>
      <c r="BG488" s="48"/>
      <c r="BH488" s="48"/>
      <c r="BI488" s="48"/>
      <c r="BJ488" s="48"/>
      <c r="BK488" s="48"/>
      <c r="BL488" s="48"/>
      <c r="BM488" s="48"/>
      <c r="BN488" s="48"/>
      <c r="BO488" s="48"/>
      <c r="BP488" s="48"/>
      <c r="BQ488" s="48"/>
      <c r="BR488" s="48"/>
      <c r="BS488" s="48"/>
      <c r="BT488" s="48"/>
      <c r="BU488" s="48"/>
    </row>
    <row r="489" spans="1:73" hidden="1">
      <c r="A489" s="48"/>
      <c r="B489" s="48"/>
      <c r="C489" s="70" t="s">
        <v>1357</v>
      </c>
      <c r="D489" s="48"/>
      <c r="E489" s="76"/>
      <c r="F489" s="48"/>
      <c r="G489" s="70"/>
      <c r="H489" s="48"/>
      <c r="I489" s="48"/>
      <c r="J489" s="48"/>
      <c r="K489" s="48"/>
      <c r="L489" s="450">
        <f t="shared" si="16"/>
        <v>118</v>
      </c>
      <c r="M489" s="450"/>
      <c r="N489" s="145" t="s">
        <v>1358</v>
      </c>
      <c r="O489" s="48"/>
      <c r="P489" s="48"/>
      <c r="Q489" s="48"/>
      <c r="R489" s="48"/>
      <c r="S489" s="48"/>
      <c r="T489" s="48"/>
      <c r="U489" s="451" t="str">
        <f t="shared" si="11"/>
        <v/>
      </c>
      <c r="V489" s="451"/>
      <c r="W489" s="451" t="str">
        <f t="shared" si="12"/>
        <v/>
      </c>
      <c r="X489" s="451"/>
      <c r="Y489" s="48"/>
      <c r="Z489" s="70"/>
      <c r="AA489" s="48"/>
      <c r="AB489" s="48"/>
      <c r="AC489" s="48"/>
      <c r="AD489" s="48"/>
      <c r="AE489" s="48"/>
      <c r="AF489" s="48"/>
      <c r="AG489" s="48"/>
      <c r="AH489" s="48"/>
      <c r="AI489" s="48"/>
      <c r="AJ489" s="48"/>
      <c r="AK489" s="48"/>
      <c r="AL489" s="147" t="s">
        <v>1359</v>
      </c>
      <c r="AM489" s="70"/>
      <c r="AN489" s="70"/>
      <c r="AO489" s="70"/>
      <c r="AP489" s="70"/>
      <c r="AQ489" s="70"/>
      <c r="AR489" s="70"/>
      <c r="AS489" s="70"/>
      <c r="AT489" s="451" t="str">
        <f t="shared" si="10"/>
        <v/>
      </c>
      <c r="AU489" s="451"/>
      <c r="AV489" s="451" t="str">
        <f t="shared" si="14"/>
        <v>Yes</v>
      </c>
      <c r="AW489" s="451"/>
      <c r="AX489" s="148" t="s">
        <v>895</v>
      </c>
      <c r="AY489" s="48"/>
      <c r="AZ489" s="48"/>
      <c r="BA489" s="48"/>
      <c r="BB489" s="451" t="b">
        <f t="shared" si="15"/>
        <v>0</v>
      </c>
      <c r="BC489" s="451"/>
      <c r="BD489" s="48"/>
      <c r="BE489" s="48"/>
      <c r="BF489" s="48"/>
      <c r="BG489" s="48"/>
      <c r="BH489" s="48"/>
      <c r="BI489" s="48"/>
      <c r="BJ489" s="48"/>
      <c r="BK489" s="48"/>
      <c r="BL489" s="48"/>
      <c r="BM489" s="48"/>
      <c r="BN489" s="48"/>
      <c r="BO489" s="48"/>
      <c r="BP489" s="48"/>
      <c r="BQ489" s="48"/>
      <c r="BR489" s="48"/>
      <c r="BS489" s="48"/>
      <c r="BT489" s="48"/>
      <c r="BU489" s="48"/>
    </row>
    <row r="490" spans="1:73" hidden="1">
      <c r="A490" s="48"/>
      <c r="B490" s="48"/>
      <c r="C490" s="70" t="s">
        <v>1360</v>
      </c>
      <c r="D490" s="48"/>
      <c r="E490" s="76"/>
      <c r="F490" s="48"/>
      <c r="G490" s="70"/>
      <c r="H490" s="48"/>
      <c r="I490" s="48"/>
      <c r="J490" s="48"/>
      <c r="K490" s="48"/>
      <c r="L490" s="450">
        <f t="shared" si="16"/>
        <v>119</v>
      </c>
      <c r="M490" s="450"/>
      <c r="N490" s="145" t="s">
        <v>1361</v>
      </c>
      <c r="O490" s="48"/>
      <c r="P490" s="48"/>
      <c r="Q490" s="48"/>
      <c r="R490" s="48"/>
      <c r="S490" s="48"/>
      <c r="T490" s="48"/>
      <c r="U490" s="451" t="str">
        <f t="shared" si="11"/>
        <v/>
      </c>
      <c r="V490" s="451"/>
      <c r="W490" s="451" t="str">
        <f t="shared" si="12"/>
        <v/>
      </c>
      <c r="X490" s="451"/>
      <c r="Y490" s="48"/>
      <c r="Z490" s="70"/>
      <c r="AA490" s="48"/>
      <c r="AB490" s="48"/>
      <c r="AC490" s="48"/>
      <c r="AD490" s="48"/>
      <c r="AE490" s="48"/>
      <c r="AF490" s="48"/>
      <c r="AG490" s="48"/>
      <c r="AH490" s="48"/>
      <c r="AI490" s="48"/>
      <c r="AJ490" s="48"/>
      <c r="AK490" s="48"/>
      <c r="AL490" s="144" t="s">
        <v>1362</v>
      </c>
      <c r="AM490" s="70"/>
      <c r="AN490" s="70"/>
      <c r="AO490" s="70"/>
      <c r="AP490" s="70"/>
      <c r="AQ490" s="70"/>
      <c r="AR490" s="70"/>
      <c r="AS490" s="70"/>
      <c r="AT490" s="451" t="str">
        <f t="shared" si="10"/>
        <v/>
      </c>
      <c r="AU490" s="451"/>
      <c r="AV490" s="451" t="str">
        <f t="shared" si="14"/>
        <v>Yes</v>
      </c>
      <c r="AW490" s="451"/>
      <c r="AX490" s="69" t="s">
        <v>987</v>
      </c>
      <c r="AY490" s="48"/>
      <c r="AZ490" s="48"/>
      <c r="BA490" s="48"/>
      <c r="BB490" s="451" t="b">
        <f t="shared" si="15"/>
        <v>0</v>
      </c>
      <c r="BC490" s="451"/>
      <c r="BD490" s="48"/>
      <c r="BE490" s="48"/>
      <c r="BF490" s="48"/>
      <c r="BG490" s="48"/>
      <c r="BH490" s="48"/>
      <c r="BI490" s="48"/>
      <c r="BJ490" s="48"/>
      <c r="BK490" s="48"/>
      <c r="BL490" s="48"/>
      <c r="BM490" s="48"/>
      <c r="BN490" s="48"/>
      <c r="BO490" s="48"/>
      <c r="BP490" s="48"/>
      <c r="BQ490" s="48"/>
      <c r="BR490" s="48"/>
      <c r="BS490" s="48"/>
      <c r="BT490" s="48"/>
      <c r="BU490" s="48"/>
    </row>
    <row r="491" spans="1:73" hidden="1">
      <c r="A491" s="48"/>
      <c r="B491" s="48"/>
      <c r="C491" s="70" t="s">
        <v>1363</v>
      </c>
      <c r="D491" s="48"/>
      <c r="E491" s="76"/>
      <c r="F491" s="48"/>
      <c r="G491" s="70"/>
      <c r="H491" s="48"/>
      <c r="I491" s="48"/>
      <c r="J491" s="48"/>
      <c r="K491" s="48"/>
      <c r="L491" s="450">
        <f t="shared" si="16"/>
        <v>120</v>
      </c>
      <c r="M491" s="450"/>
      <c r="N491" s="145" t="s">
        <v>1364</v>
      </c>
      <c r="O491" s="48"/>
      <c r="P491" s="48"/>
      <c r="Q491" s="48"/>
      <c r="R491" s="48"/>
      <c r="S491" s="48"/>
      <c r="T491" s="48"/>
      <c r="U491" s="451" t="str">
        <f t="shared" si="11"/>
        <v/>
      </c>
      <c r="V491" s="451"/>
      <c r="W491" s="451" t="str">
        <f t="shared" si="12"/>
        <v/>
      </c>
      <c r="X491" s="451"/>
      <c r="Y491" s="48"/>
      <c r="Z491" s="70"/>
      <c r="AA491" s="48"/>
      <c r="AB491" s="48"/>
      <c r="AC491" s="48"/>
      <c r="AD491" s="48"/>
      <c r="AE491" s="48"/>
      <c r="AF491" s="48"/>
      <c r="AG491" s="48"/>
      <c r="AH491" s="48"/>
      <c r="AI491" s="48"/>
      <c r="AJ491" s="48"/>
      <c r="AK491" s="48"/>
      <c r="AL491" s="144" t="s">
        <v>1365</v>
      </c>
      <c r="AM491" s="70"/>
      <c r="AN491" s="70"/>
      <c r="AO491" s="70"/>
      <c r="AP491" s="70"/>
      <c r="AQ491" s="70"/>
      <c r="AR491" s="70"/>
      <c r="AS491" s="70"/>
      <c r="AT491" s="451" t="str">
        <f t="shared" si="10"/>
        <v/>
      </c>
      <c r="AU491" s="451"/>
      <c r="AV491" s="451" t="str">
        <f t="shared" si="14"/>
        <v>Yes</v>
      </c>
      <c r="AW491" s="451"/>
      <c r="AX491" s="69" t="s">
        <v>918</v>
      </c>
      <c r="AY491" s="48"/>
      <c r="AZ491" s="48"/>
      <c r="BA491" s="48"/>
      <c r="BB491" s="451" t="b">
        <f t="shared" si="15"/>
        <v>0</v>
      </c>
      <c r="BC491" s="451"/>
      <c r="BD491" s="48"/>
      <c r="BE491" s="48"/>
      <c r="BF491" s="48"/>
      <c r="BG491" s="48"/>
      <c r="BH491" s="48"/>
      <c r="BI491" s="48"/>
      <c r="BJ491" s="48"/>
      <c r="BK491" s="48"/>
      <c r="BL491" s="48"/>
      <c r="BM491" s="48"/>
      <c r="BN491" s="48"/>
      <c r="BO491" s="48"/>
      <c r="BP491" s="48"/>
      <c r="BQ491" s="48"/>
      <c r="BR491" s="48"/>
      <c r="BS491" s="48"/>
      <c r="BT491" s="48"/>
      <c r="BU491" s="48"/>
    </row>
    <row r="492" spans="1:73" hidden="1">
      <c r="A492" s="48"/>
      <c r="B492" s="48"/>
      <c r="C492" s="70" t="s">
        <v>1366</v>
      </c>
      <c r="D492" s="48"/>
      <c r="E492" s="76"/>
      <c r="F492" s="48"/>
      <c r="G492" s="70"/>
      <c r="H492" s="48"/>
      <c r="I492" s="48"/>
      <c r="J492" s="48"/>
      <c r="K492" s="48"/>
      <c r="L492" s="450">
        <f t="shared" si="16"/>
        <v>121</v>
      </c>
      <c r="M492" s="450"/>
      <c r="N492" s="145" t="s">
        <v>1367</v>
      </c>
      <c r="O492" s="48"/>
      <c r="P492" s="48"/>
      <c r="Q492" s="48"/>
      <c r="R492" s="48"/>
      <c r="S492" s="48"/>
      <c r="T492" s="48"/>
      <c r="U492" s="451" t="str">
        <f t="shared" si="11"/>
        <v/>
      </c>
      <c r="V492" s="451"/>
      <c r="W492" s="451" t="str">
        <f t="shared" si="12"/>
        <v/>
      </c>
      <c r="X492" s="451"/>
      <c r="Y492" s="48"/>
      <c r="Z492" s="70"/>
      <c r="AA492" s="48"/>
      <c r="AB492" s="48"/>
      <c r="AC492" s="48"/>
      <c r="AD492" s="48"/>
      <c r="AE492" s="48"/>
      <c r="AF492" s="48"/>
      <c r="AG492" s="48"/>
      <c r="AH492" s="48"/>
      <c r="AI492" s="48"/>
      <c r="AJ492" s="48"/>
      <c r="AK492" s="48"/>
      <c r="AL492" s="150" t="s">
        <v>1368</v>
      </c>
      <c r="AM492" s="70"/>
      <c r="AN492" s="70"/>
      <c r="AO492" s="70"/>
      <c r="AP492" s="70"/>
      <c r="AQ492" s="70"/>
      <c r="AR492" s="70"/>
      <c r="AS492" s="70"/>
      <c r="AT492" s="451" t="str">
        <f t="shared" si="10"/>
        <v/>
      </c>
      <c r="AU492" s="451"/>
      <c r="AV492" s="451" t="str">
        <f t="shared" si="14"/>
        <v>Yes</v>
      </c>
      <c r="AW492" s="451"/>
      <c r="AX492" s="148" t="s">
        <v>895</v>
      </c>
      <c r="AY492" s="48"/>
      <c r="AZ492" s="48"/>
      <c r="BA492" s="48"/>
      <c r="BB492" s="451" t="b">
        <f t="shared" si="15"/>
        <v>0</v>
      </c>
      <c r="BC492" s="451"/>
      <c r="BD492" s="48"/>
      <c r="BE492" s="48"/>
      <c r="BF492" s="48"/>
      <c r="BG492" s="48"/>
      <c r="BH492" s="48"/>
      <c r="BI492" s="48"/>
      <c r="BJ492" s="48"/>
      <c r="BK492" s="48"/>
      <c r="BL492" s="48"/>
      <c r="BM492" s="48"/>
      <c r="BN492" s="48"/>
      <c r="BO492" s="48"/>
      <c r="BP492" s="48"/>
      <c r="BQ492" s="48"/>
      <c r="BR492" s="48"/>
      <c r="BS492" s="48"/>
      <c r="BT492" s="48"/>
      <c r="BU492" s="48"/>
    </row>
    <row r="493" spans="1:73" hidden="1">
      <c r="A493" s="48"/>
      <c r="B493" s="48"/>
      <c r="C493" s="70" t="s">
        <v>1369</v>
      </c>
      <c r="D493" s="48"/>
      <c r="E493" s="76"/>
      <c r="F493" s="48"/>
      <c r="G493" s="70"/>
      <c r="H493" s="48"/>
      <c r="I493" s="48"/>
      <c r="J493" s="48"/>
      <c r="K493" s="48"/>
      <c r="L493" s="450">
        <f t="shared" si="16"/>
        <v>122</v>
      </c>
      <c r="M493" s="450"/>
      <c r="N493" s="145" t="s">
        <v>1370</v>
      </c>
      <c r="O493" s="48"/>
      <c r="P493" s="48"/>
      <c r="Q493" s="48"/>
      <c r="R493" s="48"/>
      <c r="S493" s="48"/>
      <c r="T493" s="48"/>
      <c r="U493" s="451" t="str">
        <f t="shared" si="11"/>
        <v/>
      </c>
      <c r="V493" s="451"/>
      <c r="W493" s="451" t="str">
        <f t="shared" si="12"/>
        <v/>
      </c>
      <c r="X493" s="451"/>
      <c r="Y493" s="48"/>
      <c r="Z493" s="70"/>
      <c r="AA493" s="48"/>
      <c r="AB493" s="48"/>
      <c r="AC493" s="48"/>
      <c r="AD493" s="48"/>
      <c r="AE493" s="48"/>
      <c r="AF493" s="48"/>
      <c r="AG493" s="48"/>
      <c r="AH493" s="48"/>
      <c r="AI493" s="48"/>
      <c r="AJ493" s="48"/>
      <c r="AK493" s="48"/>
      <c r="AL493" s="144" t="s">
        <v>1371</v>
      </c>
      <c r="AM493" s="70"/>
      <c r="AN493" s="70"/>
      <c r="AO493" s="70"/>
      <c r="AP493" s="70"/>
      <c r="AQ493" s="70"/>
      <c r="AR493" s="70"/>
      <c r="AS493" s="70"/>
      <c r="AT493" s="451" t="str">
        <f t="shared" si="10"/>
        <v/>
      </c>
      <c r="AU493" s="451"/>
      <c r="AV493" s="451" t="str">
        <f t="shared" si="14"/>
        <v>Yes</v>
      </c>
      <c r="AW493" s="451"/>
      <c r="AX493" s="149" t="s">
        <v>895</v>
      </c>
      <c r="AY493" s="48"/>
      <c r="AZ493" s="48"/>
      <c r="BA493" s="48"/>
      <c r="BB493" s="451" t="b">
        <f t="shared" si="15"/>
        <v>0</v>
      </c>
      <c r="BC493" s="451"/>
      <c r="BD493" s="48"/>
      <c r="BE493" s="48"/>
      <c r="BF493" s="48"/>
      <c r="BG493" s="48"/>
      <c r="BH493" s="48"/>
      <c r="BI493" s="48"/>
      <c r="BJ493" s="48"/>
      <c r="BK493" s="48"/>
      <c r="BL493" s="48"/>
      <c r="BM493" s="48"/>
      <c r="BN493" s="48"/>
      <c r="BO493" s="48"/>
      <c r="BP493" s="48"/>
      <c r="BQ493" s="48"/>
      <c r="BR493" s="48"/>
      <c r="BS493" s="48"/>
      <c r="BT493" s="48"/>
      <c r="BU493" s="48"/>
    </row>
    <row r="494" spans="1:73" hidden="1">
      <c r="A494" s="48"/>
      <c r="B494" s="48"/>
      <c r="C494" s="70" t="s">
        <v>1372</v>
      </c>
      <c r="D494" s="48"/>
      <c r="E494" s="76"/>
      <c r="F494" s="48"/>
      <c r="G494" s="70"/>
      <c r="H494" s="48"/>
      <c r="I494" s="48"/>
      <c r="J494" s="48"/>
      <c r="K494" s="48"/>
      <c r="L494" s="450">
        <f t="shared" si="16"/>
        <v>123</v>
      </c>
      <c r="M494" s="450"/>
      <c r="N494" s="145" t="s">
        <v>1373</v>
      </c>
      <c r="O494" s="48"/>
      <c r="P494" s="48"/>
      <c r="Q494" s="48"/>
      <c r="R494" s="48"/>
      <c r="S494" s="48"/>
      <c r="T494" s="48"/>
      <c r="U494" s="451" t="str">
        <f t="shared" si="11"/>
        <v/>
      </c>
      <c r="V494" s="451"/>
      <c r="W494" s="451" t="str">
        <f t="shared" si="12"/>
        <v/>
      </c>
      <c r="X494" s="451"/>
      <c r="Y494" s="48"/>
      <c r="Z494" s="70"/>
      <c r="AA494" s="48"/>
      <c r="AB494" s="48"/>
      <c r="AC494" s="48"/>
      <c r="AD494" s="48"/>
      <c r="AE494" s="48"/>
      <c r="AF494" s="48"/>
      <c r="AG494" s="48"/>
      <c r="AH494" s="48"/>
      <c r="AI494" s="48"/>
      <c r="AJ494" s="48"/>
      <c r="AK494" s="48"/>
      <c r="AL494" s="144" t="s">
        <v>1374</v>
      </c>
      <c r="AM494" s="70"/>
      <c r="AN494" s="70"/>
      <c r="AO494" s="70"/>
      <c r="AP494" s="70"/>
      <c r="AQ494" s="70"/>
      <c r="AR494" s="70"/>
      <c r="AS494" s="70"/>
      <c r="AT494" s="451" t="str">
        <f t="shared" si="10"/>
        <v/>
      </c>
      <c r="AU494" s="451"/>
      <c r="AV494" s="451" t="str">
        <f t="shared" si="14"/>
        <v>Yes</v>
      </c>
      <c r="AW494" s="451"/>
      <c r="AX494" s="149" t="s">
        <v>905</v>
      </c>
      <c r="AY494" s="48"/>
      <c r="AZ494" s="48"/>
      <c r="BA494" s="48"/>
      <c r="BB494" s="451" t="b">
        <f t="shared" si="15"/>
        <v>0</v>
      </c>
      <c r="BC494" s="451"/>
      <c r="BD494" s="48"/>
      <c r="BE494" s="48"/>
      <c r="BF494" s="48"/>
      <c r="BG494" s="48"/>
      <c r="BH494" s="48"/>
      <c r="BI494" s="48"/>
      <c r="BJ494" s="48"/>
      <c r="BK494" s="48"/>
      <c r="BL494" s="48"/>
      <c r="BM494" s="48"/>
      <c r="BN494" s="48"/>
      <c r="BO494" s="48"/>
      <c r="BP494" s="48"/>
      <c r="BQ494" s="48"/>
      <c r="BR494" s="48"/>
      <c r="BS494" s="48"/>
      <c r="BT494" s="48"/>
      <c r="BU494" s="48"/>
    </row>
    <row r="495" spans="1:73" hidden="1">
      <c r="A495" s="48"/>
      <c r="B495" s="48"/>
      <c r="C495" s="70" t="s">
        <v>1375</v>
      </c>
      <c r="D495" s="48"/>
      <c r="E495" s="76"/>
      <c r="F495" s="48"/>
      <c r="G495" s="70"/>
      <c r="H495" s="48"/>
      <c r="I495" s="48"/>
      <c r="J495" s="48"/>
      <c r="K495" s="48"/>
      <c r="L495" s="450">
        <f t="shared" si="16"/>
        <v>124</v>
      </c>
      <c r="M495" s="450"/>
      <c r="N495" s="145" t="s">
        <v>1376</v>
      </c>
      <c r="O495" s="48"/>
      <c r="P495" s="48"/>
      <c r="Q495" s="48"/>
      <c r="R495" s="48"/>
      <c r="S495" s="48"/>
      <c r="T495" s="48"/>
      <c r="U495" s="451" t="str">
        <f t="shared" si="11"/>
        <v/>
      </c>
      <c r="V495" s="451"/>
      <c r="W495" s="451" t="str">
        <f t="shared" si="12"/>
        <v/>
      </c>
      <c r="X495" s="451"/>
      <c r="Y495" s="48"/>
      <c r="Z495" s="70"/>
      <c r="AA495" s="48"/>
      <c r="AB495" s="48"/>
      <c r="AC495" s="48"/>
      <c r="AD495" s="48"/>
      <c r="AE495" s="48"/>
      <c r="AF495" s="48"/>
      <c r="AG495" s="48"/>
      <c r="AH495" s="48"/>
      <c r="AI495" s="48"/>
      <c r="AJ495" s="48"/>
      <c r="AK495" s="48"/>
      <c r="AL495" s="150" t="s">
        <v>1377</v>
      </c>
      <c r="AM495" s="70"/>
      <c r="AN495" s="70"/>
      <c r="AO495" s="70"/>
      <c r="AP495" s="70"/>
      <c r="AQ495" s="70"/>
      <c r="AR495" s="70"/>
      <c r="AS495" s="70"/>
      <c r="AT495" s="451" t="str">
        <f t="shared" si="10"/>
        <v/>
      </c>
      <c r="AU495" s="451"/>
      <c r="AV495" s="451" t="str">
        <f t="shared" si="14"/>
        <v>Yes</v>
      </c>
      <c r="AW495" s="451"/>
      <c r="AX495" s="148" t="s">
        <v>895</v>
      </c>
      <c r="AY495" s="48"/>
      <c r="AZ495" s="48"/>
      <c r="BA495" s="48"/>
      <c r="BB495" s="451" t="b">
        <f t="shared" si="15"/>
        <v>0</v>
      </c>
      <c r="BC495" s="451"/>
      <c r="BD495" s="48"/>
      <c r="BE495" s="48"/>
      <c r="BF495" s="48"/>
      <c r="BG495" s="48"/>
      <c r="BH495" s="48"/>
      <c r="BI495" s="48"/>
      <c r="BJ495" s="48"/>
      <c r="BK495" s="48"/>
      <c r="BL495" s="48"/>
      <c r="BM495" s="48"/>
      <c r="BN495" s="48"/>
      <c r="BO495" s="48"/>
      <c r="BP495" s="48"/>
      <c r="BQ495" s="48"/>
      <c r="BR495" s="48"/>
      <c r="BS495" s="48"/>
      <c r="BT495" s="48"/>
      <c r="BU495" s="48"/>
    </row>
    <row r="496" spans="1:73" hidden="1">
      <c r="A496" s="48"/>
      <c r="B496" s="48"/>
      <c r="C496" s="70" t="s">
        <v>1378</v>
      </c>
      <c r="D496" s="48"/>
      <c r="E496" s="76"/>
      <c r="F496" s="48"/>
      <c r="G496" s="70"/>
      <c r="H496" s="48"/>
      <c r="I496" s="48"/>
      <c r="J496" s="48"/>
      <c r="K496" s="48"/>
      <c r="L496" s="450">
        <f t="shared" si="16"/>
        <v>125</v>
      </c>
      <c r="M496" s="450"/>
      <c r="N496" s="145" t="s">
        <v>1379</v>
      </c>
      <c r="O496" s="48"/>
      <c r="P496" s="48"/>
      <c r="Q496" s="48"/>
      <c r="R496" s="48"/>
      <c r="S496" s="48"/>
      <c r="T496" s="48"/>
      <c r="U496" s="451" t="str">
        <f t="shared" si="11"/>
        <v/>
      </c>
      <c r="V496" s="451"/>
      <c r="W496" s="451" t="str">
        <f t="shared" si="12"/>
        <v/>
      </c>
      <c r="X496" s="451"/>
      <c r="Y496" s="48"/>
      <c r="Z496" s="70"/>
      <c r="AA496" s="48"/>
      <c r="AB496" s="48"/>
      <c r="AC496" s="48"/>
      <c r="AD496" s="48"/>
      <c r="AE496" s="48"/>
      <c r="AF496" s="48"/>
      <c r="AG496" s="48"/>
      <c r="AH496" s="48"/>
      <c r="AI496" s="48"/>
      <c r="AJ496" s="48"/>
      <c r="AK496" s="48"/>
      <c r="AL496" s="153" t="s">
        <v>1380</v>
      </c>
      <c r="AM496" s="70"/>
      <c r="AN496" s="70"/>
      <c r="AO496" s="70"/>
      <c r="AP496" s="70"/>
      <c r="AQ496" s="70"/>
      <c r="AR496" s="70"/>
      <c r="AS496" s="70"/>
      <c r="AT496" s="451" t="str">
        <f t="shared" si="10"/>
        <v/>
      </c>
      <c r="AU496" s="451"/>
      <c r="AV496" s="451" t="str">
        <f t="shared" si="14"/>
        <v>Yes</v>
      </c>
      <c r="AW496" s="451"/>
      <c r="AX496" s="148" t="s">
        <v>895</v>
      </c>
      <c r="AY496" s="48"/>
      <c r="AZ496" s="48"/>
      <c r="BA496" s="48"/>
      <c r="BB496" s="451" t="b">
        <f t="shared" si="15"/>
        <v>0</v>
      </c>
      <c r="BC496" s="451"/>
      <c r="BD496" s="48"/>
      <c r="BE496" s="48"/>
      <c r="BF496" s="48"/>
      <c r="BG496" s="48"/>
      <c r="BH496" s="48"/>
      <c r="BI496" s="48"/>
      <c r="BJ496" s="48"/>
      <c r="BK496" s="48"/>
      <c r="BL496" s="48"/>
      <c r="BM496" s="48"/>
      <c r="BN496" s="48"/>
      <c r="BO496" s="48"/>
      <c r="BP496" s="48"/>
      <c r="BQ496" s="48"/>
      <c r="BR496" s="48"/>
      <c r="BS496" s="48"/>
      <c r="BT496" s="48"/>
      <c r="BU496" s="48"/>
    </row>
    <row r="497" spans="1:73" hidden="1">
      <c r="A497" s="48"/>
      <c r="B497" s="48"/>
      <c r="C497" s="70" t="s">
        <v>1381</v>
      </c>
      <c r="D497" s="48"/>
      <c r="E497" s="76"/>
      <c r="F497" s="48"/>
      <c r="G497" s="70"/>
      <c r="H497" s="48"/>
      <c r="I497" s="48"/>
      <c r="J497" s="48"/>
      <c r="K497" s="48"/>
      <c r="L497" s="450">
        <f t="shared" si="16"/>
        <v>126</v>
      </c>
      <c r="M497" s="450"/>
      <c r="N497" s="145" t="s">
        <v>1382</v>
      </c>
      <c r="O497" s="48"/>
      <c r="P497" s="48"/>
      <c r="Q497" s="48"/>
      <c r="R497" s="48"/>
      <c r="S497" s="48"/>
      <c r="T497" s="48"/>
      <c r="U497" s="451" t="str">
        <f t="shared" si="11"/>
        <v/>
      </c>
      <c r="V497" s="451"/>
      <c r="W497" s="451" t="str">
        <f t="shared" si="12"/>
        <v/>
      </c>
      <c r="X497" s="451"/>
      <c r="Y497" s="48"/>
      <c r="Z497" s="70"/>
      <c r="AA497" s="48"/>
      <c r="AB497" s="48"/>
      <c r="AC497" s="48"/>
      <c r="AD497" s="48"/>
      <c r="AE497" s="48"/>
      <c r="AF497" s="48"/>
      <c r="AG497" s="48"/>
      <c r="AH497" s="48"/>
      <c r="AI497" s="48"/>
      <c r="AJ497" s="48"/>
      <c r="AK497" s="48"/>
      <c r="AL497" s="144" t="s">
        <v>1383</v>
      </c>
      <c r="AM497" s="70"/>
      <c r="AN497" s="70"/>
      <c r="AO497" s="70"/>
      <c r="AP497" s="70"/>
      <c r="AQ497" s="70"/>
      <c r="AR497" s="70"/>
      <c r="AS497" s="70"/>
      <c r="AT497" s="451" t="str">
        <f t="shared" si="10"/>
        <v/>
      </c>
      <c r="AU497" s="451"/>
      <c r="AV497" s="451" t="str">
        <f t="shared" si="14"/>
        <v>Yes</v>
      </c>
      <c r="AW497" s="451"/>
      <c r="AX497" s="149" t="s">
        <v>905</v>
      </c>
      <c r="AY497" s="48"/>
      <c r="AZ497" s="48"/>
      <c r="BA497" s="48"/>
      <c r="BB497" s="451" t="b">
        <f t="shared" si="15"/>
        <v>0</v>
      </c>
      <c r="BC497" s="451"/>
      <c r="BD497" s="48"/>
      <c r="BE497" s="48"/>
      <c r="BF497" s="48"/>
      <c r="BG497" s="48"/>
      <c r="BH497" s="48"/>
      <c r="BI497" s="48"/>
      <c r="BJ497" s="48"/>
      <c r="BK497" s="48"/>
      <c r="BL497" s="48"/>
      <c r="BM497" s="48"/>
      <c r="BN497" s="48"/>
      <c r="BO497" s="48"/>
      <c r="BP497" s="48"/>
      <c r="BQ497" s="48"/>
      <c r="BR497" s="48"/>
      <c r="BS497" s="48"/>
      <c r="BT497" s="48"/>
      <c r="BU497" s="48"/>
    </row>
    <row r="498" spans="1:73" hidden="1">
      <c r="A498" s="48"/>
      <c r="B498" s="48"/>
      <c r="C498" s="70" t="s">
        <v>1384</v>
      </c>
      <c r="D498" s="48"/>
      <c r="E498" s="76"/>
      <c r="F498" s="48"/>
      <c r="G498" s="70"/>
      <c r="H498" s="48"/>
      <c r="I498" s="48"/>
      <c r="J498" s="48"/>
      <c r="K498" s="48"/>
      <c r="L498" s="450">
        <f t="shared" si="16"/>
        <v>127</v>
      </c>
      <c r="M498" s="450"/>
      <c r="N498" s="145" t="s">
        <v>1385</v>
      </c>
      <c r="O498" s="48"/>
      <c r="P498" s="48"/>
      <c r="Q498" s="48"/>
      <c r="R498" s="48"/>
      <c r="S498" s="48"/>
      <c r="T498" s="48"/>
      <c r="U498" s="451" t="str">
        <f t="shared" si="11"/>
        <v/>
      </c>
      <c r="V498" s="451"/>
      <c r="W498" s="451" t="str">
        <f t="shared" si="12"/>
        <v/>
      </c>
      <c r="X498" s="451"/>
      <c r="Y498" s="48"/>
      <c r="Z498" s="70"/>
      <c r="AA498" s="48"/>
      <c r="AB498" s="48"/>
      <c r="AC498" s="48"/>
      <c r="AD498" s="48"/>
      <c r="AE498" s="48"/>
      <c r="AF498" s="48"/>
      <c r="AG498" s="48"/>
      <c r="AH498" s="48"/>
      <c r="AI498" s="48"/>
      <c r="AJ498" s="48"/>
      <c r="AK498" s="48"/>
      <c r="AL498" s="150" t="s">
        <v>1386</v>
      </c>
      <c r="AM498" s="70"/>
      <c r="AN498" s="70"/>
      <c r="AO498" s="70"/>
      <c r="AP498" s="70"/>
      <c r="AQ498" s="70"/>
      <c r="AR498" s="70"/>
      <c r="AS498" s="70"/>
      <c r="AT498" s="451" t="str">
        <f t="shared" si="10"/>
        <v/>
      </c>
      <c r="AU498" s="451"/>
      <c r="AV498" s="451" t="str">
        <f t="shared" si="14"/>
        <v>Yes</v>
      </c>
      <c r="AW498" s="451"/>
      <c r="AX498" s="148" t="s">
        <v>895</v>
      </c>
      <c r="AY498" s="48"/>
      <c r="AZ498" s="48"/>
      <c r="BA498" s="48"/>
      <c r="BB498" s="451" t="b">
        <f t="shared" si="15"/>
        <v>0</v>
      </c>
      <c r="BC498" s="451"/>
      <c r="BD498" s="48"/>
      <c r="BE498" s="48"/>
      <c r="BF498" s="48"/>
      <c r="BG498" s="48"/>
      <c r="BH498" s="48"/>
      <c r="BI498" s="48"/>
      <c r="BJ498" s="48"/>
      <c r="BK498" s="48"/>
      <c r="BL498" s="48"/>
      <c r="BM498" s="48"/>
      <c r="BN498" s="48"/>
      <c r="BO498" s="48"/>
      <c r="BP498" s="48"/>
      <c r="BQ498" s="48"/>
      <c r="BR498" s="48"/>
      <c r="BS498" s="48"/>
      <c r="BT498" s="48"/>
      <c r="BU498" s="48"/>
    </row>
    <row r="499" spans="1:73" hidden="1">
      <c r="A499" s="48"/>
      <c r="B499" s="48"/>
      <c r="C499" s="70" t="s">
        <v>1387</v>
      </c>
      <c r="D499" s="48"/>
      <c r="E499" s="76"/>
      <c r="F499" s="48"/>
      <c r="G499" s="70"/>
      <c r="H499" s="48"/>
      <c r="I499" s="48"/>
      <c r="J499" s="48"/>
      <c r="K499" s="48"/>
      <c r="L499" s="450">
        <f t="shared" si="16"/>
        <v>128</v>
      </c>
      <c r="M499" s="450"/>
      <c r="N499" s="145" t="s">
        <v>1388</v>
      </c>
      <c r="O499" s="48"/>
      <c r="P499" s="48"/>
      <c r="Q499" s="48"/>
      <c r="R499" s="48"/>
      <c r="S499" s="48"/>
      <c r="T499" s="48"/>
      <c r="U499" s="451" t="str">
        <f t="shared" si="11"/>
        <v/>
      </c>
      <c r="V499" s="451"/>
      <c r="W499" s="451" t="str">
        <f t="shared" si="12"/>
        <v/>
      </c>
      <c r="X499" s="451"/>
      <c r="Y499" s="48"/>
      <c r="Z499" s="70"/>
      <c r="AA499" s="48"/>
      <c r="AB499" s="48"/>
      <c r="AC499" s="48"/>
      <c r="AD499" s="48"/>
      <c r="AE499" s="48"/>
      <c r="AF499" s="48"/>
      <c r="AG499" s="48"/>
      <c r="AH499" s="48"/>
      <c r="AI499" s="48"/>
      <c r="AJ499" s="48"/>
      <c r="AK499" s="48"/>
      <c r="AL499" s="144" t="s">
        <v>1389</v>
      </c>
      <c r="AM499" s="70"/>
      <c r="AN499" s="70"/>
      <c r="AO499" s="70"/>
      <c r="AP499" s="70"/>
      <c r="AQ499" s="70"/>
      <c r="AR499" s="70"/>
      <c r="AS499" s="70"/>
      <c r="AT499" s="451" t="str">
        <f t="shared" si="10"/>
        <v/>
      </c>
      <c r="AU499" s="451"/>
      <c r="AV499" s="451" t="str">
        <f t="shared" si="14"/>
        <v>Yes</v>
      </c>
      <c r="AW499" s="451"/>
      <c r="AX499" s="149" t="s">
        <v>905</v>
      </c>
      <c r="AY499" s="48"/>
      <c r="AZ499" s="48"/>
      <c r="BA499" s="48"/>
      <c r="BB499" s="451" t="b">
        <f t="shared" si="15"/>
        <v>0</v>
      </c>
      <c r="BC499" s="451"/>
      <c r="BD499" s="48"/>
      <c r="BE499" s="48"/>
      <c r="BF499" s="48"/>
      <c r="BG499" s="48"/>
      <c r="BH499" s="48"/>
      <c r="BI499" s="48"/>
      <c r="BJ499" s="48"/>
      <c r="BK499" s="48"/>
      <c r="BL499" s="48"/>
      <c r="BM499" s="48"/>
      <c r="BN499" s="48"/>
      <c r="BO499" s="48"/>
      <c r="BP499" s="48"/>
      <c r="BQ499" s="48"/>
      <c r="BR499" s="48"/>
      <c r="BS499" s="48"/>
      <c r="BT499" s="48"/>
      <c r="BU499" s="48"/>
    </row>
    <row r="500" spans="1:73" hidden="1">
      <c r="A500" s="48"/>
      <c r="B500" s="48"/>
      <c r="C500" s="70" t="s">
        <v>1390</v>
      </c>
      <c r="D500" s="48"/>
      <c r="E500" s="76"/>
      <c r="F500" s="48"/>
      <c r="G500" s="70"/>
      <c r="H500" s="48"/>
      <c r="I500" s="48"/>
      <c r="J500" s="48"/>
      <c r="K500" s="48"/>
      <c r="L500" s="450">
        <f t="shared" si="16"/>
        <v>129</v>
      </c>
      <c r="M500" s="450"/>
      <c r="N500" s="145" t="s">
        <v>1391</v>
      </c>
      <c r="O500" s="48"/>
      <c r="P500" s="48"/>
      <c r="Q500" s="48"/>
      <c r="R500" s="48"/>
      <c r="S500" s="48"/>
      <c r="T500" s="48"/>
      <c r="U500" s="451" t="str">
        <f t="shared" si="11"/>
        <v/>
      </c>
      <c r="V500" s="451"/>
      <c r="W500" s="451" t="str">
        <f t="shared" si="12"/>
        <v/>
      </c>
      <c r="X500" s="451"/>
      <c r="Y500" s="48"/>
      <c r="Z500" s="70"/>
      <c r="AA500" s="48"/>
      <c r="AB500" s="48"/>
      <c r="AC500" s="48"/>
      <c r="AD500" s="48"/>
      <c r="AE500" s="48"/>
      <c r="AF500" s="48"/>
      <c r="AG500" s="48"/>
      <c r="AH500" s="48"/>
      <c r="AI500" s="48"/>
      <c r="AJ500" s="48"/>
      <c r="AK500" s="48"/>
      <c r="AL500" s="144" t="s">
        <v>1392</v>
      </c>
      <c r="AM500" s="70"/>
      <c r="AN500" s="70"/>
      <c r="AO500" s="70"/>
      <c r="AP500" s="70"/>
      <c r="AQ500" s="70"/>
      <c r="AR500" s="70"/>
      <c r="AS500" s="70"/>
      <c r="AT500" s="451" t="str">
        <f t="shared" ref="AT500:AT563" si="17">IF($AL500=$Q$364,"Yes","")</f>
        <v/>
      </c>
      <c r="AU500" s="451"/>
      <c r="AV500" s="451" t="str">
        <f t="shared" si="14"/>
        <v>Yes</v>
      </c>
      <c r="AW500" s="451"/>
      <c r="AX500" s="149" t="s">
        <v>905</v>
      </c>
      <c r="AY500" s="48"/>
      <c r="AZ500" s="48"/>
      <c r="BA500" s="48"/>
      <c r="BB500" s="451" t="b">
        <f t="shared" si="15"/>
        <v>0</v>
      </c>
      <c r="BC500" s="451"/>
      <c r="BD500" s="48"/>
      <c r="BE500" s="48"/>
      <c r="BF500" s="48"/>
      <c r="BG500" s="48"/>
      <c r="BH500" s="48"/>
      <c r="BI500" s="48"/>
      <c r="BJ500" s="48"/>
      <c r="BK500" s="48"/>
      <c r="BL500" s="48"/>
      <c r="BM500" s="48"/>
      <c r="BN500" s="48"/>
      <c r="BO500" s="48"/>
      <c r="BP500" s="48"/>
      <c r="BQ500" s="48"/>
      <c r="BR500" s="48"/>
      <c r="BS500" s="48"/>
      <c r="BT500" s="48"/>
      <c r="BU500" s="48"/>
    </row>
    <row r="501" spans="1:73" hidden="1">
      <c r="A501" s="48"/>
      <c r="B501" s="48"/>
      <c r="C501" s="70" t="s">
        <v>1393</v>
      </c>
      <c r="D501" s="48"/>
      <c r="E501" s="76"/>
      <c r="F501" s="48"/>
      <c r="G501" s="70"/>
      <c r="H501" s="48"/>
      <c r="I501" s="48"/>
      <c r="J501" s="48"/>
      <c r="K501" s="48"/>
      <c r="L501" s="450">
        <f t="shared" si="16"/>
        <v>130</v>
      </c>
      <c r="M501" s="450"/>
      <c r="N501" s="145" t="s">
        <v>1394</v>
      </c>
      <c r="O501" s="48"/>
      <c r="P501" s="48"/>
      <c r="Q501" s="48"/>
      <c r="R501" s="48"/>
      <c r="S501" s="48"/>
      <c r="T501" s="48"/>
      <c r="U501" s="451" t="str">
        <f t="shared" ref="U501:U564" si="18">IF(N501=Q$364,"Yes","")</f>
        <v/>
      </c>
      <c r="V501" s="451"/>
      <c r="W501" s="451" t="str">
        <f t="shared" ref="W501:W564" si="19">IF(N501=Q$366,"Yes","")</f>
        <v/>
      </c>
      <c r="X501" s="451"/>
      <c r="Y501" s="48"/>
      <c r="Z501" s="70"/>
      <c r="AA501" s="48"/>
      <c r="AB501" s="48"/>
      <c r="AC501" s="48"/>
      <c r="AD501" s="48"/>
      <c r="AE501" s="48"/>
      <c r="AF501" s="48"/>
      <c r="AG501" s="48"/>
      <c r="AH501" s="48"/>
      <c r="AI501" s="48"/>
      <c r="AJ501" s="48"/>
      <c r="AK501" s="48"/>
      <c r="AL501" s="147" t="s">
        <v>1395</v>
      </c>
      <c r="AM501" s="70"/>
      <c r="AN501" s="70"/>
      <c r="AO501" s="70"/>
      <c r="AP501" s="70"/>
      <c r="AQ501" s="70"/>
      <c r="AR501" s="70"/>
      <c r="AS501" s="70"/>
      <c r="AT501" s="451" t="str">
        <f t="shared" si="17"/>
        <v/>
      </c>
      <c r="AU501" s="451"/>
      <c r="AV501" s="451" t="str">
        <f t="shared" ref="AV501:AV564" si="20">IF(AX501="90.1-2001","No","Yes")</f>
        <v>Yes</v>
      </c>
      <c r="AW501" s="451"/>
      <c r="AX501" s="148" t="s">
        <v>895</v>
      </c>
      <c r="AY501" s="48"/>
      <c r="AZ501" s="48"/>
      <c r="BA501" s="48"/>
      <c r="BB501" s="451" t="b">
        <f t="shared" ref="BB501:BB564" si="21">AND(AT501="Yes",AV501="Yes")</f>
        <v>0</v>
      </c>
      <c r="BC501" s="451"/>
      <c r="BD501" s="48"/>
      <c r="BE501" s="48"/>
      <c r="BF501" s="48"/>
      <c r="BG501" s="48"/>
      <c r="BH501" s="48"/>
      <c r="BI501" s="48"/>
      <c r="BJ501" s="48"/>
      <c r="BK501" s="48"/>
      <c r="BL501" s="48"/>
      <c r="BM501" s="48"/>
      <c r="BN501" s="48"/>
      <c r="BO501" s="48"/>
      <c r="BP501" s="48"/>
      <c r="BQ501" s="48"/>
      <c r="BR501" s="48"/>
      <c r="BS501" s="48"/>
      <c r="BT501" s="48"/>
      <c r="BU501" s="48"/>
    </row>
    <row r="502" spans="1:73" hidden="1">
      <c r="A502" s="48"/>
      <c r="B502" s="48"/>
      <c r="C502" s="70" t="s">
        <v>1396</v>
      </c>
      <c r="D502" s="48"/>
      <c r="E502" s="76"/>
      <c r="F502" s="48"/>
      <c r="G502" s="70"/>
      <c r="H502" s="48"/>
      <c r="I502" s="48"/>
      <c r="J502" s="48"/>
      <c r="K502" s="48"/>
      <c r="L502" s="450">
        <f t="shared" ref="L502:L565" si="22">L501+1</f>
        <v>131</v>
      </c>
      <c r="M502" s="450"/>
      <c r="N502" s="145" t="s">
        <v>1397</v>
      </c>
      <c r="O502" s="48"/>
      <c r="P502" s="48"/>
      <c r="Q502" s="48"/>
      <c r="R502" s="48"/>
      <c r="S502" s="48"/>
      <c r="T502" s="48"/>
      <c r="U502" s="451" t="str">
        <f t="shared" si="18"/>
        <v/>
      </c>
      <c r="V502" s="451"/>
      <c r="W502" s="451" t="str">
        <f t="shared" si="19"/>
        <v/>
      </c>
      <c r="X502" s="451"/>
      <c r="Y502" s="48"/>
      <c r="Z502" s="70"/>
      <c r="AA502" s="48"/>
      <c r="AB502" s="48"/>
      <c r="AC502" s="48"/>
      <c r="AD502" s="48"/>
      <c r="AE502" s="48"/>
      <c r="AF502" s="48"/>
      <c r="AG502" s="48"/>
      <c r="AH502" s="48"/>
      <c r="AI502" s="48"/>
      <c r="AJ502" s="48"/>
      <c r="AK502" s="48"/>
      <c r="AL502" s="144" t="s">
        <v>1398</v>
      </c>
      <c r="AM502" s="70"/>
      <c r="AN502" s="70"/>
      <c r="AO502" s="70"/>
      <c r="AP502" s="70"/>
      <c r="AQ502" s="70"/>
      <c r="AR502" s="70"/>
      <c r="AS502" s="70"/>
      <c r="AT502" s="451" t="str">
        <f t="shared" si="17"/>
        <v/>
      </c>
      <c r="AU502" s="451"/>
      <c r="AV502" s="451" t="str">
        <f t="shared" si="20"/>
        <v>Yes</v>
      </c>
      <c r="AW502" s="451"/>
      <c r="AX502" s="149" t="s">
        <v>905</v>
      </c>
      <c r="AY502" s="48"/>
      <c r="AZ502" s="48"/>
      <c r="BA502" s="48"/>
      <c r="BB502" s="451" t="b">
        <f t="shared" si="21"/>
        <v>0</v>
      </c>
      <c r="BC502" s="451"/>
      <c r="BD502" s="48"/>
      <c r="BE502" s="48"/>
      <c r="BF502" s="48"/>
      <c r="BG502" s="48"/>
      <c r="BH502" s="48"/>
      <c r="BI502" s="48"/>
      <c r="BJ502" s="48"/>
      <c r="BK502" s="48"/>
      <c r="BL502" s="48"/>
      <c r="BM502" s="48"/>
      <c r="BN502" s="48"/>
      <c r="BO502" s="48"/>
      <c r="BP502" s="48"/>
      <c r="BQ502" s="48"/>
      <c r="BR502" s="48"/>
      <c r="BS502" s="48"/>
      <c r="BT502" s="48"/>
      <c r="BU502" s="48"/>
    </row>
    <row r="503" spans="1:73" hidden="1">
      <c r="A503" s="48"/>
      <c r="B503" s="48"/>
      <c r="C503" s="70" t="s">
        <v>1399</v>
      </c>
      <c r="D503" s="48"/>
      <c r="E503" s="76"/>
      <c r="F503" s="48"/>
      <c r="G503" s="70"/>
      <c r="H503" s="48"/>
      <c r="I503" s="48"/>
      <c r="J503" s="48"/>
      <c r="K503" s="48"/>
      <c r="L503" s="450">
        <f t="shared" si="22"/>
        <v>132</v>
      </c>
      <c r="M503" s="450"/>
      <c r="N503" s="145" t="s">
        <v>1400</v>
      </c>
      <c r="O503" s="48"/>
      <c r="P503" s="48"/>
      <c r="Q503" s="48"/>
      <c r="R503" s="48"/>
      <c r="S503" s="48"/>
      <c r="T503" s="48"/>
      <c r="U503" s="451" t="str">
        <f t="shared" si="18"/>
        <v/>
      </c>
      <c r="V503" s="451"/>
      <c r="W503" s="451" t="str">
        <f t="shared" si="19"/>
        <v/>
      </c>
      <c r="X503" s="451"/>
      <c r="Y503" s="48"/>
      <c r="Z503" s="70"/>
      <c r="AA503" s="48"/>
      <c r="AB503" s="48"/>
      <c r="AC503" s="48"/>
      <c r="AD503" s="48"/>
      <c r="AE503" s="48"/>
      <c r="AF503" s="48"/>
      <c r="AG503" s="48"/>
      <c r="AH503" s="48"/>
      <c r="AI503" s="48"/>
      <c r="AJ503" s="48"/>
      <c r="AK503" s="48"/>
      <c r="AL503" s="144" t="s">
        <v>1401</v>
      </c>
      <c r="AM503" s="70"/>
      <c r="AN503" s="70"/>
      <c r="AO503" s="70"/>
      <c r="AP503" s="70"/>
      <c r="AQ503" s="70"/>
      <c r="AR503" s="70"/>
      <c r="AS503" s="70"/>
      <c r="AT503" s="451" t="str">
        <f t="shared" si="17"/>
        <v/>
      </c>
      <c r="AU503" s="451"/>
      <c r="AV503" s="451" t="str">
        <f t="shared" si="20"/>
        <v>Yes</v>
      </c>
      <c r="AW503" s="451"/>
      <c r="AX503" s="149" t="s">
        <v>905</v>
      </c>
      <c r="AY503" s="48"/>
      <c r="AZ503" s="48"/>
      <c r="BA503" s="48"/>
      <c r="BB503" s="451" t="b">
        <f t="shared" si="21"/>
        <v>0</v>
      </c>
      <c r="BC503" s="451"/>
      <c r="BD503" s="48"/>
      <c r="BE503" s="48"/>
      <c r="BF503" s="48"/>
      <c r="BG503" s="48"/>
      <c r="BH503" s="48"/>
      <c r="BI503" s="48"/>
      <c r="BJ503" s="48"/>
      <c r="BK503" s="48"/>
      <c r="BL503" s="48"/>
      <c r="BM503" s="48"/>
      <c r="BN503" s="48"/>
      <c r="BO503" s="48"/>
      <c r="BP503" s="48"/>
      <c r="BQ503" s="48"/>
      <c r="BR503" s="48"/>
      <c r="BS503" s="48"/>
      <c r="BT503" s="48"/>
      <c r="BU503" s="48"/>
    </row>
    <row r="504" spans="1:73" hidden="1">
      <c r="A504" s="48"/>
      <c r="B504" s="48"/>
      <c r="C504" s="70" t="s">
        <v>1402</v>
      </c>
      <c r="D504" s="48"/>
      <c r="E504" s="76"/>
      <c r="F504" s="48"/>
      <c r="G504" s="70"/>
      <c r="H504" s="48"/>
      <c r="I504" s="48"/>
      <c r="J504" s="48"/>
      <c r="K504" s="48"/>
      <c r="L504" s="450">
        <f t="shared" si="22"/>
        <v>133</v>
      </c>
      <c r="M504" s="450"/>
      <c r="N504" s="145" t="s">
        <v>1403</v>
      </c>
      <c r="O504" s="48"/>
      <c r="P504" s="48"/>
      <c r="Q504" s="48"/>
      <c r="R504" s="48"/>
      <c r="S504" s="48"/>
      <c r="T504" s="48"/>
      <c r="U504" s="451" t="str">
        <f t="shared" si="18"/>
        <v/>
      </c>
      <c r="V504" s="451"/>
      <c r="W504" s="451" t="str">
        <f t="shared" si="19"/>
        <v/>
      </c>
      <c r="X504" s="451"/>
      <c r="Y504" s="48"/>
      <c r="Z504" s="70"/>
      <c r="AA504" s="48"/>
      <c r="AB504" s="48"/>
      <c r="AC504" s="48"/>
      <c r="AD504" s="48"/>
      <c r="AE504" s="48"/>
      <c r="AF504" s="48"/>
      <c r="AG504" s="48"/>
      <c r="AH504" s="48"/>
      <c r="AI504" s="48"/>
      <c r="AJ504" s="48"/>
      <c r="AK504" s="48"/>
      <c r="AL504" s="144" t="s">
        <v>1404</v>
      </c>
      <c r="AM504" s="70"/>
      <c r="AN504" s="70"/>
      <c r="AO504" s="70"/>
      <c r="AP504" s="70"/>
      <c r="AQ504" s="70"/>
      <c r="AR504" s="70"/>
      <c r="AS504" s="70"/>
      <c r="AT504" s="451" t="str">
        <f t="shared" si="17"/>
        <v/>
      </c>
      <c r="AU504" s="451"/>
      <c r="AV504" s="451" t="str">
        <f t="shared" si="20"/>
        <v>Yes</v>
      </c>
      <c r="AW504" s="451"/>
      <c r="AX504" s="149" t="s">
        <v>905</v>
      </c>
      <c r="AY504" s="48"/>
      <c r="AZ504" s="48"/>
      <c r="BA504" s="48"/>
      <c r="BB504" s="451" t="b">
        <f t="shared" si="21"/>
        <v>0</v>
      </c>
      <c r="BC504" s="451"/>
      <c r="BD504" s="48"/>
      <c r="BE504" s="48"/>
      <c r="BF504" s="48"/>
      <c r="BG504" s="48"/>
      <c r="BH504" s="48"/>
      <c r="BI504" s="48"/>
      <c r="BJ504" s="48"/>
      <c r="BK504" s="48"/>
      <c r="BL504" s="48"/>
      <c r="BM504" s="48"/>
      <c r="BN504" s="48"/>
      <c r="BO504" s="48"/>
      <c r="BP504" s="48"/>
      <c r="BQ504" s="48"/>
      <c r="BR504" s="48"/>
      <c r="BS504" s="48"/>
      <c r="BT504" s="48"/>
      <c r="BU504" s="48"/>
    </row>
    <row r="505" spans="1:73" hidden="1">
      <c r="A505" s="48"/>
      <c r="B505" s="48"/>
      <c r="C505" s="70" t="s">
        <v>1405</v>
      </c>
      <c r="D505" s="48"/>
      <c r="E505" s="76"/>
      <c r="F505" s="48"/>
      <c r="G505" s="70"/>
      <c r="H505" s="48"/>
      <c r="I505" s="48"/>
      <c r="J505" s="48"/>
      <c r="K505" s="48"/>
      <c r="L505" s="450">
        <f t="shared" si="22"/>
        <v>134</v>
      </c>
      <c r="M505" s="450"/>
      <c r="N505" s="145" t="s">
        <v>1406</v>
      </c>
      <c r="O505" s="48"/>
      <c r="P505" s="48"/>
      <c r="Q505" s="48"/>
      <c r="R505" s="48"/>
      <c r="S505" s="48"/>
      <c r="T505" s="48"/>
      <c r="U505" s="451" t="str">
        <f t="shared" si="18"/>
        <v/>
      </c>
      <c r="V505" s="451"/>
      <c r="W505" s="451" t="str">
        <f t="shared" si="19"/>
        <v/>
      </c>
      <c r="X505" s="451"/>
      <c r="Y505" s="48"/>
      <c r="Z505" s="70"/>
      <c r="AA505" s="48"/>
      <c r="AB505" s="48"/>
      <c r="AC505" s="48"/>
      <c r="AD505" s="48"/>
      <c r="AE505" s="48"/>
      <c r="AF505" s="48"/>
      <c r="AG505" s="48"/>
      <c r="AH505" s="48"/>
      <c r="AI505" s="48"/>
      <c r="AJ505" s="48"/>
      <c r="AK505" s="48"/>
      <c r="AL505" s="144" t="s">
        <v>1407</v>
      </c>
      <c r="AM505" s="70"/>
      <c r="AN505" s="70"/>
      <c r="AO505" s="70"/>
      <c r="AP505" s="70"/>
      <c r="AQ505" s="70"/>
      <c r="AR505" s="70"/>
      <c r="AS505" s="70"/>
      <c r="AT505" s="451" t="str">
        <f t="shared" si="17"/>
        <v/>
      </c>
      <c r="AU505" s="451"/>
      <c r="AV505" s="451" t="str">
        <f t="shared" si="20"/>
        <v>Yes</v>
      </c>
      <c r="AW505" s="451"/>
      <c r="AX505" s="149" t="s">
        <v>905</v>
      </c>
      <c r="AY505" s="48"/>
      <c r="AZ505" s="48"/>
      <c r="BA505" s="48"/>
      <c r="BB505" s="451" t="b">
        <f t="shared" si="21"/>
        <v>0</v>
      </c>
      <c r="BC505" s="451"/>
      <c r="BD505" s="48"/>
      <c r="BE505" s="48"/>
      <c r="BF505" s="48"/>
      <c r="BG505" s="48"/>
      <c r="BH505" s="48"/>
      <c r="BI505" s="48"/>
      <c r="BJ505" s="48"/>
      <c r="BK505" s="48"/>
      <c r="BL505" s="48"/>
      <c r="BM505" s="48"/>
      <c r="BN505" s="48"/>
      <c r="BO505" s="48"/>
      <c r="BP505" s="48"/>
      <c r="BQ505" s="48"/>
      <c r="BR505" s="48"/>
      <c r="BS505" s="48"/>
      <c r="BT505" s="48"/>
      <c r="BU505" s="48"/>
    </row>
    <row r="506" spans="1:73" hidden="1">
      <c r="A506" s="48"/>
      <c r="B506" s="48"/>
      <c r="C506" s="70" t="s">
        <v>1408</v>
      </c>
      <c r="D506" s="48"/>
      <c r="E506" s="76"/>
      <c r="F506" s="48"/>
      <c r="G506" s="70"/>
      <c r="H506" s="48"/>
      <c r="I506" s="48"/>
      <c r="J506" s="48"/>
      <c r="K506" s="48"/>
      <c r="L506" s="450">
        <f t="shared" si="22"/>
        <v>135</v>
      </c>
      <c r="M506" s="450"/>
      <c r="N506" s="145" t="s">
        <v>1409</v>
      </c>
      <c r="O506" s="48"/>
      <c r="P506" s="48"/>
      <c r="Q506" s="48"/>
      <c r="R506" s="48"/>
      <c r="S506" s="48"/>
      <c r="T506" s="48"/>
      <c r="U506" s="451" t="str">
        <f t="shared" si="18"/>
        <v/>
      </c>
      <c r="V506" s="451"/>
      <c r="W506" s="451" t="str">
        <f t="shared" si="19"/>
        <v/>
      </c>
      <c r="X506" s="451"/>
      <c r="Y506" s="48"/>
      <c r="Z506" s="70"/>
      <c r="AA506" s="48"/>
      <c r="AB506" s="48"/>
      <c r="AC506" s="48"/>
      <c r="AD506" s="48"/>
      <c r="AE506" s="48"/>
      <c r="AF506" s="48"/>
      <c r="AG506" s="48"/>
      <c r="AH506" s="48"/>
      <c r="AI506" s="48"/>
      <c r="AJ506" s="48"/>
      <c r="AK506" s="48"/>
      <c r="AL506" s="150" t="s">
        <v>1410</v>
      </c>
      <c r="AM506" s="70"/>
      <c r="AN506" s="70"/>
      <c r="AO506" s="70"/>
      <c r="AP506" s="70"/>
      <c r="AQ506" s="70"/>
      <c r="AR506" s="70"/>
      <c r="AS506" s="70"/>
      <c r="AT506" s="451" t="str">
        <f t="shared" si="17"/>
        <v/>
      </c>
      <c r="AU506" s="451"/>
      <c r="AV506" s="451" t="str">
        <f t="shared" si="20"/>
        <v>Yes</v>
      </c>
      <c r="AW506" s="451"/>
      <c r="AX506" s="148" t="s">
        <v>895</v>
      </c>
      <c r="AY506" s="48"/>
      <c r="AZ506" s="48"/>
      <c r="BA506" s="48"/>
      <c r="BB506" s="451" t="b">
        <f t="shared" si="21"/>
        <v>0</v>
      </c>
      <c r="BC506" s="451"/>
      <c r="BD506" s="48"/>
      <c r="BE506" s="48"/>
      <c r="BF506" s="48"/>
      <c r="BG506" s="48"/>
      <c r="BH506" s="48"/>
      <c r="BI506" s="48"/>
      <c r="BJ506" s="48"/>
      <c r="BK506" s="48"/>
      <c r="BL506" s="48"/>
      <c r="BM506" s="48"/>
      <c r="BN506" s="48"/>
      <c r="BO506" s="48"/>
      <c r="BP506" s="48"/>
      <c r="BQ506" s="48"/>
      <c r="BR506" s="48"/>
      <c r="BS506" s="48"/>
      <c r="BT506" s="48"/>
      <c r="BU506" s="48"/>
    </row>
    <row r="507" spans="1:73" hidden="1">
      <c r="A507" s="48"/>
      <c r="B507" s="48"/>
      <c r="C507" s="70" t="s">
        <v>1411</v>
      </c>
      <c r="D507" s="48"/>
      <c r="E507" s="76"/>
      <c r="F507" s="48"/>
      <c r="G507" s="70"/>
      <c r="H507" s="48"/>
      <c r="I507" s="48"/>
      <c r="J507" s="48"/>
      <c r="K507" s="48"/>
      <c r="L507" s="450">
        <f t="shared" si="22"/>
        <v>136</v>
      </c>
      <c r="M507" s="450"/>
      <c r="N507" s="145" t="s">
        <v>1412</v>
      </c>
      <c r="O507" s="48"/>
      <c r="P507" s="48"/>
      <c r="Q507" s="48"/>
      <c r="R507" s="48"/>
      <c r="S507" s="48"/>
      <c r="T507" s="48"/>
      <c r="U507" s="451" t="str">
        <f t="shared" si="18"/>
        <v/>
      </c>
      <c r="V507" s="451"/>
      <c r="W507" s="451" t="str">
        <f t="shared" si="19"/>
        <v/>
      </c>
      <c r="X507" s="451"/>
      <c r="Y507" s="48"/>
      <c r="Z507" s="70"/>
      <c r="AA507" s="48"/>
      <c r="AB507" s="48"/>
      <c r="AC507" s="48"/>
      <c r="AD507" s="48"/>
      <c r="AE507" s="48"/>
      <c r="AF507" s="48"/>
      <c r="AG507" s="48"/>
      <c r="AH507" s="48"/>
      <c r="AI507" s="48"/>
      <c r="AJ507" s="48"/>
      <c r="AK507" s="48"/>
      <c r="AL507" s="144" t="s">
        <v>1413</v>
      </c>
      <c r="AM507" s="70"/>
      <c r="AN507" s="70"/>
      <c r="AO507" s="70"/>
      <c r="AP507" s="70"/>
      <c r="AQ507" s="70"/>
      <c r="AR507" s="70"/>
      <c r="AS507" s="70"/>
      <c r="AT507" s="451" t="str">
        <f t="shared" si="17"/>
        <v/>
      </c>
      <c r="AU507" s="451"/>
      <c r="AV507" s="451" t="str">
        <f t="shared" si="20"/>
        <v>Yes</v>
      </c>
      <c r="AW507" s="451"/>
      <c r="AX507" s="149" t="s">
        <v>905</v>
      </c>
      <c r="AY507" s="48"/>
      <c r="AZ507" s="48"/>
      <c r="BA507" s="48"/>
      <c r="BB507" s="451" t="b">
        <f t="shared" si="21"/>
        <v>0</v>
      </c>
      <c r="BC507" s="451"/>
      <c r="BD507" s="48"/>
      <c r="BE507" s="48"/>
      <c r="BF507" s="48"/>
      <c r="BG507" s="48"/>
      <c r="BH507" s="48"/>
      <c r="BI507" s="48"/>
      <c r="BJ507" s="48"/>
      <c r="BK507" s="48"/>
      <c r="BL507" s="48"/>
      <c r="BM507" s="48"/>
      <c r="BN507" s="48"/>
      <c r="BO507" s="48"/>
      <c r="BP507" s="48"/>
      <c r="BQ507" s="48"/>
      <c r="BR507" s="48"/>
      <c r="BS507" s="48"/>
      <c r="BT507" s="48"/>
      <c r="BU507" s="48"/>
    </row>
    <row r="508" spans="1:73" hidden="1">
      <c r="A508" s="48"/>
      <c r="B508" s="48"/>
      <c r="C508" s="70" t="s">
        <v>1414</v>
      </c>
      <c r="D508" s="48"/>
      <c r="E508" s="76"/>
      <c r="F508" s="48"/>
      <c r="G508" s="70"/>
      <c r="H508" s="48"/>
      <c r="I508" s="48"/>
      <c r="J508" s="48"/>
      <c r="K508" s="48"/>
      <c r="L508" s="450">
        <f t="shared" si="22"/>
        <v>137</v>
      </c>
      <c r="M508" s="450"/>
      <c r="N508" s="145" t="s">
        <v>1415</v>
      </c>
      <c r="O508" s="48"/>
      <c r="P508" s="48"/>
      <c r="Q508" s="48"/>
      <c r="R508" s="48"/>
      <c r="S508" s="48"/>
      <c r="T508" s="48"/>
      <c r="U508" s="451" t="str">
        <f t="shared" si="18"/>
        <v/>
      </c>
      <c r="V508" s="451"/>
      <c r="W508" s="451" t="str">
        <f t="shared" si="19"/>
        <v/>
      </c>
      <c r="X508" s="451"/>
      <c r="Y508" s="48"/>
      <c r="Z508" s="70"/>
      <c r="AA508" s="48"/>
      <c r="AB508" s="48"/>
      <c r="AC508" s="48"/>
      <c r="AD508" s="48"/>
      <c r="AE508" s="48"/>
      <c r="AF508" s="48"/>
      <c r="AG508" s="48"/>
      <c r="AH508" s="48"/>
      <c r="AI508" s="48"/>
      <c r="AJ508" s="48"/>
      <c r="AK508" s="48"/>
      <c r="AL508" s="144" t="s">
        <v>1416</v>
      </c>
      <c r="AM508" s="70"/>
      <c r="AN508" s="70"/>
      <c r="AO508" s="70"/>
      <c r="AP508" s="70"/>
      <c r="AQ508" s="70"/>
      <c r="AR508" s="70"/>
      <c r="AS508" s="70"/>
      <c r="AT508" s="451" t="str">
        <f t="shared" si="17"/>
        <v/>
      </c>
      <c r="AU508" s="451"/>
      <c r="AV508" s="451" t="str">
        <f t="shared" si="20"/>
        <v>Yes</v>
      </c>
      <c r="AW508" s="451"/>
      <c r="AX508" s="149" t="s">
        <v>905</v>
      </c>
      <c r="AY508" s="48"/>
      <c r="AZ508" s="48"/>
      <c r="BA508" s="48"/>
      <c r="BB508" s="451" t="b">
        <f t="shared" si="21"/>
        <v>0</v>
      </c>
      <c r="BC508" s="451"/>
      <c r="BD508" s="48"/>
      <c r="BE508" s="48"/>
      <c r="BF508" s="48"/>
      <c r="BG508" s="48"/>
      <c r="BH508" s="48"/>
      <c r="BI508" s="48"/>
      <c r="BJ508" s="48"/>
      <c r="BK508" s="48"/>
      <c r="BL508" s="48"/>
      <c r="BM508" s="48"/>
      <c r="BN508" s="48"/>
      <c r="BO508" s="48"/>
      <c r="BP508" s="48"/>
      <c r="BQ508" s="48"/>
      <c r="BR508" s="48"/>
      <c r="BS508" s="48"/>
      <c r="BT508" s="48"/>
      <c r="BU508" s="48"/>
    </row>
    <row r="509" spans="1:73" hidden="1">
      <c r="A509" s="48"/>
      <c r="B509" s="48"/>
      <c r="C509" s="70" t="s">
        <v>1417</v>
      </c>
      <c r="D509" s="48"/>
      <c r="E509" s="76"/>
      <c r="F509" s="48"/>
      <c r="G509" s="70"/>
      <c r="H509" s="48"/>
      <c r="I509" s="48"/>
      <c r="J509" s="48"/>
      <c r="K509" s="48"/>
      <c r="L509" s="450">
        <f t="shared" si="22"/>
        <v>138</v>
      </c>
      <c r="M509" s="450"/>
      <c r="N509" s="145" t="s">
        <v>1418</v>
      </c>
      <c r="O509" s="48"/>
      <c r="P509" s="48"/>
      <c r="Q509" s="48"/>
      <c r="R509" s="48"/>
      <c r="S509" s="48"/>
      <c r="T509" s="48"/>
      <c r="U509" s="451" t="str">
        <f t="shared" si="18"/>
        <v/>
      </c>
      <c r="V509" s="451"/>
      <c r="W509" s="451" t="str">
        <f t="shared" si="19"/>
        <v/>
      </c>
      <c r="X509" s="451"/>
      <c r="Y509" s="48"/>
      <c r="Z509" s="70"/>
      <c r="AA509" s="48"/>
      <c r="AB509" s="48"/>
      <c r="AC509" s="48"/>
      <c r="AD509" s="48"/>
      <c r="AE509" s="48"/>
      <c r="AF509" s="48"/>
      <c r="AG509" s="48"/>
      <c r="AH509" s="48"/>
      <c r="AI509" s="48"/>
      <c r="AJ509" s="48"/>
      <c r="AK509" s="48"/>
      <c r="AL509" s="144" t="s">
        <v>1419</v>
      </c>
      <c r="AM509" s="70"/>
      <c r="AN509" s="70"/>
      <c r="AO509" s="70"/>
      <c r="AP509" s="70"/>
      <c r="AQ509" s="70"/>
      <c r="AR509" s="70"/>
      <c r="AS509" s="70"/>
      <c r="AT509" s="451" t="str">
        <f t="shared" si="17"/>
        <v/>
      </c>
      <c r="AU509" s="451"/>
      <c r="AV509" s="451" t="str">
        <f t="shared" si="20"/>
        <v>Yes</v>
      </c>
      <c r="AW509" s="451"/>
      <c r="AX509" s="149" t="s">
        <v>905</v>
      </c>
      <c r="AY509" s="48"/>
      <c r="AZ509" s="48"/>
      <c r="BA509" s="48"/>
      <c r="BB509" s="451" t="b">
        <f t="shared" si="21"/>
        <v>0</v>
      </c>
      <c r="BC509" s="451"/>
      <c r="BD509" s="48"/>
      <c r="BE509" s="48"/>
      <c r="BF509" s="48"/>
      <c r="BG509" s="48"/>
      <c r="BH509" s="48"/>
      <c r="BI509" s="48"/>
      <c r="BJ509" s="48"/>
      <c r="BK509" s="48"/>
      <c r="BL509" s="48"/>
      <c r="BM509" s="48"/>
      <c r="BN509" s="48"/>
      <c r="BO509" s="48"/>
      <c r="BP509" s="48"/>
      <c r="BQ509" s="48"/>
      <c r="BR509" s="48"/>
      <c r="BS509" s="48"/>
      <c r="BT509" s="48"/>
      <c r="BU509" s="48"/>
    </row>
    <row r="510" spans="1:73" hidden="1">
      <c r="A510" s="48"/>
      <c r="B510" s="48"/>
      <c r="C510" s="70" t="s">
        <v>1420</v>
      </c>
      <c r="D510" s="48"/>
      <c r="E510" s="76"/>
      <c r="F510" s="48"/>
      <c r="G510" s="70"/>
      <c r="H510" s="48"/>
      <c r="I510" s="48"/>
      <c r="J510" s="48"/>
      <c r="K510" s="48"/>
      <c r="L510" s="450">
        <f t="shared" si="22"/>
        <v>139</v>
      </c>
      <c r="M510" s="450"/>
      <c r="N510" s="145" t="s">
        <v>1421</v>
      </c>
      <c r="O510" s="48"/>
      <c r="P510" s="48"/>
      <c r="Q510" s="48"/>
      <c r="R510" s="48"/>
      <c r="S510" s="48"/>
      <c r="T510" s="48"/>
      <c r="U510" s="451" t="str">
        <f t="shared" si="18"/>
        <v/>
      </c>
      <c r="V510" s="451"/>
      <c r="W510" s="451" t="str">
        <f t="shared" si="19"/>
        <v/>
      </c>
      <c r="X510" s="451"/>
      <c r="Y510" s="48"/>
      <c r="Z510" s="70"/>
      <c r="AA510" s="48"/>
      <c r="AB510" s="48"/>
      <c r="AC510" s="48"/>
      <c r="AD510" s="48"/>
      <c r="AE510" s="48"/>
      <c r="AF510" s="48"/>
      <c r="AG510" s="48"/>
      <c r="AH510" s="48"/>
      <c r="AI510" s="48"/>
      <c r="AJ510" s="48"/>
      <c r="AK510" s="48"/>
      <c r="AL510" s="144" t="s">
        <v>1422</v>
      </c>
      <c r="AM510" s="70"/>
      <c r="AN510" s="70"/>
      <c r="AO510" s="70"/>
      <c r="AP510" s="70"/>
      <c r="AQ510" s="70"/>
      <c r="AR510" s="70"/>
      <c r="AS510" s="70"/>
      <c r="AT510" s="451" t="str">
        <f t="shared" si="17"/>
        <v/>
      </c>
      <c r="AU510" s="451"/>
      <c r="AV510" s="451" t="str">
        <f t="shared" si="20"/>
        <v>Yes</v>
      </c>
      <c r="AW510" s="451"/>
      <c r="AX510" s="149" t="s">
        <v>905</v>
      </c>
      <c r="AY510" s="48"/>
      <c r="AZ510" s="48"/>
      <c r="BA510" s="48"/>
      <c r="BB510" s="451" t="b">
        <f t="shared" si="21"/>
        <v>0</v>
      </c>
      <c r="BC510" s="451"/>
      <c r="BD510" s="48"/>
      <c r="BE510" s="48"/>
      <c r="BF510" s="48"/>
      <c r="BG510" s="48"/>
      <c r="BH510" s="48"/>
      <c r="BI510" s="48"/>
      <c r="BJ510" s="48"/>
      <c r="BK510" s="48"/>
      <c r="BL510" s="48"/>
      <c r="BM510" s="48"/>
      <c r="BN510" s="48"/>
      <c r="BO510" s="48"/>
      <c r="BP510" s="48"/>
      <c r="BQ510" s="48"/>
      <c r="BR510" s="48"/>
      <c r="BS510" s="48"/>
      <c r="BT510" s="48"/>
      <c r="BU510" s="48"/>
    </row>
    <row r="511" spans="1:73" hidden="1">
      <c r="A511" s="48"/>
      <c r="B511" s="48"/>
      <c r="C511" s="70" t="s">
        <v>1423</v>
      </c>
      <c r="D511" s="48"/>
      <c r="E511" s="76"/>
      <c r="F511" s="48"/>
      <c r="G511" s="70"/>
      <c r="H511" s="48"/>
      <c r="I511" s="48"/>
      <c r="J511" s="48"/>
      <c r="K511" s="48"/>
      <c r="L511" s="450">
        <f t="shared" si="22"/>
        <v>140</v>
      </c>
      <c r="M511" s="450"/>
      <c r="N511" s="145" t="s">
        <v>1424</v>
      </c>
      <c r="O511" s="48"/>
      <c r="P511" s="48"/>
      <c r="Q511" s="48"/>
      <c r="R511" s="48"/>
      <c r="S511" s="48"/>
      <c r="T511" s="48"/>
      <c r="U511" s="451" t="str">
        <f t="shared" si="18"/>
        <v/>
      </c>
      <c r="V511" s="451"/>
      <c r="W511" s="451" t="str">
        <f t="shared" si="19"/>
        <v/>
      </c>
      <c r="X511" s="451"/>
      <c r="Y511" s="48"/>
      <c r="Z511" s="70"/>
      <c r="AA511" s="48"/>
      <c r="AB511" s="48"/>
      <c r="AC511" s="48"/>
      <c r="AD511" s="48"/>
      <c r="AE511" s="48"/>
      <c r="AF511" s="48"/>
      <c r="AG511" s="48"/>
      <c r="AH511" s="48"/>
      <c r="AI511" s="48"/>
      <c r="AJ511" s="48"/>
      <c r="AK511" s="48"/>
      <c r="AL511" s="144" t="s">
        <v>1425</v>
      </c>
      <c r="AM511" s="70"/>
      <c r="AN511" s="70"/>
      <c r="AO511" s="70"/>
      <c r="AP511" s="70"/>
      <c r="AQ511" s="70"/>
      <c r="AR511" s="70"/>
      <c r="AS511" s="70"/>
      <c r="AT511" s="451" t="str">
        <f t="shared" si="17"/>
        <v/>
      </c>
      <c r="AU511" s="451"/>
      <c r="AV511" s="451" t="str">
        <f t="shared" si="20"/>
        <v>No</v>
      </c>
      <c r="AW511" s="451"/>
      <c r="AX511" s="149" t="s">
        <v>900</v>
      </c>
      <c r="AY511" s="48"/>
      <c r="AZ511" s="48"/>
      <c r="BA511" s="48"/>
      <c r="BB511" s="451" t="b">
        <f t="shared" si="21"/>
        <v>0</v>
      </c>
      <c r="BC511" s="451"/>
      <c r="BD511" s="48"/>
      <c r="BE511" s="48"/>
      <c r="BF511" s="48"/>
      <c r="BG511" s="48"/>
      <c r="BH511" s="48"/>
      <c r="BI511" s="48"/>
      <c r="BJ511" s="48"/>
      <c r="BK511" s="48"/>
      <c r="BL511" s="48"/>
      <c r="BM511" s="48"/>
      <c r="BN511" s="48"/>
      <c r="BO511" s="48"/>
      <c r="BP511" s="48"/>
      <c r="BQ511" s="48"/>
      <c r="BR511" s="48"/>
      <c r="BS511" s="48"/>
      <c r="BT511" s="48"/>
      <c r="BU511" s="48"/>
    </row>
    <row r="512" spans="1:73" hidden="1">
      <c r="A512" s="48"/>
      <c r="B512" s="48"/>
      <c r="C512" s="70" t="s">
        <v>1426</v>
      </c>
      <c r="D512" s="48"/>
      <c r="E512" s="76"/>
      <c r="F512" s="48"/>
      <c r="G512" s="70"/>
      <c r="H512" s="48"/>
      <c r="I512" s="48"/>
      <c r="J512" s="48"/>
      <c r="K512" s="48"/>
      <c r="L512" s="450">
        <f t="shared" si="22"/>
        <v>141</v>
      </c>
      <c r="M512" s="450"/>
      <c r="N512" s="145" t="s">
        <v>1427</v>
      </c>
      <c r="O512" s="48"/>
      <c r="P512" s="48"/>
      <c r="Q512" s="48"/>
      <c r="R512" s="48"/>
      <c r="S512" s="48"/>
      <c r="T512" s="48"/>
      <c r="U512" s="451" t="str">
        <f t="shared" si="18"/>
        <v/>
      </c>
      <c r="V512" s="451"/>
      <c r="W512" s="451" t="str">
        <f t="shared" si="19"/>
        <v/>
      </c>
      <c r="X512" s="451"/>
      <c r="Y512" s="48"/>
      <c r="Z512" s="70"/>
      <c r="AA512" s="48"/>
      <c r="AB512" s="48"/>
      <c r="AC512" s="48"/>
      <c r="AD512" s="48"/>
      <c r="AE512" s="48"/>
      <c r="AF512" s="48"/>
      <c r="AG512" s="48"/>
      <c r="AH512" s="48"/>
      <c r="AI512" s="48"/>
      <c r="AJ512" s="48"/>
      <c r="AK512" s="48"/>
      <c r="AL512" s="150" t="s">
        <v>1428</v>
      </c>
      <c r="AM512" s="70"/>
      <c r="AN512" s="70"/>
      <c r="AO512" s="70"/>
      <c r="AP512" s="70"/>
      <c r="AQ512" s="70"/>
      <c r="AR512" s="70"/>
      <c r="AS512" s="70"/>
      <c r="AT512" s="451" t="str">
        <f t="shared" si="17"/>
        <v/>
      </c>
      <c r="AU512" s="451"/>
      <c r="AV512" s="451" t="str">
        <f t="shared" si="20"/>
        <v>Yes</v>
      </c>
      <c r="AW512" s="451"/>
      <c r="AX512" s="148" t="s">
        <v>895</v>
      </c>
      <c r="AY512" s="48"/>
      <c r="AZ512" s="48"/>
      <c r="BA512" s="48"/>
      <c r="BB512" s="451" t="b">
        <f t="shared" si="21"/>
        <v>0</v>
      </c>
      <c r="BC512" s="451"/>
      <c r="BD512" s="48"/>
      <c r="BE512" s="48"/>
      <c r="BF512" s="48"/>
      <c r="BG512" s="48"/>
      <c r="BH512" s="48"/>
      <c r="BI512" s="48"/>
      <c r="BJ512" s="48"/>
      <c r="BK512" s="48"/>
      <c r="BL512" s="48"/>
      <c r="BM512" s="48"/>
      <c r="BN512" s="48"/>
      <c r="BO512" s="48"/>
      <c r="BP512" s="48"/>
      <c r="BQ512" s="48"/>
      <c r="BR512" s="48"/>
      <c r="BS512" s="48"/>
      <c r="BT512" s="48"/>
      <c r="BU512" s="48"/>
    </row>
    <row r="513" spans="1:73" hidden="1">
      <c r="A513" s="48"/>
      <c r="B513" s="48"/>
      <c r="C513" s="70" t="s">
        <v>1429</v>
      </c>
      <c r="D513" s="48"/>
      <c r="E513" s="76"/>
      <c r="F513" s="48"/>
      <c r="G513" s="70"/>
      <c r="H513" s="48"/>
      <c r="I513" s="48"/>
      <c r="J513" s="48"/>
      <c r="K513" s="48"/>
      <c r="L513" s="450">
        <f t="shared" si="22"/>
        <v>142</v>
      </c>
      <c r="M513" s="450"/>
      <c r="N513" s="145" t="s">
        <v>1430</v>
      </c>
      <c r="O513" s="48"/>
      <c r="P513" s="48"/>
      <c r="Q513" s="48"/>
      <c r="R513" s="48"/>
      <c r="S513" s="48"/>
      <c r="T513" s="48"/>
      <c r="U513" s="451" t="str">
        <f t="shared" si="18"/>
        <v/>
      </c>
      <c r="V513" s="451"/>
      <c r="W513" s="451" t="str">
        <f t="shared" si="19"/>
        <v/>
      </c>
      <c r="X513" s="451"/>
      <c r="Y513" s="48"/>
      <c r="Z513" s="70"/>
      <c r="AA513" s="48"/>
      <c r="AB513" s="48"/>
      <c r="AC513" s="48"/>
      <c r="AD513" s="48"/>
      <c r="AE513" s="48"/>
      <c r="AF513" s="48"/>
      <c r="AG513" s="48"/>
      <c r="AH513" s="48"/>
      <c r="AI513" s="48"/>
      <c r="AJ513" s="48"/>
      <c r="AK513" s="48"/>
      <c r="AL513" s="150" t="s">
        <v>1431</v>
      </c>
      <c r="AM513" s="70"/>
      <c r="AN513" s="70"/>
      <c r="AO513" s="70"/>
      <c r="AP513" s="70"/>
      <c r="AQ513" s="70"/>
      <c r="AR513" s="70"/>
      <c r="AS513" s="70"/>
      <c r="AT513" s="451" t="str">
        <f t="shared" si="17"/>
        <v/>
      </c>
      <c r="AU513" s="451"/>
      <c r="AV513" s="451" t="str">
        <f t="shared" si="20"/>
        <v>Yes</v>
      </c>
      <c r="AW513" s="451"/>
      <c r="AX513" s="148" t="s">
        <v>895</v>
      </c>
      <c r="AY513" s="48"/>
      <c r="AZ513" s="48"/>
      <c r="BA513" s="48"/>
      <c r="BB513" s="451" t="b">
        <f t="shared" si="21"/>
        <v>0</v>
      </c>
      <c r="BC513" s="451"/>
      <c r="BD513" s="48"/>
      <c r="BE513" s="48"/>
      <c r="BF513" s="48"/>
      <c r="BG513" s="48"/>
      <c r="BH513" s="48"/>
      <c r="BI513" s="48"/>
      <c r="BJ513" s="48"/>
      <c r="BK513" s="48"/>
      <c r="BL513" s="48"/>
      <c r="BM513" s="48"/>
      <c r="BN513" s="48"/>
      <c r="BO513" s="48"/>
      <c r="BP513" s="48"/>
      <c r="BQ513" s="48"/>
      <c r="BR513" s="48"/>
      <c r="BS513" s="48"/>
      <c r="BT513" s="48"/>
      <c r="BU513" s="48"/>
    </row>
    <row r="514" spans="1:73" hidden="1">
      <c r="A514" s="48"/>
      <c r="B514" s="48"/>
      <c r="C514" s="70" t="s">
        <v>1432</v>
      </c>
      <c r="D514" s="48"/>
      <c r="E514" s="76"/>
      <c r="F514" s="48"/>
      <c r="G514" s="70"/>
      <c r="H514" s="48"/>
      <c r="I514" s="48"/>
      <c r="J514" s="48"/>
      <c r="K514" s="48"/>
      <c r="L514" s="450">
        <f t="shared" si="22"/>
        <v>143</v>
      </c>
      <c r="M514" s="450"/>
      <c r="N514" s="145" t="s">
        <v>1433</v>
      </c>
      <c r="O514" s="48"/>
      <c r="P514" s="48"/>
      <c r="Q514" s="48"/>
      <c r="R514" s="48"/>
      <c r="S514" s="48"/>
      <c r="T514" s="48"/>
      <c r="U514" s="451" t="str">
        <f t="shared" si="18"/>
        <v/>
      </c>
      <c r="V514" s="451"/>
      <c r="W514" s="451" t="str">
        <f t="shared" si="19"/>
        <v/>
      </c>
      <c r="X514" s="451"/>
      <c r="Y514" s="48"/>
      <c r="Z514" s="70"/>
      <c r="AA514" s="48"/>
      <c r="AB514" s="48"/>
      <c r="AC514" s="48"/>
      <c r="AD514" s="48"/>
      <c r="AE514" s="48"/>
      <c r="AF514" s="48"/>
      <c r="AG514" s="48"/>
      <c r="AH514" s="48"/>
      <c r="AI514" s="48"/>
      <c r="AJ514" s="48"/>
      <c r="AK514" s="48"/>
      <c r="AL514" s="150" t="s">
        <v>1434</v>
      </c>
      <c r="AM514" s="70"/>
      <c r="AN514" s="70"/>
      <c r="AO514" s="70"/>
      <c r="AP514" s="70"/>
      <c r="AQ514" s="70"/>
      <c r="AR514" s="70"/>
      <c r="AS514" s="70"/>
      <c r="AT514" s="451" t="str">
        <f t="shared" si="17"/>
        <v/>
      </c>
      <c r="AU514" s="451"/>
      <c r="AV514" s="451" t="str">
        <f t="shared" si="20"/>
        <v>Yes</v>
      </c>
      <c r="AW514" s="451"/>
      <c r="AX514" s="148" t="s">
        <v>895</v>
      </c>
      <c r="AY514" s="48"/>
      <c r="AZ514" s="48"/>
      <c r="BA514" s="48"/>
      <c r="BB514" s="451" t="b">
        <f t="shared" si="21"/>
        <v>0</v>
      </c>
      <c r="BC514" s="451"/>
      <c r="BD514" s="48"/>
      <c r="BE514" s="48"/>
      <c r="BF514" s="48"/>
      <c r="BG514" s="48"/>
      <c r="BH514" s="48"/>
      <c r="BI514" s="48"/>
      <c r="BJ514" s="48"/>
      <c r="BK514" s="48"/>
      <c r="BL514" s="48"/>
      <c r="BM514" s="48"/>
      <c r="BN514" s="48"/>
      <c r="BO514" s="48"/>
      <c r="BP514" s="48"/>
      <c r="BQ514" s="48"/>
      <c r="BR514" s="48"/>
      <c r="BS514" s="48"/>
      <c r="BT514" s="48"/>
      <c r="BU514" s="48"/>
    </row>
    <row r="515" spans="1:73" hidden="1">
      <c r="A515" s="48"/>
      <c r="B515" s="48"/>
      <c r="C515" s="70" t="s">
        <v>1435</v>
      </c>
      <c r="D515" s="48"/>
      <c r="E515" s="76"/>
      <c r="F515" s="48"/>
      <c r="G515" s="70"/>
      <c r="H515" s="48"/>
      <c r="I515" s="48"/>
      <c r="J515" s="48"/>
      <c r="K515" s="48"/>
      <c r="L515" s="450">
        <f t="shared" si="22"/>
        <v>144</v>
      </c>
      <c r="M515" s="450"/>
      <c r="N515" s="145" t="s">
        <v>1436</v>
      </c>
      <c r="O515" s="48"/>
      <c r="P515" s="48"/>
      <c r="Q515" s="48"/>
      <c r="R515" s="48"/>
      <c r="S515" s="48"/>
      <c r="T515" s="48"/>
      <c r="U515" s="451" t="str">
        <f t="shared" si="18"/>
        <v/>
      </c>
      <c r="V515" s="451"/>
      <c r="W515" s="451" t="str">
        <f t="shared" si="19"/>
        <v/>
      </c>
      <c r="X515" s="451"/>
      <c r="Y515" s="48"/>
      <c r="Z515" s="70"/>
      <c r="AA515" s="48"/>
      <c r="AB515" s="48"/>
      <c r="AC515" s="48"/>
      <c r="AD515" s="48"/>
      <c r="AE515" s="48"/>
      <c r="AF515" s="48"/>
      <c r="AG515" s="48"/>
      <c r="AH515" s="48"/>
      <c r="AI515" s="48"/>
      <c r="AJ515" s="48"/>
      <c r="AK515" s="48"/>
      <c r="AL515" s="147" t="s">
        <v>1437</v>
      </c>
      <c r="AM515" s="70"/>
      <c r="AN515" s="70"/>
      <c r="AO515" s="70"/>
      <c r="AP515" s="70"/>
      <c r="AQ515" s="70"/>
      <c r="AR515" s="70"/>
      <c r="AS515" s="70"/>
      <c r="AT515" s="451" t="str">
        <f t="shared" si="17"/>
        <v/>
      </c>
      <c r="AU515" s="451"/>
      <c r="AV515" s="451" t="str">
        <f t="shared" si="20"/>
        <v>Yes</v>
      </c>
      <c r="AW515" s="451"/>
      <c r="AX515" s="148" t="s">
        <v>895</v>
      </c>
      <c r="AY515" s="48"/>
      <c r="AZ515" s="48"/>
      <c r="BA515" s="48"/>
      <c r="BB515" s="451" t="b">
        <f t="shared" si="21"/>
        <v>0</v>
      </c>
      <c r="BC515" s="451"/>
      <c r="BD515" s="48"/>
      <c r="BE515" s="48"/>
      <c r="BF515" s="48"/>
      <c r="BG515" s="48"/>
      <c r="BH515" s="48"/>
      <c r="BI515" s="48"/>
      <c r="BJ515" s="48"/>
      <c r="BK515" s="48"/>
      <c r="BL515" s="48"/>
      <c r="BM515" s="48"/>
      <c r="BN515" s="48"/>
      <c r="BO515" s="48"/>
      <c r="BP515" s="48"/>
      <c r="BQ515" s="48"/>
      <c r="BR515" s="48"/>
      <c r="BS515" s="48"/>
      <c r="BT515" s="48"/>
      <c r="BU515" s="48"/>
    </row>
    <row r="516" spans="1:73" hidden="1">
      <c r="A516" s="48"/>
      <c r="B516" s="48"/>
      <c r="C516" s="70" t="s">
        <v>1438</v>
      </c>
      <c r="D516" s="48"/>
      <c r="E516" s="76"/>
      <c r="F516" s="48"/>
      <c r="G516" s="70"/>
      <c r="H516" s="48"/>
      <c r="I516" s="48"/>
      <c r="J516" s="48"/>
      <c r="K516" s="48"/>
      <c r="L516" s="450">
        <f t="shared" si="22"/>
        <v>145</v>
      </c>
      <c r="M516" s="450"/>
      <c r="N516" s="145" t="s">
        <v>1439</v>
      </c>
      <c r="O516" s="48"/>
      <c r="P516" s="48"/>
      <c r="Q516" s="48"/>
      <c r="R516" s="48"/>
      <c r="S516" s="48"/>
      <c r="T516" s="48"/>
      <c r="U516" s="451" t="str">
        <f t="shared" si="18"/>
        <v/>
      </c>
      <c r="V516" s="451"/>
      <c r="W516" s="451" t="str">
        <f t="shared" si="19"/>
        <v/>
      </c>
      <c r="X516" s="451"/>
      <c r="Y516" s="48"/>
      <c r="Z516" s="70"/>
      <c r="AA516" s="48"/>
      <c r="AB516" s="48"/>
      <c r="AC516" s="48"/>
      <c r="AD516" s="48"/>
      <c r="AE516" s="48"/>
      <c r="AF516" s="48"/>
      <c r="AG516" s="48"/>
      <c r="AH516" s="48"/>
      <c r="AI516" s="48"/>
      <c r="AJ516" s="48"/>
      <c r="AK516" s="48"/>
      <c r="AL516" s="150" t="s">
        <v>1440</v>
      </c>
      <c r="AM516" s="70"/>
      <c r="AN516" s="70"/>
      <c r="AO516" s="70"/>
      <c r="AP516" s="70"/>
      <c r="AQ516" s="70"/>
      <c r="AR516" s="70"/>
      <c r="AS516" s="70"/>
      <c r="AT516" s="451" t="str">
        <f t="shared" si="17"/>
        <v/>
      </c>
      <c r="AU516" s="451"/>
      <c r="AV516" s="451" t="str">
        <f t="shared" si="20"/>
        <v>Yes</v>
      </c>
      <c r="AW516" s="451"/>
      <c r="AX516" s="148" t="s">
        <v>895</v>
      </c>
      <c r="AY516" s="48"/>
      <c r="AZ516" s="48"/>
      <c r="BA516" s="48"/>
      <c r="BB516" s="451" t="b">
        <f t="shared" si="21"/>
        <v>0</v>
      </c>
      <c r="BC516" s="451"/>
      <c r="BD516" s="48"/>
      <c r="BE516" s="48"/>
      <c r="BF516" s="48"/>
      <c r="BG516" s="48"/>
      <c r="BH516" s="48"/>
      <c r="BI516" s="48"/>
      <c r="BJ516" s="48"/>
      <c r="BK516" s="48"/>
      <c r="BL516" s="48"/>
      <c r="BM516" s="48"/>
      <c r="BN516" s="48"/>
      <c r="BO516" s="48"/>
      <c r="BP516" s="48"/>
      <c r="BQ516" s="48"/>
      <c r="BR516" s="48"/>
      <c r="BS516" s="48"/>
      <c r="BT516" s="48"/>
      <c r="BU516" s="48"/>
    </row>
    <row r="517" spans="1:73" hidden="1">
      <c r="A517" s="48"/>
      <c r="B517" s="48"/>
      <c r="C517" s="70" t="s">
        <v>1441</v>
      </c>
      <c r="D517" s="48"/>
      <c r="E517" s="76"/>
      <c r="F517" s="48"/>
      <c r="G517" s="70"/>
      <c r="H517" s="48"/>
      <c r="I517" s="48"/>
      <c r="J517" s="48"/>
      <c r="K517" s="48"/>
      <c r="L517" s="450">
        <f t="shared" si="22"/>
        <v>146</v>
      </c>
      <c r="M517" s="450"/>
      <c r="N517" s="145" t="s">
        <v>1442</v>
      </c>
      <c r="O517" s="48"/>
      <c r="P517" s="48"/>
      <c r="Q517" s="48"/>
      <c r="R517" s="48"/>
      <c r="S517" s="48"/>
      <c r="T517" s="48"/>
      <c r="U517" s="451" t="str">
        <f t="shared" si="18"/>
        <v/>
      </c>
      <c r="V517" s="451"/>
      <c r="W517" s="451" t="str">
        <f t="shared" si="19"/>
        <v/>
      </c>
      <c r="X517" s="451"/>
      <c r="Y517" s="48"/>
      <c r="Z517" s="70"/>
      <c r="AA517" s="48"/>
      <c r="AB517" s="48"/>
      <c r="AC517" s="48"/>
      <c r="AD517" s="48"/>
      <c r="AE517" s="48"/>
      <c r="AF517" s="48"/>
      <c r="AG517" s="48"/>
      <c r="AH517" s="48"/>
      <c r="AI517" s="48"/>
      <c r="AJ517" s="48"/>
      <c r="AK517" s="48"/>
      <c r="AL517" s="153" t="s">
        <v>1443</v>
      </c>
      <c r="AM517" s="70"/>
      <c r="AN517" s="70"/>
      <c r="AO517" s="70"/>
      <c r="AP517" s="70"/>
      <c r="AQ517" s="70"/>
      <c r="AR517" s="70"/>
      <c r="AS517" s="70"/>
      <c r="AT517" s="451" t="str">
        <f t="shared" si="17"/>
        <v/>
      </c>
      <c r="AU517" s="451"/>
      <c r="AV517" s="451" t="str">
        <f t="shared" si="20"/>
        <v>Yes</v>
      </c>
      <c r="AW517" s="451"/>
      <c r="AX517" s="148" t="s">
        <v>895</v>
      </c>
      <c r="AY517" s="48"/>
      <c r="AZ517" s="48"/>
      <c r="BA517" s="48"/>
      <c r="BB517" s="451" t="b">
        <f t="shared" si="21"/>
        <v>0</v>
      </c>
      <c r="BC517" s="451"/>
      <c r="BD517" s="48"/>
      <c r="BE517" s="48"/>
      <c r="BF517" s="48"/>
      <c r="BG517" s="48"/>
      <c r="BH517" s="48"/>
      <c r="BI517" s="48"/>
      <c r="BJ517" s="48"/>
      <c r="BK517" s="48"/>
      <c r="BL517" s="48"/>
      <c r="BM517" s="48"/>
      <c r="BN517" s="48"/>
      <c r="BO517" s="48"/>
      <c r="BP517" s="48"/>
      <c r="BQ517" s="48"/>
      <c r="BR517" s="48"/>
      <c r="BS517" s="48"/>
      <c r="BT517" s="48"/>
      <c r="BU517" s="48"/>
    </row>
    <row r="518" spans="1:73" hidden="1">
      <c r="A518" s="48"/>
      <c r="B518" s="48"/>
      <c r="C518" s="70" t="s">
        <v>1444</v>
      </c>
      <c r="D518" s="48"/>
      <c r="E518" s="76"/>
      <c r="F518" s="48"/>
      <c r="G518" s="70"/>
      <c r="H518" s="48"/>
      <c r="I518" s="48"/>
      <c r="J518" s="48"/>
      <c r="K518" s="48"/>
      <c r="L518" s="450">
        <f t="shared" si="22"/>
        <v>147</v>
      </c>
      <c r="M518" s="450"/>
      <c r="N518" s="145" t="s">
        <v>1445</v>
      </c>
      <c r="O518" s="48"/>
      <c r="P518" s="48"/>
      <c r="Q518" s="48"/>
      <c r="R518" s="48"/>
      <c r="S518" s="48"/>
      <c r="T518" s="48"/>
      <c r="U518" s="451" t="str">
        <f t="shared" si="18"/>
        <v/>
      </c>
      <c r="V518" s="451"/>
      <c r="W518" s="451" t="str">
        <f t="shared" si="19"/>
        <v/>
      </c>
      <c r="X518" s="451"/>
      <c r="Y518" s="48"/>
      <c r="Z518" s="70"/>
      <c r="AA518" s="48"/>
      <c r="AB518" s="48"/>
      <c r="AC518" s="48"/>
      <c r="AD518" s="48"/>
      <c r="AE518" s="48"/>
      <c r="AF518" s="48"/>
      <c r="AG518" s="48"/>
      <c r="AH518" s="48"/>
      <c r="AI518" s="48"/>
      <c r="AJ518" s="48"/>
      <c r="AK518" s="48"/>
      <c r="AL518" s="144" t="s">
        <v>1446</v>
      </c>
      <c r="AM518" s="70"/>
      <c r="AN518" s="70"/>
      <c r="AO518" s="70"/>
      <c r="AP518" s="70"/>
      <c r="AQ518" s="70"/>
      <c r="AR518" s="70"/>
      <c r="AS518" s="70"/>
      <c r="AT518" s="451" t="str">
        <f t="shared" si="17"/>
        <v/>
      </c>
      <c r="AU518" s="451"/>
      <c r="AV518" s="451" t="str">
        <f t="shared" si="20"/>
        <v>No</v>
      </c>
      <c r="AW518" s="451"/>
      <c r="AX518" s="149" t="s">
        <v>900</v>
      </c>
      <c r="AY518" s="48"/>
      <c r="AZ518" s="48"/>
      <c r="BA518" s="48"/>
      <c r="BB518" s="451" t="b">
        <f t="shared" si="21"/>
        <v>0</v>
      </c>
      <c r="BC518" s="451"/>
      <c r="BD518" s="48"/>
      <c r="BE518" s="48"/>
      <c r="BF518" s="48"/>
      <c r="BG518" s="48"/>
      <c r="BH518" s="48"/>
      <c r="BI518" s="48"/>
      <c r="BJ518" s="48"/>
      <c r="BK518" s="48"/>
      <c r="BL518" s="48"/>
      <c r="BM518" s="48"/>
      <c r="BN518" s="48"/>
      <c r="BO518" s="48"/>
      <c r="BP518" s="48"/>
      <c r="BQ518" s="48"/>
      <c r="BR518" s="48"/>
      <c r="BS518" s="48"/>
      <c r="BT518" s="48"/>
      <c r="BU518" s="48"/>
    </row>
    <row r="519" spans="1:73" hidden="1">
      <c r="A519" s="48"/>
      <c r="B519" s="48"/>
      <c r="C519" s="70" t="s">
        <v>1447</v>
      </c>
      <c r="D519" s="48"/>
      <c r="E519" s="76"/>
      <c r="F519" s="48"/>
      <c r="G519" s="70"/>
      <c r="H519" s="48"/>
      <c r="I519" s="48"/>
      <c r="J519" s="48"/>
      <c r="K519" s="48"/>
      <c r="L519" s="450">
        <f t="shared" si="22"/>
        <v>148</v>
      </c>
      <c r="M519" s="450"/>
      <c r="N519" s="145" t="s">
        <v>1448</v>
      </c>
      <c r="O519" s="48"/>
      <c r="P519" s="48"/>
      <c r="Q519" s="48"/>
      <c r="R519" s="48"/>
      <c r="S519" s="48"/>
      <c r="T519" s="48"/>
      <c r="U519" s="451" t="str">
        <f t="shared" si="18"/>
        <v/>
      </c>
      <c r="V519" s="451"/>
      <c r="W519" s="451" t="str">
        <f t="shared" si="19"/>
        <v/>
      </c>
      <c r="X519" s="451"/>
      <c r="Y519" s="48"/>
      <c r="Z519" s="70"/>
      <c r="AA519" s="48"/>
      <c r="AB519" s="48"/>
      <c r="AC519" s="48"/>
      <c r="AD519" s="48"/>
      <c r="AE519" s="48"/>
      <c r="AF519" s="48"/>
      <c r="AG519" s="48"/>
      <c r="AH519" s="48"/>
      <c r="AI519" s="48"/>
      <c r="AJ519" s="48"/>
      <c r="AK519" s="48"/>
      <c r="AL519" s="144" t="s">
        <v>1449</v>
      </c>
      <c r="AM519" s="70"/>
      <c r="AN519" s="70"/>
      <c r="AO519" s="70"/>
      <c r="AP519" s="70"/>
      <c r="AQ519" s="70"/>
      <c r="AR519" s="70"/>
      <c r="AS519" s="70"/>
      <c r="AT519" s="451" t="str">
        <f t="shared" si="17"/>
        <v/>
      </c>
      <c r="AU519" s="451"/>
      <c r="AV519" s="451" t="str">
        <f t="shared" si="20"/>
        <v>Yes</v>
      </c>
      <c r="AW519" s="451"/>
      <c r="AX519" s="149" t="s">
        <v>905</v>
      </c>
      <c r="AY519" s="48"/>
      <c r="AZ519" s="48"/>
      <c r="BA519" s="48"/>
      <c r="BB519" s="451" t="b">
        <f t="shared" si="21"/>
        <v>0</v>
      </c>
      <c r="BC519" s="451"/>
      <c r="BD519" s="48"/>
      <c r="BE519" s="48"/>
      <c r="BF519" s="48"/>
      <c r="BG519" s="48"/>
      <c r="BH519" s="48"/>
      <c r="BI519" s="48"/>
      <c r="BJ519" s="48"/>
      <c r="BK519" s="48"/>
      <c r="BL519" s="48"/>
      <c r="BM519" s="48"/>
      <c r="BN519" s="48"/>
      <c r="BO519" s="48"/>
      <c r="BP519" s="48"/>
      <c r="BQ519" s="48"/>
      <c r="BR519" s="48"/>
      <c r="BS519" s="48"/>
      <c r="BT519" s="48"/>
      <c r="BU519" s="48"/>
    </row>
    <row r="520" spans="1:73" hidden="1">
      <c r="A520" s="48"/>
      <c r="B520" s="48"/>
      <c r="C520" s="70" t="s">
        <v>1450</v>
      </c>
      <c r="D520" s="48"/>
      <c r="E520" s="76"/>
      <c r="F520" s="48"/>
      <c r="G520" s="70"/>
      <c r="H520" s="48"/>
      <c r="I520" s="48"/>
      <c r="J520" s="48"/>
      <c r="K520" s="48"/>
      <c r="L520" s="450">
        <f t="shared" si="22"/>
        <v>149</v>
      </c>
      <c r="M520" s="450"/>
      <c r="N520" s="145" t="s">
        <v>1451</v>
      </c>
      <c r="O520" s="48"/>
      <c r="P520" s="48"/>
      <c r="Q520" s="48"/>
      <c r="R520" s="48"/>
      <c r="S520" s="48"/>
      <c r="T520" s="48"/>
      <c r="U520" s="451" t="str">
        <f t="shared" si="18"/>
        <v/>
      </c>
      <c r="V520" s="451"/>
      <c r="W520" s="451" t="str">
        <f t="shared" si="19"/>
        <v/>
      </c>
      <c r="X520" s="451"/>
      <c r="Y520" s="48"/>
      <c r="Z520" s="70"/>
      <c r="AA520" s="48"/>
      <c r="AB520" s="48"/>
      <c r="AC520" s="48"/>
      <c r="AD520" s="48"/>
      <c r="AE520" s="48"/>
      <c r="AF520" s="48"/>
      <c r="AG520" s="48"/>
      <c r="AH520" s="48"/>
      <c r="AI520" s="48"/>
      <c r="AJ520" s="48"/>
      <c r="AK520" s="48"/>
      <c r="AL520" s="144" t="s">
        <v>1452</v>
      </c>
      <c r="AM520" s="70"/>
      <c r="AN520" s="70"/>
      <c r="AO520" s="70"/>
      <c r="AP520" s="70"/>
      <c r="AQ520" s="70"/>
      <c r="AR520" s="70"/>
      <c r="AS520" s="70"/>
      <c r="AT520" s="451" t="str">
        <f t="shared" si="17"/>
        <v/>
      </c>
      <c r="AU520" s="451"/>
      <c r="AV520" s="451" t="str">
        <f t="shared" si="20"/>
        <v>Yes</v>
      </c>
      <c r="AW520" s="451"/>
      <c r="AX520" s="149" t="s">
        <v>905</v>
      </c>
      <c r="AY520" s="48"/>
      <c r="AZ520" s="48"/>
      <c r="BA520" s="48"/>
      <c r="BB520" s="451" t="b">
        <f t="shared" si="21"/>
        <v>0</v>
      </c>
      <c r="BC520" s="451"/>
      <c r="BD520" s="48"/>
      <c r="BE520" s="48"/>
      <c r="BF520" s="48"/>
      <c r="BG520" s="48"/>
      <c r="BH520" s="48"/>
      <c r="BI520" s="48"/>
      <c r="BJ520" s="48"/>
      <c r="BK520" s="48"/>
      <c r="BL520" s="48"/>
      <c r="BM520" s="48"/>
      <c r="BN520" s="48"/>
      <c r="BO520" s="48"/>
      <c r="BP520" s="48"/>
      <c r="BQ520" s="48"/>
      <c r="BR520" s="48"/>
      <c r="BS520" s="48"/>
      <c r="BT520" s="48"/>
      <c r="BU520" s="48"/>
    </row>
    <row r="521" spans="1:73" hidden="1">
      <c r="A521" s="48"/>
      <c r="B521" s="48"/>
      <c r="C521" s="70" t="s">
        <v>1453</v>
      </c>
      <c r="D521" s="48"/>
      <c r="E521" s="76"/>
      <c r="F521" s="48"/>
      <c r="G521" s="70"/>
      <c r="H521" s="48"/>
      <c r="I521" s="48"/>
      <c r="J521" s="48"/>
      <c r="K521" s="48"/>
      <c r="L521" s="450">
        <f t="shared" si="22"/>
        <v>150</v>
      </c>
      <c r="M521" s="450"/>
      <c r="N521" s="145" t="s">
        <v>1454</v>
      </c>
      <c r="O521" s="48"/>
      <c r="P521" s="48"/>
      <c r="Q521" s="48"/>
      <c r="R521" s="48"/>
      <c r="S521" s="48"/>
      <c r="T521" s="48"/>
      <c r="U521" s="451" t="str">
        <f t="shared" si="18"/>
        <v/>
      </c>
      <c r="V521" s="451"/>
      <c r="W521" s="451" t="str">
        <f t="shared" si="19"/>
        <v/>
      </c>
      <c r="X521" s="451"/>
      <c r="Y521" s="48"/>
      <c r="Z521" s="70"/>
      <c r="AA521" s="48"/>
      <c r="AB521" s="48"/>
      <c r="AC521" s="48"/>
      <c r="AD521" s="48"/>
      <c r="AE521" s="48"/>
      <c r="AF521" s="48"/>
      <c r="AG521" s="48"/>
      <c r="AH521" s="48"/>
      <c r="AI521" s="48"/>
      <c r="AJ521" s="48"/>
      <c r="AK521" s="48"/>
      <c r="AL521" s="150" t="s">
        <v>1455</v>
      </c>
      <c r="AM521" s="70"/>
      <c r="AN521" s="70"/>
      <c r="AO521" s="70"/>
      <c r="AP521" s="70"/>
      <c r="AQ521" s="70"/>
      <c r="AR521" s="70"/>
      <c r="AS521" s="70"/>
      <c r="AT521" s="451" t="str">
        <f t="shared" si="17"/>
        <v/>
      </c>
      <c r="AU521" s="451"/>
      <c r="AV521" s="451" t="str">
        <f t="shared" si="20"/>
        <v>Yes</v>
      </c>
      <c r="AW521" s="451"/>
      <c r="AX521" s="148" t="s">
        <v>895</v>
      </c>
      <c r="AY521" s="48"/>
      <c r="AZ521" s="48"/>
      <c r="BA521" s="48"/>
      <c r="BB521" s="451" t="b">
        <f t="shared" si="21"/>
        <v>0</v>
      </c>
      <c r="BC521" s="451"/>
      <c r="BD521" s="48"/>
      <c r="BE521" s="48"/>
      <c r="BF521" s="48"/>
      <c r="BG521" s="48"/>
      <c r="BH521" s="48"/>
      <c r="BI521" s="48"/>
      <c r="BJ521" s="48"/>
      <c r="BK521" s="48"/>
      <c r="BL521" s="48"/>
      <c r="BM521" s="48"/>
      <c r="BN521" s="48"/>
      <c r="BO521" s="48"/>
      <c r="BP521" s="48"/>
      <c r="BQ521" s="48"/>
      <c r="BR521" s="48"/>
      <c r="BS521" s="48"/>
      <c r="BT521" s="48"/>
      <c r="BU521" s="48"/>
    </row>
    <row r="522" spans="1:73" hidden="1">
      <c r="A522" s="48"/>
      <c r="B522" s="48"/>
      <c r="C522" s="70" t="s">
        <v>1456</v>
      </c>
      <c r="D522" s="48"/>
      <c r="E522" s="76"/>
      <c r="F522" s="48"/>
      <c r="G522" s="70"/>
      <c r="H522" s="48"/>
      <c r="I522" s="48"/>
      <c r="J522" s="48"/>
      <c r="K522" s="48"/>
      <c r="L522" s="450">
        <f t="shared" si="22"/>
        <v>151</v>
      </c>
      <c r="M522" s="450"/>
      <c r="N522" s="145" t="s">
        <v>1457</v>
      </c>
      <c r="O522" s="48"/>
      <c r="P522" s="48"/>
      <c r="Q522" s="48"/>
      <c r="R522" s="48"/>
      <c r="S522" s="48"/>
      <c r="T522" s="48"/>
      <c r="U522" s="451" t="str">
        <f t="shared" si="18"/>
        <v/>
      </c>
      <c r="V522" s="451"/>
      <c r="W522" s="451" t="str">
        <f t="shared" si="19"/>
        <v/>
      </c>
      <c r="X522" s="451"/>
      <c r="Y522" s="48"/>
      <c r="Z522" s="70"/>
      <c r="AA522" s="48"/>
      <c r="AB522" s="48"/>
      <c r="AC522" s="48"/>
      <c r="AD522" s="48"/>
      <c r="AE522" s="48"/>
      <c r="AF522" s="48"/>
      <c r="AG522" s="48"/>
      <c r="AH522" s="48"/>
      <c r="AI522" s="48"/>
      <c r="AJ522" s="48"/>
      <c r="AK522" s="48"/>
      <c r="AL522" s="150" t="s">
        <v>1458</v>
      </c>
      <c r="AM522" s="70"/>
      <c r="AN522" s="70"/>
      <c r="AO522" s="70"/>
      <c r="AP522" s="70"/>
      <c r="AQ522" s="70"/>
      <c r="AR522" s="70"/>
      <c r="AS522" s="70"/>
      <c r="AT522" s="451" t="str">
        <f t="shared" si="17"/>
        <v/>
      </c>
      <c r="AU522" s="451"/>
      <c r="AV522" s="451" t="str">
        <f t="shared" si="20"/>
        <v>Yes</v>
      </c>
      <c r="AW522" s="451"/>
      <c r="AX522" s="148" t="s">
        <v>895</v>
      </c>
      <c r="AY522" s="48"/>
      <c r="AZ522" s="48"/>
      <c r="BA522" s="48"/>
      <c r="BB522" s="451" t="b">
        <f t="shared" si="21"/>
        <v>0</v>
      </c>
      <c r="BC522" s="451"/>
      <c r="BD522" s="48"/>
      <c r="BE522" s="48"/>
      <c r="BF522" s="48"/>
      <c r="BG522" s="48"/>
      <c r="BH522" s="48"/>
      <c r="BI522" s="48"/>
      <c r="BJ522" s="48"/>
      <c r="BK522" s="48"/>
      <c r="BL522" s="48"/>
      <c r="BM522" s="48"/>
      <c r="BN522" s="48"/>
      <c r="BO522" s="48"/>
      <c r="BP522" s="48"/>
      <c r="BQ522" s="48"/>
      <c r="BR522" s="48"/>
      <c r="BS522" s="48"/>
      <c r="BT522" s="48"/>
      <c r="BU522" s="48"/>
    </row>
    <row r="523" spans="1:73" hidden="1">
      <c r="A523" s="48"/>
      <c r="B523" s="48"/>
      <c r="C523" s="70" t="s">
        <v>1459</v>
      </c>
      <c r="D523" s="48"/>
      <c r="E523" s="76"/>
      <c r="F523" s="48"/>
      <c r="G523" s="70"/>
      <c r="H523" s="48"/>
      <c r="I523" s="48"/>
      <c r="J523" s="48"/>
      <c r="K523" s="48"/>
      <c r="L523" s="450">
        <f t="shared" si="22"/>
        <v>152</v>
      </c>
      <c r="M523" s="450"/>
      <c r="N523" s="145" t="s">
        <v>1460</v>
      </c>
      <c r="O523" s="48"/>
      <c r="P523" s="48"/>
      <c r="Q523" s="48"/>
      <c r="R523" s="48"/>
      <c r="S523" s="48"/>
      <c r="T523" s="48"/>
      <c r="U523" s="451" t="str">
        <f t="shared" si="18"/>
        <v/>
      </c>
      <c r="V523" s="451"/>
      <c r="W523" s="451" t="str">
        <f t="shared" si="19"/>
        <v/>
      </c>
      <c r="X523" s="451"/>
      <c r="Y523" s="48"/>
      <c r="Z523" s="70"/>
      <c r="AA523" s="48"/>
      <c r="AB523" s="48"/>
      <c r="AC523" s="48"/>
      <c r="AD523" s="48"/>
      <c r="AE523" s="48"/>
      <c r="AF523" s="48"/>
      <c r="AG523" s="48"/>
      <c r="AH523" s="48"/>
      <c r="AI523" s="48"/>
      <c r="AJ523" s="48"/>
      <c r="AK523" s="48"/>
      <c r="AL523" s="144" t="s">
        <v>1461</v>
      </c>
      <c r="AM523" s="70"/>
      <c r="AN523" s="70"/>
      <c r="AO523" s="70"/>
      <c r="AP523" s="70"/>
      <c r="AQ523" s="70"/>
      <c r="AR523" s="70"/>
      <c r="AS523" s="70"/>
      <c r="AT523" s="451" t="str">
        <f t="shared" si="17"/>
        <v/>
      </c>
      <c r="AU523" s="451"/>
      <c r="AV523" s="451" t="str">
        <f t="shared" si="20"/>
        <v>Yes</v>
      </c>
      <c r="AW523" s="451"/>
      <c r="AX523" s="149" t="s">
        <v>905</v>
      </c>
      <c r="AY523" s="48"/>
      <c r="AZ523" s="48"/>
      <c r="BA523" s="48"/>
      <c r="BB523" s="451" t="b">
        <f t="shared" si="21"/>
        <v>0</v>
      </c>
      <c r="BC523" s="451"/>
      <c r="BD523" s="48"/>
      <c r="BE523" s="48"/>
      <c r="BF523" s="48"/>
      <c r="BG523" s="48"/>
      <c r="BH523" s="48"/>
      <c r="BI523" s="48"/>
      <c r="BJ523" s="48"/>
      <c r="BK523" s="48"/>
      <c r="BL523" s="48"/>
      <c r="BM523" s="48"/>
      <c r="BN523" s="48"/>
      <c r="BO523" s="48"/>
      <c r="BP523" s="48"/>
      <c r="BQ523" s="48"/>
      <c r="BR523" s="48"/>
      <c r="BS523" s="48"/>
      <c r="BT523" s="48"/>
      <c r="BU523" s="48"/>
    </row>
    <row r="524" spans="1:73" hidden="1">
      <c r="A524" s="48"/>
      <c r="B524" s="48"/>
      <c r="C524" s="70" t="s">
        <v>1462</v>
      </c>
      <c r="D524" s="48"/>
      <c r="E524" s="76"/>
      <c r="F524" s="48"/>
      <c r="G524" s="70"/>
      <c r="H524" s="48"/>
      <c r="I524" s="48"/>
      <c r="J524" s="48"/>
      <c r="K524" s="48"/>
      <c r="L524" s="450">
        <f t="shared" si="22"/>
        <v>153</v>
      </c>
      <c r="M524" s="450"/>
      <c r="N524" s="145" t="s">
        <v>1463</v>
      </c>
      <c r="O524" s="48"/>
      <c r="P524" s="48"/>
      <c r="Q524" s="48"/>
      <c r="R524" s="48"/>
      <c r="S524" s="48"/>
      <c r="T524" s="48"/>
      <c r="U524" s="451" t="str">
        <f t="shared" si="18"/>
        <v/>
      </c>
      <c r="V524" s="451"/>
      <c r="W524" s="451" t="str">
        <f t="shared" si="19"/>
        <v/>
      </c>
      <c r="X524" s="451"/>
      <c r="Y524" s="48"/>
      <c r="Z524" s="70"/>
      <c r="AA524" s="48"/>
      <c r="AB524" s="48"/>
      <c r="AC524" s="48"/>
      <c r="AD524" s="48"/>
      <c r="AE524" s="48"/>
      <c r="AF524" s="48"/>
      <c r="AG524" s="48"/>
      <c r="AH524" s="48"/>
      <c r="AI524" s="48"/>
      <c r="AJ524" s="48"/>
      <c r="AK524" s="48"/>
      <c r="AL524" s="144" t="s">
        <v>1464</v>
      </c>
      <c r="AM524" s="70"/>
      <c r="AN524" s="70"/>
      <c r="AO524" s="70"/>
      <c r="AP524" s="70"/>
      <c r="AQ524" s="70"/>
      <c r="AR524" s="70"/>
      <c r="AS524" s="70"/>
      <c r="AT524" s="451" t="str">
        <f t="shared" si="17"/>
        <v/>
      </c>
      <c r="AU524" s="451"/>
      <c r="AV524" s="451" t="str">
        <f t="shared" si="20"/>
        <v>No</v>
      </c>
      <c r="AW524" s="451"/>
      <c r="AX524" s="149" t="s">
        <v>900</v>
      </c>
      <c r="AY524" s="48"/>
      <c r="AZ524" s="48"/>
      <c r="BA524" s="48"/>
      <c r="BB524" s="451" t="b">
        <f t="shared" si="21"/>
        <v>0</v>
      </c>
      <c r="BC524" s="451"/>
      <c r="BD524" s="48"/>
      <c r="BE524" s="48"/>
      <c r="BF524" s="48"/>
      <c r="BG524" s="48"/>
      <c r="BH524" s="48"/>
      <c r="BI524" s="48"/>
      <c r="BJ524" s="48"/>
      <c r="BK524" s="48"/>
      <c r="BL524" s="48"/>
      <c r="BM524" s="48"/>
      <c r="BN524" s="48"/>
      <c r="BO524" s="48"/>
      <c r="BP524" s="48"/>
      <c r="BQ524" s="48"/>
      <c r="BR524" s="48"/>
      <c r="BS524" s="48"/>
      <c r="BT524" s="48"/>
      <c r="BU524" s="48"/>
    </row>
    <row r="525" spans="1:73" hidden="1">
      <c r="A525" s="48"/>
      <c r="B525" s="48"/>
      <c r="C525" s="70" t="s">
        <v>1465</v>
      </c>
      <c r="D525" s="48"/>
      <c r="E525" s="76"/>
      <c r="F525" s="48"/>
      <c r="G525" s="70"/>
      <c r="H525" s="48"/>
      <c r="I525" s="48"/>
      <c r="J525" s="48"/>
      <c r="K525" s="48"/>
      <c r="L525" s="450">
        <f t="shared" si="22"/>
        <v>154</v>
      </c>
      <c r="M525" s="450"/>
      <c r="N525" s="145" t="s">
        <v>1466</v>
      </c>
      <c r="O525" s="48"/>
      <c r="P525" s="48"/>
      <c r="Q525" s="48"/>
      <c r="R525" s="48"/>
      <c r="S525" s="48"/>
      <c r="T525" s="48"/>
      <c r="U525" s="451" t="str">
        <f t="shared" si="18"/>
        <v/>
      </c>
      <c r="V525" s="451"/>
      <c r="W525" s="451" t="str">
        <f t="shared" si="19"/>
        <v/>
      </c>
      <c r="X525" s="451"/>
      <c r="Y525" s="48"/>
      <c r="Z525" s="70"/>
      <c r="AA525" s="48"/>
      <c r="AB525" s="48"/>
      <c r="AC525" s="48"/>
      <c r="AD525" s="48"/>
      <c r="AE525" s="48"/>
      <c r="AF525" s="48"/>
      <c r="AG525" s="48"/>
      <c r="AH525" s="48"/>
      <c r="AI525" s="48"/>
      <c r="AJ525" s="48"/>
      <c r="AK525" s="48"/>
      <c r="AL525" s="150" t="s">
        <v>1467</v>
      </c>
      <c r="AM525" s="70"/>
      <c r="AN525" s="70"/>
      <c r="AO525" s="70"/>
      <c r="AP525" s="70"/>
      <c r="AQ525" s="70"/>
      <c r="AR525" s="70"/>
      <c r="AS525" s="70"/>
      <c r="AT525" s="451" t="str">
        <f t="shared" si="17"/>
        <v/>
      </c>
      <c r="AU525" s="451"/>
      <c r="AV525" s="451" t="str">
        <f t="shared" si="20"/>
        <v>Yes</v>
      </c>
      <c r="AW525" s="451"/>
      <c r="AX525" s="148" t="s">
        <v>895</v>
      </c>
      <c r="AY525" s="48"/>
      <c r="AZ525" s="48"/>
      <c r="BA525" s="48"/>
      <c r="BB525" s="451" t="b">
        <f t="shared" si="21"/>
        <v>0</v>
      </c>
      <c r="BC525" s="451"/>
      <c r="BD525" s="48"/>
      <c r="BE525" s="48"/>
      <c r="BF525" s="48"/>
      <c r="BG525" s="48"/>
      <c r="BH525" s="48"/>
      <c r="BI525" s="48"/>
      <c r="BJ525" s="48"/>
      <c r="BK525" s="48"/>
      <c r="BL525" s="48"/>
      <c r="BM525" s="48"/>
      <c r="BN525" s="48"/>
      <c r="BO525" s="48"/>
      <c r="BP525" s="48"/>
      <c r="BQ525" s="48"/>
      <c r="BR525" s="48"/>
      <c r="BS525" s="48"/>
      <c r="BT525" s="48"/>
      <c r="BU525" s="48"/>
    </row>
    <row r="526" spans="1:73" hidden="1">
      <c r="A526" s="48"/>
      <c r="B526" s="48"/>
      <c r="C526" s="70" t="s">
        <v>1468</v>
      </c>
      <c r="D526" s="48"/>
      <c r="E526" s="76"/>
      <c r="F526" s="48"/>
      <c r="G526" s="70"/>
      <c r="H526" s="48"/>
      <c r="I526" s="48"/>
      <c r="J526" s="48"/>
      <c r="K526" s="48"/>
      <c r="L526" s="450">
        <f t="shared" si="22"/>
        <v>155</v>
      </c>
      <c r="M526" s="450"/>
      <c r="N526" s="145" t="s">
        <v>1469</v>
      </c>
      <c r="O526" s="48"/>
      <c r="P526" s="48"/>
      <c r="Q526" s="48"/>
      <c r="R526" s="48"/>
      <c r="S526" s="48"/>
      <c r="T526" s="48"/>
      <c r="U526" s="451" t="str">
        <f t="shared" si="18"/>
        <v/>
      </c>
      <c r="V526" s="451"/>
      <c r="W526" s="451" t="str">
        <f t="shared" si="19"/>
        <v/>
      </c>
      <c r="X526" s="451"/>
      <c r="Y526" s="48"/>
      <c r="Z526" s="70"/>
      <c r="AA526" s="48"/>
      <c r="AB526" s="48"/>
      <c r="AC526" s="48"/>
      <c r="AD526" s="48"/>
      <c r="AE526" s="48"/>
      <c r="AF526" s="48"/>
      <c r="AG526" s="48"/>
      <c r="AH526" s="48"/>
      <c r="AI526" s="48"/>
      <c r="AJ526" s="48"/>
      <c r="AK526" s="48"/>
      <c r="AL526" s="144" t="s">
        <v>1470</v>
      </c>
      <c r="AM526" s="70"/>
      <c r="AN526" s="70"/>
      <c r="AO526" s="70"/>
      <c r="AP526" s="70"/>
      <c r="AQ526" s="70"/>
      <c r="AR526" s="70"/>
      <c r="AS526" s="70"/>
      <c r="AT526" s="451" t="str">
        <f t="shared" si="17"/>
        <v/>
      </c>
      <c r="AU526" s="451"/>
      <c r="AV526" s="451" t="str">
        <f t="shared" si="20"/>
        <v>Yes</v>
      </c>
      <c r="AW526" s="451"/>
      <c r="AX526" s="149" t="s">
        <v>905</v>
      </c>
      <c r="AY526" s="48"/>
      <c r="AZ526" s="48"/>
      <c r="BA526" s="48"/>
      <c r="BB526" s="451" t="b">
        <f t="shared" si="21"/>
        <v>0</v>
      </c>
      <c r="BC526" s="451"/>
      <c r="BD526" s="48"/>
      <c r="BE526" s="48"/>
      <c r="BF526" s="48"/>
      <c r="BG526" s="48"/>
      <c r="BH526" s="48"/>
      <c r="BI526" s="48"/>
      <c r="BJ526" s="48"/>
      <c r="BK526" s="48"/>
      <c r="BL526" s="48"/>
      <c r="BM526" s="48"/>
      <c r="BN526" s="48"/>
      <c r="BO526" s="48"/>
      <c r="BP526" s="48"/>
      <c r="BQ526" s="48"/>
      <c r="BR526" s="48"/>
      <c r="BS526" s="48"/>
      <c r="BT526" s="48"/>
      <c r="BU526" s="48"/>
    </row>
    <row r="527" spans="1:73" hidden="1">
      <c r="A527" s="48"/>
      <c r="B527" s="48"/>
      <c r="C527" s="70" t="s">
        <v>1471</v>
      </c>
      <c r="D527" s="48"/>
      <c r="E527" s="76"/>
      <c r="F527" s="48"/>
      <c r="G527" s="70"/>
      <c r="H527" s="48"/>
      <c r="I527" s="48"/>
      <c r="J527" s="48"/>
      <c r="K527" s="48"/>
      <c r="L527" s="450">
        <f t="shared" si="22"/>
        <v>156</v>
      </c>
      <c r="M527" s="450"/>
      <c r="N527" s="145" t="s">
        <v>1472</v>
      </c>
      <c r="O527" s="48"/>
      <c r="P527" s="48"/>
      <c r="Q527" s="48"/>
      <c r="R527" s="48"/>
      <c r="S527" s="48"/>
      <c r="T527" s="48"/>
      <c r="U527" s="451" t="str">
        <f t="shared" si="18"/>
        <v/>
      </c>
      <c r="V527" s="451"/>
      <c r="W527" s="451" t="str">
        <f t="shared" si="19"/>
        <v/>
      </c>
      <c r="X527" s="451"/>
      <c r="Y527" s="48"/>
      <c r="Z527" s="70"/>
      <c r="AA527" s="48"/>
      <c r="AB527" s="48"/>
      <c r="AC527" s="48"/>
      <c r="AD527" s="48"/>
      <c r="AE527" s="48"/>
      <c r="AF527" s="48"/>
      <c r="AG527" s="48"/>
      <c r="AH527" s="48"/>
      <c r="AI527" s="48"/>
      <c r="AJ527" s="48"/>
      <c r="AK527" s="48"/>
      <c r="AL527" s="147" t="s">
        <v>1473</v>
      </c>
      <c r="AM527" s="70"/>
      <c r="AN527" s="70"/>
      <c r="AO527" s="70"/>
      <c r="AP527" s="70"/>
      <c r="AQ527" s="70"/>
      <c r="AR527" s="70"/>
      <c r="AS527" s="70"/>
      <c r="AT527" s="451" t="str">
        <f t="shared" si="17"/>
        <v/>
      </c>
      <c r="AU527" s="451"/>
      <c r="AV527" s="451" t="str">
        <f t="shared" si="20"/>
        <v>Yes</v>
      </c>
      <c r="AW527" s="451"/>
      <c r="AX527" s="148" t="s">
        <v>895</v>
      </c>
      <c r="AY527" s="48"/>
      <c r="AZ527" s="48"/>
      <c r="BA527" s="48"/>
      <c r="BB527" s="451" t="b">
        <f t="shared" si="21"/>
        <v>0</v>
      </c>
      <c r="BC527" s="451"/>
      <c r="BD527" s="48"/>
      <c r="BE527" s="48"/>
      <c r="BF527" s="48"/>
      <c r="BG527" s="48"/>
      <c r="BH527" s="48"/>
      <c r="BI527" s="48"/>
      <c r="BJ527" s="48"/>
      <c r="BK527" s="48"/>
      <c r="BL527" s="48"/>
      <c r="BM527" s="48"/>
      <c r="BN527" s="48"/>
      <c r="BO527" s="48"/>
      <c r="BP527" s="48"/>
      <c r="BQ527" s="48"/>
      <c r="BR527" s="48"/>
      <c r="BS527" s="48"/>
      <c r="BT527" s="48"/>
      <c r="BU527" s="48"/>
    </row>
    <row r="528" spans="1:73" hidden="1">
      <c r="A528" s="48"/>
      <c r="B528" s="48"/>
      <c r="C528" s="70" t="s">
        <v>1474</v>
      </c>
      <c r="D528" s="48"/>
      <c r="E528" s="76"/>
      <c r="F528" s="48"/>
      <c r="G528" s="70"/>
      <c r="H528" s="48"/>
      <c r="I528" s="48"/>
      <c r="J528" s="48"/>
      <c r="K528" s="48"/>
      <c r="L528" s="450">
        <f t="shared" si="22"/>
        <v>157</v>
      </c>
      <c r="M528" s="450"/>
      <c r="N528" s="145" t="s">
        <v>1475</v>
      </c>
      <c r="O528" s="48"/>
      <c r="P528" s="48"/>
      <c r="Q528" s="48"/>
      <c r="R528" s="48"/>
      <c r="S528" s="48"/>
      <c r="T528" s="48"/>
      <c r="U528" s="451" t="str">
        <f t="shared" si="18"/>
        <v/>
      </c>
      <c r="V528" s="451"/>
      <c r="W528" s="451" t="str">
        <f t="shared" si="19"/>
        <v/>
      </c>
      <c r="X528" s="451"/>
      <c r="Y528" s="48"/>
      <c r="Z528" s="70"/>
      <c r="AA528" s="48"/>
      <c r="AB528" s="48"/>
      <c r="AC528" s="48"/>
      <c r="AD528" s="48"/>
      <c r="AE528" s="48"/>
      <c r="AF528" s="48"/>
      <c r="AG528" s="48"/>
      <c r="AH528" s="48"/>
      <c r="AI528" s="48"/>
      <c r="AJ528" s="48"/>
      <c r="AK528" s="48"/>
      <c r="AL528" s="147" t="s">
        <v>1476</v>
      </c>
      <c r="AM528" s="70"/>
      <c r="AN528" s="70"/>
      <c r="AO528" s="70"/>
      <c r="AP528" s="70"/>
      <c r="AQ528" s="70"/>
      <c r="AR528" s="70"/>
      <c r="AS528" s="70"/>
      <c r="AT528" s="451" t="str">
        <f t="shared" si="17"/>
        <v/>
      </c>
      <c r="AU528" s="451"/>
      <c r="AV528" s="451" t="str">
        <f t="shared" si="20"/>
        <v>Yes</v>
      </c>
      <c r="AW528" s="451"/>
      <c r="AX528" s="148" t="s">
        <v>895</v>
      </c>
      <c r="AY528" s="48"/>
      <c r="AZ528" s="48"/>
      <c r="BA528" s="48"/>
      <c r="BB528" s="451" t="b">
        <f t="shared" si="21"/>
        <v>0</v>
      </c>
      <c r="BC528" s="451"/>
      <c r="BD528" s="48"/>
      <c r="BE528" s="48"/>
      <c r="BF528" s="48"/>
      <c r="BG528" s="48"/>
      <c r="BH528" s="48"/>
      <c r="BI528" s="48"/>
      <c r="BJ528" s="48"/>
      <c r="BK528" s="48"/>
      <c r="BL528" s="48"/>
      <c r="BM528" s="48"/>
      <c r="BN528" s="48"/>
      <c r="BO528" s="48"/>
      <c r="BP528" s="48"/>
      <c r="BQ528" s="48"/>
      <c r="BR528" s="48"/>
      <c r="BS528" s="48"/>
      <c r="BT528" s="48"/>
      <c r="BU528" s="48"/>
    </row>
    <row r="529" spans="1:73" hidden="1">
      <c r="A529" s="48"/>
      <c r="B529" s="48"/>
      <c r="C529" s="70" t="s">
        <v>1477</v>
      </c>
      <c r="D529" s="48"/>
      <c r="E529" s="76"/>
      <c r="F529" s="48"/>
      <c r="G529" s="70"/>
      <c r="H529" s="48"/>
      <c r="I529" s="48"/>
      <c r="J529" s="48"/>
      <c r="K529" s="48"/>
      <c r="L529" s="450">
        <f t="shared" si="22"/>
        <v>158</v>
      </c>
      <c r="M529" s="450"/>
      <c r="N529" s="145" t="s">
        <v>1478</v>
      </c>
      <c r="O529" s="48"/>
      <c r="P529" s="48"/>
      <c r="Q529" s="48"/>
      <c r="R529" s="48"/>
      <c r="S529" s="48"/>
      <c r="T529" s="48"/>
      <c r="U529" s="451" t="str">
        <f t="shared" si="18"/>
        <v/>
      </c>
      <c r="V529" s="451"/>
      <c r="W529" s="451" t="str">
        <f t="shared" si="19"/>
        <v/>
      </c>
      <c r="X529" s="451"/>
      <c r="Y529" s="48"/>
      <c r="Z529" s="70"/>
      <c r="AA529" s="48"/>
      <c r="AB529" s="48"/>
      <c r="AC529" s="48"/>
      <c r="AD529" s="48"/>
      <c r="AE529" s="48"/>
      <c r="AF529" s="48"/>
      <c r="AG529" s="48"/>
      <c r="AH529" s="48"/>
      <c r="AI529" s="48"/>
      <c r="AJ529" s="48"/>
      <c r="AK529" s="48"/>
      <c r="AL529" s="147" t="s">
        <v>1479</v>
      </c>
      <c r="AM529" s="70"/>
      <c r="AN529" s="70"/>
      <c r="AO529" s="70"/>
      <c r="AP529" s="70"/>
      <c r="AQ529" s="70"/>
      <c r="AR529" s="70"/>
      <c r="AS529" s="70"/>
      <c r="AT529" s="451" t="str">
        <f t="shared" si="17"/>
        <v/>
      </c>
      <c r="AU529" s="451"/>
      <c r="AV529" s="451" t="str">
        <f t="shared" si="20"/>
        <v>Yes</v>
      </c>
      <c r="AW529" s="451"/>
      <c r="AX529" s="148" t="s">
        <v>895</v>
      </c>
      <c r="AY529" s="48"/>
      <c r="AZ529" s="48"/>
      <c r="BA529" s="48"/>
      <c r="BB529" s="451" t="b">
        <f t="shared" si="21"/>
        <v>0</v>
      </c>
      <c r="BC529" s="451"/>
      <c r="BD529" s="48"/>
      <c r="BE529" s="48"/>
      <c r="BF529" s="48"/>
      <c r="BG529" s="48"/>
      <c r="BH529" s="48"/>
      <c r="BI529" s="48"/>
      <c r="BJ529" s="48"/>
      <c r="BK529" s="48"/>
      <c r="BL529" s="48"/>
      <c r="BM529" s="48"/>
      <c r="BN529" s="48"/>
      <c r="BO529" s="48"/>
      <c r="BP529" s="48"/>
      <c r="BQ529" s="48"/>
      <c r="BR529" s="48"/>
      <c r="BS529" s="48"/>
      <c r="BT529" s="48"/>
      <c r="BU529" s="48"/>
    </row>
    <row r="530" spans="1:73" hidden="1">
      <c r="A530" s="48"/>
      <c r="B530" s="48"/>
      <c r="C530" s="70" t="s">
        <v>1480</v>
      </c>
      <c r="D530" s="48"/>
      <c r="E530" s="76"/>
      <c r="F530" s="48"/>
      <c r="G530" s="70"/>
      <c r="H530" s="48"/>
      <c r="I530" s="48"/>
      <c r="J530" s="48"/>
      <c r="K530" s="48"/>
      <c r="L530" s="450">
        <f t="shared" si="22"/>
        <v>159</v>
      </c>
      <c r="M530" s="450"/>
      <c r="N530" s="145" t="s">
        <v>1481</v>
      </c>
      <c r="O530" s="48"/>
      <c r="P530" s="48"/>
      <c r="Q530" s="48"/>
      <c r="R530" s="48"/>
      <c r="S530" s="48"/>
      <c r="T530" s="48"/>
      <c r="U530" s="451" t="str">
        <f t="shared" si="18"/>
        <v/>
      </c>
      <c r="V530" s="451"/>
      <c r="W530" s="451" t="str">
        <f t="shared" si="19"/>
        <v/>
      </c>
      <c r="X530" s="451"/>
      <c r="Y530" s="48"/>
      <c r="Z530" s="70"/>
      <c r="AA530" s="48"/>
      <c r="AB530" s="48"/>
      <c r="AC530" s="48"/>
      <c r="AD530" s="48"/>
      <c r="AE530" s="48"/>
      <c r="AF530" s="48"/>
      <c r="AG530" s="48"/>
      <c r="AH530" s="48"/>
      <c r="AI530" s="48"/>
      <c r="AJ530" s="48"/>
      <c r="AK530" s="48"/>
      <c r="AL530" s="150" t="s">
        <v>1482</v>
      </c>
      <c r="AM530" s="70"/>
      <c r="AN530" s="70"/>
      <c r="AO530" s="70"/>
      <c r="AP530" s="70"/>
      <c r="AQ530" s="70"/>
      <c r="AR530" s="70"/>
      <c r="AS530" s="70"/>
      <c r="AT530" s="451" t="str">
        <f t="shared" si="17"/>
        <v/>
      </c>
      <c r="AU530" s="451"/>
      <c r="AV530" s="451" t="str">
        <f t="shared" si="20"/>
        <v>Yes</v>
      </c>
      <c r="AW530" s="451"/>
      <c r="AX530" s="148" t="s">
        <v>895</v>
      </c>
      <c r="AY530" s="48"/>
      <c r="AZ530" s="48"/>
      <c r="BA530" s="48"/>
      <c r="BB530" s="451" t="b">
        <f t="shared" si="21"/>
        <v>0</v>
      </c>
      <c r="BC530" s="451"/>
      <c r="BD530" s="48"/>
      <c r="BE530" s="48"/>
      <c r="BF530" s="48"/>
      <c r="BG530" s="48"/>
      <c r="BH530" s="48"/>
      <c r="BI530" s="48"/>
      <c r="BJ530" s="48"/>
      <c r="BK530" s="48"/>
      <c r="BL530" s="48"/>
      <c r="BM530" s="48"/>
      <c r="BN530" s="48"/>
      <c r="BO530" s="48"/>
      <c r="BP530" s="48"/>
      <c r="BQ530" s="48"/>
      <c r="BR530" s="48"/>
      <c r="BS530" s="48"/>
      <c r="BT530" s="48"/>
      <c r="BU530" s="48"/>
    </row>
    <row r="531" spans="1:73" hidden="1">
      <c r="A531" s="48"/>
      <c r="B531" s="48"/>
      <c r="C531" s="70" t="s">
        <v>1483</v>
      </c>
      <c r="D531" s="48"/>
      <c r="E531" s="76"/>
      <c r="F531" s="48"/>
      <c r="G531" s="70"/>
      <c r="H531" s="48"/>
      <c r="I531" s="48"/>
      <c r="J531" s="48"/>
      <c r="K531" s="48"/>
      <c r="L531" s="450">
        <f t="shared" si="22"/>
        <v>160</v>
      </c>
      <c r="M531" s="450"/>
      <c r="N531" s="145" t="s">
        <v>1484</v>
      </c>
      <c r="O531" s="48"/>
      <c r="P531" s="48"/>
      <c r="Q531" s="48"/>
      <c r="R531" s="48"/>
      <c r="S531" s="48"/>
      <c r="T531" s="48"/>
      <c r="U531" s="451" t="str">
        <f t="shared" si="18"/>
        <v/>
      </c>
      <c r="V531" s="451"/>
      <c r="W531" s="451" t="str">
        <f t="shared" si="19"/>
        <v/>
      </c>
      <c r="X531" s="451"/>
      <c r="Y531" s="48"/>
      <c r="Z531" s="70"/>
      <c r="AA531" s="48"/>
      <c r="AB531" s="48"/>
      <c r="AC531" s="48"/>
      <c r="AD531" s="48"/>
      <c r="AE531" s="48"/>
      <c r="AF531" s="48"/>
      <c r="AG531" s="48"/>
      <c r="AH531" s="48"/>
      <c r="AI531" s="48"/>
      <c r="AJ531" s="48"/>
      <c r="AK531" s="48"/>
      <c r="AL531" s="150" t="s">
        <v>1485</v>
      </c>
      <c r="AM531" s="70"/>
      <c r="AN531" s="70"/>
      <c r="AO531" s="70"/>
      <c r="AP531" s="70"/>
      <c r="AQ531" s="70"/>
      <c r="AR531" s="70"/>
      <c r="AS531" s="70"/>
      <c r="AT531" s="451" t="str">
        <f t="shared" si="17"/>
        <v/>
      </c>
      <c r="AU531" s="451"/>
      <c r="AV531" s="451" t="str">
        <f t="shared" si="20"/>
        <v>Yes</v>
      </c>
      <c r="AW531" s="451"/>
      <c r="AX531" s="148" t="s">
        <v>895</v>
      </c>
      <c r="AY531" s="48"/>
      <c r="AZ531" s="48"/>
      <c r="BA531" s="48"/>
      <c r="BB531" s="451" t="b">
        <f t="shared" si="21"/>
        <v>0</v>
      </c>
      <c r="BC531" s="451"/>
      <c r="BD531" s="48"/>
      <c r="BE531" s="48"/>
      <c r="BF531" s="48"/>
      <c r="BG531" s="48"/>
      <c r="BH531" s="48"/>
      <c r="BI531" s="48"/>
      <c r="BJ531" s="48"/>
      <c r="BK531" s="48"/>
      <c r="BL531" s="48"/>
      <c r="BM531" s="48"/>
      <c r="BN531" s="48"/>
      <c r="BO531" s="48"/>
      <c r="BP531" s="48"/>
      <c r="BQ531" s="48"/>
      <c r="BR531" s="48"/>
      <c r="BS531" s="48"/>
      <c r="BT531" s="48"/>
      <c r="BU531" s="48"/>
    </row>
    <row r="532" spans="1:73" hidden="1">
      <c r="A532" s="48"/>
      <c r="B532" s="48"/>
      <c r="C532" s="70" t="s">
        <v>1486</v>
      </c>
      <c r="D532" s="48"/>
      <c r="E532" s="76"/>
      <c r="F532" s="48"/>
      <c r="G532" s="70"/>
      <c r="H532" s="48"/>
      <c r="I532" s="48"/>
      <c r="J532" s="48"/>
      <c r="K532" s="48"/>
      <c r="L532" s="450">
        <f t="shared" si="22"/>
        <v>161</v>
      </c>
      <c r="M532" s="450"/>
      <c r="N532" s="145" t="s">
        <v>1487</v>
      </c>
      <c r="O532" s="48"/>
      <c r="P532" s="48"/>
      <c r="Q532" s="48"/>
      <c r="R532" s="48"/>
      <c r="S532" s="48"/>
      <c r="T532" s="48"/>
      <c r="U532" s="451" t="str">
        <f t="shared" si="18"/>
        <v/>
      </c>
      <c r="V532" s="451"/>
      <c r="W532" s="451" t="str">
        <f t="shared" si="19"/>
        <v/>
      </c>
      <c r="X532" s="451"/>
      <c r="Y532" s="48"/>
      <c r="Z532" s="70"/>
      <c r="AA532" s="48"/>
      <c r="AB532" s="48"/>
      <c r="AC532" s="48"/>
      <c r="AD532" s="48"/>
      <c r="AE532" s="48"/>
      <c r="AF532" s="48"/>
      <c r="AG532" s="48"/>
      <c r="AH532" s="48"/>
      <c r="AI532" s="48"/>
      <c r="AJ532" s="48"/>
      <c r="AK532" s="48"/>
      <c r="AL532" s="147" t="s">
        <v>1488</v>
      </c>
      <c r="AM532" s="70"/>
      <c r="AN532" s="70"/>
      <c r="AO532" s="70"/>
      <c r="AP532" s="70"/>
      <c r="AQ532" s="70"/>
      <c r="AR532" s="70"/>
      <c r="AS532" s="70"/>
      <c r="AT532" s="451" t="str">
        <f t="shared" si="17"/>
        <v/>
      </c>
      <c r="AU532" s="451"/>
      <c r="AV532" s="451" t="str">
        <f t="shared" si="20"/>
        <v>Yes</v>
      </c>
      <c r="AW532" s="451"/>
      <c r="AX532" s="148" t="s">
        <v>895</v>
      </c>
      <c r="AY532" s="48"/>
      <c r="AZ532" s="48"/>
      <c r="BA532" s="48"/>
      <c r="BB532" s="451" t="b">
        <f t="shared" si="21"/>
        <v>0</v>
      </c>
      <c r="BC532" s="451"/>
      <c r="BD532" s="48"/>
      <c r="BE532" s="48"/>
      <c r="BF532" s="48"/>
      <c r="BG532" s="48"/>
      <c r="BH532" s="48"/>
      <c r="BI532" s="48"/>
      <c r="BJ532" s="48"/>
      <c r="BK532" s="48"/>
      <c r="BL532" s="48"/>
      <c r="BM532" s="48"/>
      <c r="BN532" s="48"/>
      <c r="BO532" s="48"/>
      <c r="BP532" s="48"/>
      <c r="BQ532" s="48"/>
      <c r="BR532" s="48"/>
      <c r="BS532" s="48"/>
      <c r="BT532" s="48"/>
      <c r="BU532" s="48"/>
    </row>
    <row r="533" spans="1:73" hidden="1">
      <c r="A533" s="48"/>
      <c r="B533" s="48"/>
      <c r="C533" s="70" t="s">
        <v>1489</v>
      </c>
      <c r="D533" s="48"/>
      <c r="E533" s="76"/>
      <c r="F533" s="48"/>
      <c r="G533" s="70"/>
      <c r="H533" s="48"/>
      <c r="I533" s="48"/>
      <c r="J533" s="48"/>
      <c r="K533" s="48"/>
      <c r="L533" s="450">
        <f t="shared" si="22"/>
        <v>162</v>
      </c>
      <c r="M533" s="450"/>
      <c r="N533" s="145" t="s">
        <v>1490</v>
      </c>
      <c r="O533" s="48"/>
      <c r="P533" s="48"/>
      <c r="Q533" s="48"/>
      <c r="R533" s="48"/>
      <c r="S533" s="48"/>
      <c r="T533" s="48"/>
      <c r="U533" s="451" t="str">
        <f t="shared" si="18"/>
        <v/>
      </c>
      <c r="V533" s="451"/>
      <c r="W533" s="451" t="str">
        <f t="shared" si="19"/>
        <v/>
      </c>
      <c r="X533" s="451"/>
      <c r="Y533" s="48"/>
      <c r="Z533" s="48"/>
      <c r="AA533" s="48"/>
      <c r="AB533" s="48"/>
      <c r="AC533" s="48"/>
      <c r="AD533" s="48"/>
      <c r="AE533" s="48"/>
      <c r="AF533" s="48"/>
      <c r="AG533" s="48"/>
      <c r="AH533" s="48"/>
      <c r="AI533" s="48"/>
      <c r="AJ533" s="48"/>
      <c r="AK533" s="48"/>
      <c r="AL533" s="144" t="s">
        <v>1491</v>
      </c>
      <c r="AM533" s="70"/>
      <c r="AN533" s="70"/>
      <c r="AO533" s="70"/>
      <c r="AP533" s="70"/>
      <c r="AQ533" s="70"/>
      <c r="AR533" s="70"/>
      <c r="AS533" s="70"/>
      <c r="AT533" s="451" t="str">
        <f t="shared" si="17"/>
        <v/>
      </c>
      <c r="AU533" s="451"/>
      <c r="AV533" s="451" t="str">
        <f t="shared" si="20"/>
        <v>No</v>
      </c>
      <c r="AW533" s="451"/>
      <c r="AX533" s="149" t="s">
        <v>900</v>
      </c>
      <c r="AY533" s="48"/>
      <c r="AZ533" s="48"/>
      <c r="BA533" s="48"/>
      <c r="BB533" s="451" t="b">
        <f t="shared" si="21"/>
        <v>0</v>
      </c>
      <c r="BC533" s="451"/>
      <c r="BD533" s="48"/>
      <c r="BE533" s="48"/>
      <c r="BF533" s="48"/>
      <c r="BG533" s="48"/>
      <c r="BH533" s="48"/>
      <c r="BI533" s="48"/>
      <c r="BJ533" s="48"/>
      <c r="BK533" s="48"/>
      <c r="BL533" s="48"/>
      <c r="BM533" s="48"/>
      <c r="BN533" s="48"/>
      <c r="BO533" s="48"/>
      <c r="BP533" s="48"/>
      <c r="BQ533" s="48"/>
      <c r="BR533" s="48"/>
      <c r="BS533" s="48"/>
      <c r="BT533" s="48"/>
      <c r="BU533" s="48"/>
    </row>
    <row r="534" spans="1:73" hidden="1">
      <c r="A534" s="48"/>
      <c r="B534" s="48"/>
      <c r="C534" s="70" t="s">
        <v>1492</v>
      </c>
      <c r="D534" s="48"/>
      <c r="E534" s="76"/>
      <c r="F534" s="48"/>
      <c r="G534" s="70"/>
      <c r="H534" s="48"/>
      <c r="I534" s="48"/>
      <c r="J534" s="48"/>
      <c r="K534" s="48"/>
      <c r="L534" s="450">
        <f t="shared" si="22"/>
        <v>163</v>
      </c>
      <c r="M534" s="450"/>
      <c r="N534" s="145" t="s">
        <v>1493</v>
      </c>
      <c r="O534" s="48"/>
      <c r="P534" s="48"/>
      <c r="Q534" s="48"/>
      <c r="R534" s="48"/>
      <c r="S534" s="48"/>
      <c r="T534" s="48"/>
      <c r="U534" s="451" t="str">
        <f t="shared" si="18"/>
        <v/>
      </c>
      <c r="V534" s="451"/>
      <c r="W534" s="451" t="str">
        <f t="shared" si="19"/>
        <v/>
      </c>
      <c r="X534" s="451"/>
      <c r="Y534" s="48"/>
      <c r="Z534" s="48"/>
      <c r="AA534" s="48"/>
      <c r="AB534" s="48"/>
      <c r="AC534" s="48"/>
      <c r="AD534" s="48"/>
      <c r="AE534" s="48"/>
      <c r="AF534" s="48"/>
      <c r="AG534" s="48"/>
      <c r="AH534" s="48"/>
      <c r="AI534" s="48"/>
      <c r="AJ534" s="48"/>
      <c r="AK534" s="48"/>
      <c r="AL534" s="144" t="s">
        <v>1494</v>
      </c>
      <c r="AM534" s="70"/>
      <c r="AN534" s="70"/>
      <c r="AO534" s="70"/>
      <c r="AP534" s="70"/>
      <c r="AQ534" s="70"/>
      <c r="AR534" s="70"/>
      <c r="AS534" s="70"/>
      <c r="AT534" s="451" t="str">
        <f t="shared" si="17"/>
        <v/>
      </c>
      <c r="AU534" s="451"/>
      <c r="AV534" s="451" t="str">
        <f t="shared" si="20"/>
        <v>Yes</v>
      </c>
      <c r="AW534" s="451"/>
      <c r="AX534" s="69" t="s">
        <v>987</v>
      </c>
      <c r="AY534" s="48"/>
      <c r="AZ534" s="48"/>
      <c r="BA534" s="48"/>
      <c r="BB534" s="451" t="b">
        <f t="shared" si="21"/>
        <v>0</v>
      </c>
      <c r="BC534" s="451"/>
      <c r="BD534" s="48"/>
      <c r="BE534" s="48"/>
      <c r="BF534" s="48"/>
      <c r="BG534" s="48"/>
      <c r="BH534" s="48"/>
      <c r="BI534" s="48"/>
      <c r="BJ534" s="48"/>
      <c r="BK534" s="48"/>
      <c r="BL534" s="48"/>
      <c r="BM534" s="48"/>
      <c r="BN534" s="48"/>
      <c r="BO534" s="48"/>
      <c r="BP534" s="48"/>
      <c r="BQ534" s="48"/>
      <c r="BR534" s="48"/>
      <c r="BS534" s="48"/>
      <c r="BT534" s="48"/>
      <c r="BU534" s="48"/>
    </row>
    <row r="535" spans="1:73" hidden="1">
      <c r="A535" s="48"/>
      <c r="B535" s="48"/>
      <c r="C535" s="70" t="s">
        <v>1495</v>
      </c>
      <c r="D535" s="48"/>
      <c r="E535" s="76"/>
      <c r="F535" s="48"/>
      <c r="G535" s="70"/>
      <c r="H535" s="48"/>
      <c r="I535" s="48"/>
      <c r="J535" s="48"/>
      <c r="K535" s="48"/>
      <c r="L535" s="450">
        <f t="shared" si="22"/>
        <v>164</v>
      </c>
      <c r="M535" s="450"/>
      <c r="N535" s="145" t="s">
        <v>1496</v>
      </c>
      <c r="O535" s="48"/>
      <c r="P535" s="48"/>
      <c r="Q535" s="48"/>
      <c r="R535" s="48"/>
      <c r="S535" s="48"/>
      <c r="T535" s="48"/>
      <c r="U535" s="451" t="str">
        <f t="shared" si="18"/>
        <v/>
      </c>
      <c r="V535" s="451"/>
      <c r="W535" s="451" t="str">
        <f t="shared" si="19"/>
        <v/>
      </c>
      <c r="X535" s="451"/>
      <c r="Y535" s="48"/>
      <c r="Z535" s="48"/>
      <c r="AA535" s="48"/>
      <c r="AB535" s="48"/>
      <c r="AC535" s="48"/>
      <c r="AD535" s="48"/>
      <c r="AE535" s="48"/>
      <c r="AF535" s="48"/>
      <c r="AG535" s="48"/>
      <c r="AH535" s="48"/>
      <c r="AI535" s="48"/>
      <c r="AJ535" s="48"/>
      <c r="AK535" s="48"/>
      <c r="AL535" s="150" t="s">
        <v>1497</v>
      </c>
      <c r="AM535" s="70"/>
      <c r="AN535" s="70"/>
      <c r="AO535" s="70"/>
      <c r="AP535" s="70"/>
      <c r="AQ535" s="70"/>
      <c r="AR535" s="70"/>
      <c r="AS535" s="70"/>
      <c r="AT535" s="451" t="str">
        <f t="shared" si="17"/>
        <v/>
      </c>
      <c r="AU535" s="451"/>
      <c r="AV535" s="451" t="str">
        <f t="shared" si="20"/>
        <v>Yes</v>
      </c>
      <c r="AW535" s="451"/>
      <c r="AX535" s="148" t="s">
        <v>895</v>
      </c>
      <c r="AY535" s="48"/>
      <c r="AZ535" s="48"/>
      <c r="BA535" s="48"/>
      <c r="BB535" s="451" t="b">
        <f t="shared" si="21"/>
        <v>0</v>
      </c>
      <c r="BC535" s="451"/>
      <c r="BD535" s="48"/>
      <c r="BE535" s="48"/>
      <c r="BF535" s="48"/>
      <c r="BG535" s="48"/>
      <c r="BH535" s="48"/>
      <c r="BI535" s="48"/>
      <c r="BJ535" s="48"/>
      <c r="BK535" s="48"/>
      <c r="BL535" s="48"/>
      <c r="BM535" s="48"/>
      <c r="BN535" s="48"/>
      <c r="BO535" s="48"/>
      <c r="BP535" s="48"/>
      <c r="BQ535" s="48"/>
      <c r="BR535" s="48"/>
      <c r="BS535" s="48"/>
      <c r="BT535" s="48"/>
      <c r="BU535" s="48"/>
    </row>
    <row r="536" spans="1:73" hidden="1">
      <c r="A536" s="48"/>
      <c r="B536" s="48"/>
      <c r="C536" s="70" t="s">
        <v>1498</v>
      </c>
      <c r="D536" s="48"/>
      <c r="E536" s="76"/>
      <c r="F536" s="48"/>
      <c r="G536" s="70"/>
      <c r="H536" s="48"/>
      <c r="I536" s="48"/>
      <c r="J536" s="48"/>
      <c r="K536" s="48"/>
      <c r="L536" s="450">
        <f t="shared" si="22"/>
        <v>165</v>
      </c>
      <c r="M536" s="450"/>
      <c r="N536" s="145" t="s">
        <v>1499</v>
      </c>
      <c r="O536" s="48"/>
      <c r="P536" s="48"/>
      <c r="Q536" s="48"/>
      <c r="R536" s="48"/>
      <c r="S536" s="48"/>
      <c r="T536" s="48"/>
      <c r="U536" s="451" t="str">
        <f t="shared" si="18"/>
        <v/>
      </c>
      <c r="V536" s="451"/>
      <c r="W536" s="451" t="str">
        <f t="shared" si="19"/>
        <v/>
      </c>
      <c r="X536" s="451"/>
      <c r="Y536" s="48"/>
      <c r="Z536" s="48"/>
      <c r="AA536" s="48"/>
      <c r="AB536" s="48"/>
      <c r="AC536" s="48"/>
      <c r="AD536" s="48"/>
      <c r="AE536" s="48"/>
      <c r="AF536" s="48"/>
      <c r="AG536" s="48"/>
      <c r="AH536" s="48"/>
      <c r="AI536" s="48"/>
      <c r="AJ536" s="48"/>
      <c r="AK536" s="48"/>
      <c r="AL536" s="144" t="s">
        <v>1500</v>
      </c>
      <c r="AM536" s="70"/>
      <c r="AN536" s="70"/>
      <c r="AO536" s="70"/>
      <c r="AP536" s="70"/>
      <c r="AQ536" s="70"/>
      <c r="AR536" s="70"/>
      <c r="AS536" s="70"/>
      <c r="AT536" s="451" t="str">
        <f t="shared" si="17"/>
        <v/>
      </c>
      <c r="AU536" s="451"/>
      <c r="AV536" s="451" t="str">
        <f t="shared" si="20"/>
        <v>No</v>
      </c>
      <c r="AW536" s="451"/>
      <c r="AX536" s="149" t="s">
        <v>900</v>
      </c>
      <c r="AY536" s="48"/>
      <c r="AZ536" s="48"/>
      <c r="BA536" s="48"/>
      <c r="BB536" s="451" t="b">
        <f t="shared" si="21"/>
        <v>0</v>
      </c>
      <c r="BC536" s="451"/>
      <c r="BD536" s="48"/>
      <c r="BE536" s="48"/>
      <c r="BF536" s="48"/>
      <c r="BG536" s="48"/>
      <c r="BH536" s="48"/>
      <c r="BI536" s="48"/>
      <c r="BJ536" s="48"/>
      <c r="BK536" s="48"/>
      <c r="BL536" s="48"/>
      <c r="BM536" s="48"/>
      <c r="BN536" s="48"/>
      <c r="BO536" s="48"/>
      <c r="BP536" s="48"/>
      <c r="BQ536" s="48"/>
      <c r="BR536" s="48"/>
      <c r="BS536" s="48"/>
      <c r="BT536" s="48"/>
      <c r="BU536" s="48"/>
    </row>
    <row r="537" spans="1:73" hidden="1">
      <c r="A537" s="48"/>
      <c r="B537" s="48"/>
      <c r="C537" s="70" t="s">
        <v>1501</v>
      </c>
      <c r="D537" s="48"/>
      <c r="E537" s="76"/>
      <c r="F537" s="48"/>
      <c r="G537" s="70"/>
      <c r="H537" s="48"/>
      <c r="I537" s="48"/>
      <c r="J537" s="48"/>
      <c r="K537" s="48"/>
      <c r="L537" s="450">
        <f t="shared" si="22"/>
        <v>166</v>
      </c>
      <c r="M537" s="450"/>
      <c r="N537" s="145" t="s">
        <v>926</v>
      </c>
      <c r="O537" s="48"/>
      <c r="P537" s="48"/>
      <c r="Q537" s="48"/>
      <c r="R537" s="48"/>
      <c r="S537" s="48"/>
      <c r="T537" s="48"/>
      <c r="U537" s="451" t="str">
        <f t="shared" si="18"/>
        <v/>
      </c>
      <c r="V537" s="451"/>
      <c r="W537" s="451" t="str">
        <f t="shared" si="19"/>
        <v/>
      </c>
      <c r="X537" s="451"/>
      <c r="Y537" s="48"/>
      <c r="Z537" s="48"/>
      <c r="AA537" s="48"/>
      <c r="AB537" s="48"/>
      <c r="AC537" s="48"/>
      <c r="AD537" s="48"/>
      <c r="AE537" s="48"/>
      <c r="AF537" s="48"/>
      <c r="AG537" s="48"/>
      <c r="AH537" s="48"/>
      <c r="AI537" s="48"/>
      <c r="AJ537" s="48"/>
      <c r="AK537" s="48"/>
      <c r="AL537" s="147" t="s">
        <v>1502</v>
      </c>
      <c r="AM537" s="70"/>
      <c r="AN537" s="70"/>
      <c r="AO537" s="70"/>
      <c r="AP537" s="70"/>
      <c r="AQ537" s="70"/>
      <c r="AR537" s="70"/>
      <c r="AS537" s="70"/>
      <c r="AT537" s="451" t="str">
        <f t="shared" si="17"/>
        <v/>
      </c>
      <c r="AU537" s="451"/>
      <c r="AV537" s="451" t="str">
        <f t="shared" si="20"/>
        <v>Yes</v>
      </c>
      <c r="AW537" s="451"/>
      <c r="AX537" s="148" t="s">
        <v>895</v>
      </c>
      <c r="AY537" s="48"/>
      <c r="AZ537" s="48"/>
      <c r="BA537" s="48"/>
      <c r="BB537" s="451" t="b">
        <f t="shared" si="21"/>
        <v>0</v>
      </c>
      <c r="BC537" s="451"/>
      <c r="BD537" s="48"/>
      <c r="BE537" s="48"/>
      <c r="BF537" s="48"/>
      <c r="BG537" s="48"/>
      <c r="BH537" s="48"/>
      <c r="BI537" s="48"/>
      <c r="BJ537" s="48"/>
      <c r="BK537" s="48"/>
      <c r="BL537" s="48"/>
      <c r="BM537" s="48"/>
      <c r="BN537" s="48"/>
      <c r="BO537" s="48"/>
      <c r="BP537" s="48"/>
      <c r="BQ537" s="48"/>
      <c r="BR537" s="48"/>
      <c r="BS537" s="48"/>
      <c r="BT537" s="48"/>
      <c r="BU537" s="48"/>
    </row>
    <row r="538" spans="1:73" hidden="1">
      <c r="A538" s="48"/>
      <c r="B538" s="48"/>
      <c r="C538" s="70" t="s">
        <v>1503</v>
      </c>
      <c r="D538" s="48"/>
      <c r="E538" s="76"/>
      <c r="F538" s="48"/>
      <c r="G538" s="70"/>
      <c r="H538" s="48"/>
      <c r="I538" s="48"/>
      <c r="J538" s="48"/>
      <c r="K538" s="48"/>
      <c r="L538" s="450">
        <f t="shared" si="22"/>
        <v>167</v>
      </c>
      <c r="M538" s="450"/>
      <c r="N538" s="145" t="s">
        <v>1504</v>
      </c>
      <c r="O538" s="48"/>
      <c r="P538" s="48"/>
      <c r="Q538" s="48"/>
      <c r="R538" s="48"/>
      <c r="S538" s="48"/>
      <c r="T538" s="48"/>
      <c r="U538" s="451" t="str">
        <f t="shared" si="18"/>
        <v/>
      </c>
      <c r="V538" s="451"/>
      <c r="W538" s="451" t="str">
        <f t="shared" si="19"/>
        <v/>
      </c>
      <c r="X538" s="451"/>
      <c r="Y538" s="48"/>
      <c r="Z538" s="48"/>
      <c r="AA538" s="48"/>
      <c r="AB538" s="48"/>
      <c r="AC538" s="48"/>
      <c r="AD538" s="48"/>
      <c r="AE538" s="48"/>
      <c r="AF538" s="48"/>
      <c r="AG538" s="48"/>
      <c r="AH538" s="48"/>
      <c r="AI538" s="48"/>
      <c r="AJ538" s="48"/>
      <c r="AK538" s="48"/>
      <c r="AL538" s="144" t="s">
        <v>1505</v>
      </c>
      <c r="AM538" s="70"/>
      <c r="AN538" s="70"/>
      <c r="AO538" s="70"/>
      <c r="AP538" s="70"/>
      <c r="AQ538" s="70"/>
      <c r="AR538" s="70"/>
      <c r="AS538" s="70"/>
      <c r="AT538" s="451" t="str">
        <f t="shared" si="17"/>
        <v/>
      </c>
      <c r="AU538" s="451"/>
      <c r="AV538" s="451" t="str">
        <f t="shared" si="20"/>
        <v>Yes</v>
      </c>
      <c r="AW538" s="451"/>
      <c r="AX538" s="149" t="s">
        <v>905</v>
      </c>
      <c r="AY538" s="48"/>
      <c r="AZ538" s="48"/>
      <c r="BA538" s="48"/>
      <c r="BB538" s="451" t="b">
        <f t="shared" si="21"/>
        <v>0</v>
      </c>
      <c r="BC538" s="451"/>
      <c r="BD538" s="48"/>
      <c r="BE538" s="48"/>
      <c r="BF538" s="48"/>
      <c r="BG538" s="48"/>
      <c r="BH538" s="48"/>
      <c r="BI538" s="48"/>
      <c r="BJ538" s="48"/>
      <c r="BK538" s="48"/>
      <c r="BL538" s="48"/>
      <c r="BM538" s="48"/>
      <c r="BN538" s="48"/>
      <c r="BO538" s="48"/>
      <c r="BP538" s="48"/>
      <c r="BQ538" s="48"/>
      <c r="BR538" s="48"/>
      <c r="BS538" s="48"/>
      <c r="BT538" s="48"/>
      <c r="BU538" s="48"/>
    </row>
    <row r="539" spans="1:73" hidden="1">
      <c r="A539" s="48"/>
      <c r="B539" s="48"/>
      <c r="C539" s="70" t="s">
        <v>1506</v>
      </c>
      <c r="D539" s="48"/>
      <c r="E539" s="76"/>
      <c r="F539" s="48"/>
      <c r="G539" s="70"/>
      <c r="H539" s="48"/>
      <c r="I539" s="48"/>
      <c r="J539" s="48"/>
      <c r="K539" s="48"/>
      <c r="L539" s="450">
        <f t="shared" si="22"/>
        <v>168</v>
      </c>
      <c r="M539" s="450"/>
      <c r="N539" s="145" t="s">
        <v>1507</v>
      </c>
      <c r="O539" s="48"/>
      <c r="P539" s="48"/>
      <c r="Q539" s="48"/>
      <c r="R539" s="48"/>
      <c r="S539" s="48"/>
      <c r="T539" s="48"/>
      <c r="U539" s="451" t="str">
        <f t="shared" si="18"/>
        <v/>
      </c>
      <c r="V539" s="451"/>
      <c r="W539" s="451" t="str">
        <f t="shared" si="19"/>
        <v/>
      </c>
      <c r="X539" s="451"/>
      <c r="Y539" s="48"/>
      <c r="Z539" s="48"/>
      <c r="AA539" s="48"/>
      <c r="AB539" s="48"/>
      <c r="AC539" s="48"/>
      <c r="AD539" s="48"/>
      <c r="AE539" s="48"/>
      <c r="AF539" s="48"/>
      <c r="AG539" s="48"/>
      <c r="AH539" s="48"/>
      <c r="AI539" s="48"/>
      <c r="AJ539" s="48"/>
      <c r="AK539" s="48"/>
      <c r="AL539" s="144" t="s">
        <v>1508</v>
      </c>
      <c r="AM539" s="70"/>
      <c r="AN539" s="70"/>
      <c r="AO539" s="70"/>
      <c r="AP539" s="70"/>
      <c r="AQ539" s="70"/>
      <c r="AR539" s="70"/>
      <c r="AS539" s="70"/>
      <c r="AT539" s="451" t="str">
        <f t="shared" si="17"/>
        <v/>
      </c>
      <c r="AU539" s="451"/>
      <c r="AV539" s="451" t="str">
        <f t="shared" si="20"/>
        <v>Yes</v>
      </c>
      <c r="AW539" s="451"/>
      <c r="AX539" s="149" t="s">
        <v>905</v>
      </c>
      <c r="AY539" s="48"/>
      <c r="AZ539" s="48"/>
      <c r="BA539" s="48"/>
      <c r="BB539" s="451" t="b">
        <f t="shared" si="21"/>
        <v>0</v>
      </c>
      <c r="BC539" s="451"/>
      <c r="BD539" s="48"/>
      <c r="BE539" s="48"/>
      <c r="BF539" s="48"/>
      <c r="BG539" s="48"/>
      <c r="BH539" s="48"/>
      <c r="BI539" s="48"/>
      <c r="BJ539" s="48"/>
      <c r="BK539" s="48"/>
      <c r="BL539" s="48"/>
      <c r="BM539" s="48"/>
      <c r="BN539" s="48"/>
      <c r="BO539" s="48"/>
      <c r="BP539" s="48"/>
      <c r="BQ539" s="48"/>
      <c r="BR539" s="48"/>
      <c r="BS539" s="48"/>
      <c r="BT539" s="48"/>
      <c r="BU539" s="48"/>
    </row>
    <row r="540" spans="1:73" hidden="1">
      <c r="A540" s="48"/>
      <c r="B540" s="48"/>
      <c r="C540" s="70" t="s">
        <v>1509</v>
      </c>
      <c r="D540" s="48"/>
      <c r="E540" s="76"/>
      <c r="F540" s="48"/>
      <c r="G540" s="70"/>
      <c r="H540" s="48"/>
      <c r="I540" s="48"/>
      <c r="J540" s="48"/>
      <c r="K540" s="48"/>
      <c r="L540" s="450">
        <f t="shared" si="22"/>
        <v>169</v>
      </c>
      <c r="M540" s="450"/>
      <c r="N540" s="145" t="s">
        <v>1510</v>
      </c>
      <c r="O540" s="48"/>
      <c r="P540" s="48"/>
      <c r="Q540" s="48"/>
      <c r="R540" s="48"/>
      <c r="S540" s="48"/>
      <c r="T540" s="48"/>
      <c r="U540" s="451" t="str">
        <f t="shared" si="18"/>
        <v/>
      </c>
      <c r="V540" s="451"/>
      <c r="W540" s="451" t="str">
        <f t="shared" si="19"/>
        <v/>
      </c>
      <c r="X540" s="451"/>
      <c r="Y540" s="48"/>
      <c r="Z540" s="48"/>
      <c r="AA540" s="48"/>
      <c r="AB540" s="48"/>
      <c r="AC540" s="48"/>
      <c r="AD540" s="48"/>
      <c r="AE540" s="48"/>
      <c r="AF540" s="48"/>
      <c r="AG540" s="48"/>
      <c r="AH540" s="48"/>
      <c r="AI540" s="48"/>
      <c r="AJ540" s="48"/>
      <c r="AK540" s="48"/>
      <c r="AL540" s="150" t="s">
        <v>1511</v>
      </c>
      <c r="AM540" s="70"/>
      <c r="AN540" s="70"/>
      <c r="AO540" s="70"/>
      <c r="AP540" s="70"/>
      <c r="AQ540" s="70"/>
      <c r="AR540" s="70"/>
      <c r="AS540" s="70"/>
      <c r="AT540" s="451" t="str">
        <f t="shared" si="17"/>
        <v/>
      </c>
      <c r="AU540" s="451"/>
      <c r="AV540" s="451" t="str">
        <f t="shared" si="20"/>
        <v>Yes</v>
      </c>
      <c r="AW540" s="451"/>
      <c r="AX540" s="148" t="s">
        <v>987</v>
      </c>
      <c r="AY540" s="48"/>
      <c r="AZ540" s="48"/>
      <c r="BA540" s="48"/>
      <c r="BB540" s="451" t="b">
        <f t="shared" si="21"/>
        <v>0</v>
      </c>
      <c r="BC540" s="451"/>
      <c r="BD540" s="48"/>
      <c r="BE540" s="48"/>
      <c r="BF540" s="48"/>
      <c r="BG540" s="48"/>
      <c r="BH540" s="48"/>
      <c r="BI540" s="48"/>
      <c r="BJ540" s="48"/>
      <c r="BK540" s="48"/>
      <c r="BL540" s="48"/>
      <c r="BM540" s="48"/>
      <c r="BN540" s="48"/>
      <c r="BO540" s="48"/>
      <c r="BP540" s="48"/>
      <c r="BQ540" s="48"/>
      <c r="BR540" s="48"/>
      <c r="BS540" s="48"/>
      <c r="BT540" s="48"/>
      <c r="BU540" s="48"/>
    </row>
    <row r="541" spans="1:73" hidden="1">
      <c r="A541" s="48"/>
      <c r="B541" s="48"/>
      <c r="C541" s="70" t="s">
        <v>1512</v>
      </c>
      <c r="D541" s="48"/>
      <c r="E541" s="76"/>
      <c r="F541" s="48"/>
      <c r="G541" s="70"/>
      <c r="H541" s="48"/>
      <c r="I541" s="48"/>
      <c r="J541" s="48"/>
      <c r="K541" s="48"/>
      <c r="L541" s="450">
        <f t="shared" si="22"/>
        <v>170</v>
      </c>
      <c r="M541" s="450"/>
      <c r="N541" s="145" t="s">
        <v>1513</v>
      </c>
      <c r="O541" s="48"/>
      <c r="P541" s="48"/>
      <c r="Q541" s="48"/>
      <c r="R541" s="48"/>
      <c r="S541" s="48"/>
      <c r="T541" s="48"/>
      <c r="U541" s="451" t="str">
        <f t="shared" si="18"/>
        <v/>
      </c>
      <c r="V541" s="451"/>
      <c r="W541" s="451" t="str">
        <f t="shared" si="19"/>
        <v/>
      </c>
      <c r="X541" s="451"/>
      <c r="Y541" s="48"/>
      <c r="Z541" s="48"/>
      <c r="AA541" s="48"/>
      <c r="AB541" s="48"/>
      <c r="AC541" s="48"/>
      <c r="AD541" s="48"/>
      <c r="AE541" s="48"/>
      <c r="AF541" s="48"/>
      <c r="AG541" s="48"/>
      <c r="AH541" s="48"/>
      <c r="AI541" s="48"/>
      <c r="AJ541" s="48"/>
      <c r="AK541" s="48"/>
      <c r="AL541" s="150" t="s">
        <v>1514</v>
      </c>
      <c r="AM541" s="70"/>
      <c r="AN541" s="70"/>
      <c r="AO541" s="70"/>
      <c r="AP541" s="70"/>
      <c r="AQ541" s="70"/>
      <c r="AR541" s="70"/>
      <c r="AS541" s="70"/>
      <c r="AT541" s="451" t="str">
        <f t="shared" si="17"/>
        <v/>
      </c>
      <c r="AU541" s="451"/>
      <c r="AV541" s="451" t="str">
        <f t="shared" si="20"/>
        <v>Yes</v>
      </c>
      <c r="AW541" s="451"/>
      <c r="AX541" s="148" t="s">
        <v>895</v>
      </c>
      <c r="AY541" s="48"/>
      <c r="AZ541" s="48"/>
      <c r="BA541" s="48"/>
      <c r="BB541" s="451" t="b">
        <f t="shared" si="21"/>
        <v>0</v>
      </c>
      <c r="BC541" s="451"/>
      <c r="BD541" s="48"/>
      <c r="BE541" s="48"/>
      <c r="BF541" s="48"/>
      <c r="BG541" s="48"/>
      <c r="BH541" s="48"/>
      <c r="BI541" s="48"/>
      <c r="BJ541" s="48"/>
      <c r="BK541" s="48"/>
      <c r="BL541" s="48"/>
      <c r="BM541" s="48"/>
      <c r="BN541" s="48"/>
      <c r="BO541" s="48"/>
      <c r="BP541" s="48"/>
      <c r="BQ541" s="48"/>
      <c r="BR541" s="48"/>
      <c r="BS541" s="48"/>
      <c r="BT541" s="48"/>
      <c r="BU541" s="48"/>
    </row>
    <row r="542" spans="1:73" hidden="1">
      <c r="A542" s="48"/>
      <c r="B542" s="48"/>
      <c r="C542" s="70" t="s">
        <v>1515</v>
      </c>
      <c r="D542" s="48"/>
      <c r="E542" s="76"/>
      <c r="F542" s="48"/>
      <c r="G542" s="70"/>
      <c r="H542" s="48"/>
      <c r="I542" s="48"/>
      <c r="J542" s="48"/>
      <c r="K542" s="48"/>
      <c r="L542" s="450">
        <f t="shared" si="22"/>
        <v>171</v>
      </c>
      <c r="M542" s="450"/>
      <c r="N542" s="145" t="s">
        <v>1516</v>
      </c>
      <c r="O542" s="48"/>
      <c r="P542" s="48"/>
      <c r="Q542" s="48"/>
      <c r="R542" s="48"/>
      <c r="S542" s="48"/>
      <c r="T542" s="48"/>
      <c r="U542" s="451" t="str">
        <f t="shared" si="18"/>
        <v/>
      </c>
      <c r="V542" s="451"/>
      <c r="W542" s="451" t="str">
        <f t="shared" si="19"/>
        <v/>
      </c>
      <c r="X542" s="451"/>
      <c r="Y542" s="48"/>
      <c r="Z542" s="48"/>
      <c r="AA542" s="48"/>
      <c r="AB542" s="48"/>
      <c r="AC542" s="48"/>
      <c r="AD542" s="48"/>
      <c r="AE542" s="48"/>
      <c r="AF542" s="48"/>
      <c r="AG542" s="48"/>
      <c r="AH542" s="48"/>
      <c r="AI542" s="48"/>
      <c r="AJ542" s="48"/>
      <c r="AK542" s="48"/>
      <c r="AL542" s="144" t="s">
        <v>1517</v>
      </c>
      <c r="AM542" s="70"/>
      <c r="AN542" s="70"/>
      <c r="AO542" s="70"/>
      <c r="AP542" s="70"/>
      <c r="AQ542" s="70"/>
      <c r="AR542" s="70"/>
      <c r="AS542" s="70"/>
      <c r="AT542" s="451" t="str">
        <f t="shared" si="17"/>
        <v/>
      </c>
      <c r="AU542" s="451"/>
      <c r="AV542" s="451" t="str">
        <f t="shared" si="20"/>
        <v>Yes</v>
      </c>
      <c r="AW542" s="451"/>
      <c r="AX542" s="149" t="s">
        <v>895</v>
      </c>
      <c r="AY542" s="48"/>
      <c r="AZ542" s="48"/>
      <c r="BA542" s="48"/>
      <c r="BB542" s="451" t="b">
        <f t="shared" si="21"/>
        <v>0</v>
      </c>
      <c r="BC542" s="451"/>
      <c r="BD542" s="48"/>
      <c r="BE542" s="48"/>
      <c r="BF542" s="48"/>
      <c r="BG542" s="48"/>
      <c r="BH542" s="48"/>
      <c r="BI542" s="48"/>
      <c r="BJ542" s="48"/>
      <c r="BK542" s="48"/>
      <c r="BL542" s="48"/>
      <c r="BM542" s="48"/>
      <c r="BN542" s="48"/>
      <c r="BO542" s="48"/>
      <c r="BP542" s="48"/>
      <c r="BQ542" s="48"/>
      <c r="BR542" s="48"/>
      <c r="BS542" s="48"/>
      <c r="BT542" s="48"/>
      <c r="BU542" s="48"/>
    </row>
    <row r="543" spans="1:73" hidden="1">
      <c r="A543" s="48"/>
      <c r="B543" s="48"/>
      <c r="C543" s="70" t="s">
        <v>1518</v>
      </c>
      <c r="D543" s="48"/>
      <c r="E543" s="76"/>
      <c r="F543" s="48"/>
      <c r="G543" s="70"/>
      <c r="H543" s="48"/>
      <c r="I543" s="48"/>
      <c r="J543" s="48"/>
      <c r="K543" s="48"/>
      <c r="L543" s="450">
        <f t="shared" si="22"/>
        <v>172</v>
      </c>
      <c r="M543" s="450"/>
      <c r="N543" s="145" t="s">
        <v>1519</v>
      </c>
      <c r="O543" s="48"/>
      <c r="P543" s="48"/>
      <c r="Q543" s="48"/>
      <c r="R543" s="48"/>
      <c r="S543" s="48"/>
      <c r="T543" s="48"/>
      <c r="U543" s="451" t="str">
        <f t="shared" si="18"/>
        <v/>
      </c>
      <c r="V543" s="451"/>
      <c r="W543" s="451" t="str">
        <f t="shared" si="19"/>
        <v/>
      </c>
      <c r="X543" s="451"/>
      <c r="Y543" s="48"/>
      <c r="Z543" s="48"/>
      <c r="AA543" s="48"/>
      <c r="AB543" s="48"/>
      <c r="AC543" s="48"/>
      <c r="AD543" s="48"/>
      <c r="AE543" s="48"/>
      <c r="AF543" s="48"/>
      <c r="AG543" s="48"/>
      <c r="AH543" s="48"/>
      <c r="AI543" s="48"/>
      <c r="AJ543" s="48"/>
      <c r="AK543" s="48"/>
      <c r="AL543" s="144" t="s">
        <v>1520</v>
      </c>
      <c r="AM543" s="70"/>
      <c r="AN543" s="70"/>
      <c r="AO543" s="70"/>
      <c r="AP543" s="70"/>
      <c r="AQ543" s="70"/>
      <c r="AR543" s="70"/>
      <c r="AS543" s="70"/>
      <c r="AT543" s="451" t="str">
        <f t="shared" si="17"/>
        <v/>
      </c>
      <c r="AU543" s="451"/>
      <c r="AV543" s="451" t="str">
        <f t="shared" si="20"/>
        <v>Yes</v>
      </c>
      <c r="AW543" s="451"/>
      <c r="AX543" s="149" t="s">
        <v>905</v>
      </c>
      <c r="AY543" s="48"/>
      <c r="AZ543" s="48"/>
      <c r="BA543" s="48"/>
      <c r="BB543" s="451" t="b">
        <f t="shared" si="21"/>
        <v>0</v>
      </c>
      <c r="BC543" s="451"/>
      <c r="BD543" s="48"/>
      <c r="BE543" s="48"/>
      <c r="BF543" s="48"/>
      <c r="BG543" s="48"/>
      <c r="BH543" s="48"/>
      <c r="BI543" s="48"/>
      <c r="BJ543" s="48"/>
      <c r="BK543" s="48"/>
      <c r="BL543" s="48"/>
      <c r="BM543" s="48"/>
      <c r="BN543" s="48"/>
      <c r="BO543" s="48"/>
      <c r="BP543" s="48"/>
      <c r="BQ543" s="48"/>
      <c r="BR543" s="48"/>
      <c r="BS543" s="48"/>
      <c r="BT543" s="48"/>
      <c r="BU543" s="48"/>
    </row>
    <row r="544" spans="1:73" hidden="1">
      <c r="A544" s="48"/>
      <c r="B544" s="48"/>
      <c r="C544" s="70" t="s">
        <v>1521</v>
      </c>
      <c r="D544" s="48"/>
      <c r="E544" s="76"/>
      <c r="F544" s="48"/>
      <c r="G544" s="70"/>
      <c r="H544" s="48"/>
      <c r="I544" s="48"/>
      <c r="J544" s="48"/>
      <c r="K544" s="48"/>
      <c r="L544" s="450">
        <f t="shared" si="22"/>
        <v>173</v>
      </c>
      <c r="M544" s="450"/>
      <c r="N544" s="145" t="s">
        <v>1522</v>
      </c>
      <c r="O544" s="48"/>
      <c r="P544" s="48"/>
      <c r="Q544" s="48"/>
      <c r="R544" s="48"/>
      <c r="S544" s="48"/>
      <c r="T544" s="48"/>
      <c r="U544" s="451" t="str">
        <f t="shared" si="18"/>
        <v/>
      </c>
      <c r="V544" s="451"/>
      <c r="W544" s="451" t="str">
        <f t="shared" si="19"/>
        <v/>
      </c>
      <c r="X544" s="451"/>
      <c r="Y544" s="48"/>
      <c r="Z544" s="48"/>
      <c r="AA544" s="48"/>
      <c r="AB544" s="48"/>
      <c r="AC544" s="48"/>
      <c r="AD544" s="48"/>
      <c r="AE544" s="48"/>
      <c r="AF544" s="48"/>
      <c r="AG544" s="48"/>
      <c r="AH544" s="48"/>
      <c r="AI544" s="48"/>
      <c r="AJ544" s="48"/>
      <c r="AK544" s="48"/>
      <c r="AL544" s="144" t="s">
        <v>1523</v>
      </c>
      <c r="AM544" s="70"/>
      <c r="AN544" s="70"/>
      <c r="AO544" s="70"/>
      <c r="AP544" s="70"/>
      <c r="AQ544" s="70"/>
      <c r="AR544" s="70"/>
      <c r="AS544" s="70"/>
      <c r="AT544" s="451" t="str">
        <f t="shared" si="17"/>
        <v/>
      </c>
      <c r="AU544" s="451"/>
      <c r="AV544" s="451" t="str">
        <f t="shared" si="20"/>
        <v>Yes</v>
      </c>
      <c r="AW544" s="451"/>
      <c r="AX544" s="149" t="s">
        <v>905</v>
      </c>
      <c r="AY544" s="48"/>
      <c r="AZ544" s="48"/>
      <c r="BA544" s="48"/>
      <c r="BB544" s="451" t="b">
        <f t="shared" si="21"/>
        <v>0</v>
      </c>
      <c r="BC544" s="451"/>
      <c r="BD544" s="48"/>
      <c r="BE544" s="48"/>
      <c r="BF544" s="48"/>
      <c r="BG544" s="48"/>
      <c r="BH544" s="48"/>
      <c r="BI544" s="48"/>
      <c r="BJ544" s="48"/>
      <c r="BK544" s="48"/>
      <c r="BL544" s="48"/>
      <c r="BM544" s="48"/>
      <c r="BN544" s="48"/>
      <c r="BO544" s="48"/>
      <c r="BP544" s="48"/>
      <c r="BQ544" s="48"/>
      <c r="BR544" s="48"/>
      <c r="BS544" s="48"/>
      <c r="BT544" s="48"/>
      <c r="BU544" s="48"/>
    </row>
    <row r="545" spans="1:73" hidden="1">
      <c r="A545" s="48"/>
      <c r="B545" s="48"/>
      <c r="C545" s="70" t="s">
        <v>1524</v>
      </c>
      <c r="D545" s="48"/>
      <c r="E545" s="76"/>
      <c r="F545" s="48"/>
      <c r="G545" s="70"/>
      <c r="H545" s="48"/>
      <c r="I545" s="48"/>
      <c r="J545" s="48"/>
      <c r="K545" s="48"/>
      <c r="L545" s="450">
        <f t="shared" si="22"/>
        <v>174</v>
      </c>
      <c r="M545" s="450"/>
      <c r="N545" s="145" t="s">
        <v>1525</v>
      </c>
      <c r="O545" s="48"/>
      <c r="P545" s="48"/>
      <c r="Q545" s="48"/>
      <c r="R545" s="48"/>
      <c r="S545" s="48"/>
      <c r="T545" s="48"/>
      <c r="U545" s="451" t="str">
        <f t="shared" si="18"/>
        <v/>
      </c>
      <c r="V545" s="451"/>
      <c r="W545" s="451" t="str">
        <f t="shared" si="19"/>
        <v/>
      </c>
      <c r="X545" s="451"/>
      <c r="Y545" s="48"/>
      <c r="Z545" s="48"/>
      <c r="AA545" s="48"/>
      <c r="AB545" s="48"/>
      <c r="AC545" s="48"/>
      <c r="AD545" s="48"/>
      <c r="AE545" s="48"/>
      <c r="AF545" s="48"/>
      <c r="AG545" s="48"/>
      <c r="AH545" s="48"/>
      <c r="AI545" s="48"/>
      <c r="AJ545" s="48"/>
      <c r="AK545" s="48"/>
      <c r="AL545" s="150" t="s">
        <v>1526</v>
      </c>
      <c r="AM545" s="70"/>
      <c r="AN545" s="70"/>
      <c r="AO545" s="70"/>
      <c r="AP545" s="70"/>
      <c r="AQ545" s="70"/>
      <c r="AR545" s="70"/>
      <c r="AS545" s="70"/>
      <c r="AT545" s="451" t="str">
        <f t="shared" si="17"/>
        <v/>
      </c>
      <c r="AU545" s="451"/>
      <c r="AV545" s="451" t="str">
        <f t="shared" si="20"/>
        <v>Yes</v>
      </c>
      <c r="AW545" s="451"/>
      <c r="AX545" s="148" t="s">
        <v>895</v>
      </c>
      <c r="AY545" s="48"/>
      <c r="AZ545" s="48"/>
      <c r="BA545" s="48"/>
      <c r="BB545" s="451" t="b">
        <f t="shared" si="21"/>
        <v>0</v>
      </c>
      <c r="BC545" s="451"/>
      <c r="BD545" s="48"/>
      <c r="BE545" s="48"/>
      <c r="BF545" s="48"/>
      <c r="BG545" s="48"/>
      <c r="BH545" s="48"/>
      <c r="BI545" s="48"/>
      <c r="BJ545" s="48"/>
      <c r="BK545" s="48"/>
      <c r="BL545" s="48"/>
      <c r="BM545" s="48"/>
      <c r="BN545" s="48"/>
      <c r="BO545" s="48"/>
      <c r="BP545" s="48"/>
      <c r="BQ545" s="48"/>
      <c r="BR545" s="48"/>
      <c r="BS545" s="48"/>
      <c r="BT545" s="48"/>
      <c r="BU545" s="48"/>
    </row>
    <row r="546" spans="1:73" hidden="1">
      <c r="A546" s="48"/>
      <c r="B546" s="48"/>
      <c r="C546" s="70" t="s">
        <v>1527</v>
      </c>
      <c r="D546" s="48"/>
      <c r="E546" s="76"/>
      <c r="F546" s="48"/>
      <c r="G546" s="70"/>
      <c r="H546" s="48"/>
      <c r="I546" s="48"/>
      <c r="J546" s="48"/>
      <c r="K546" s="48"/>
      <c r="L546" s="450">
        <f t="shared" si="22"/>
        <v>175</v>
      </c>
      <c r="M546" s="450"/>
      <c r="N546" s="145" t="s">
        <v>1528</v>
      </c>
      <c r="O546" s="48"/>
      <c r="P546" s="48"/>
      <c r="Q546" s="48"/>
      <c r="R546" s="48"/>
      <c r="S546" s="48"/>
      <c r="T546" s="48"/>
      <c r="U546" s="451" t="str">
        <f t="shared" si="18"/>
        <v/>
      </c>
      <c r="V546" s="451"/>
      <c r="W546" s="451" t="str">
        <f t="shared" si="19"/>
        <v/>
      </c>
      <c r="X546" s="451"/>
      <c r="Y546" s="48"/>
      <c r="Z546" s="48"/>
      <c r="AA546" s="48"/>
      <c r="AB546" s="48"/>
      <c r="AC546" s="48"/>
      <c r="AD546" s="48"/>
      <c r="AE546" s="48"/>
      <c r="AF546" s="48"/>
      <c r="AG546" s="48"/>
      <c r="AH546" s="48"/>
      <c r="AI546" s="48"/>
      <c r="AJ546" s="48"/>
      <c r="AK546" s="48"/>
      <c r="AL546" s="144" t="s">
        <v>1033</v>
      </c>
      <c r="AM546" s="70"/>
      <c r="AN546" s="70"/>
      <c r="AO546" s="70"/>
      <c r="AP546" s="70"/>
      <c r="AQ546" s="70"/>
      <c r="AR546" s="70"/>
      <c r="AS546" s="70"/>
      <c r="AT546" s="451" t="str">
        <f t="shared" si="17"/>
        <v/>
      </c>
      <c r="AU546" s="451"/>
      <c r="AV546" s="451" t="str">
        <f t="shared" si="20"/>
        <v>Yes</v>
      </c>
      <c r="AW546" s="451"/>
      <c r="AX546" s="149" t="s">
        <v>905</v>
      </c>
      <c r="AY546" s="48"/>
      <c r="AZ546" s="48"/>
      <c r="BA546" s="48"/>
      <c r="BB546" s="451" t="b">
        <f t="shared" si="21"/>
        <v>0</v>
      </c>
      <c r="BC546" s="451"/>
      <c r="BD546" s="48"/>
      <c r="BE546" s="48"/>
      <c r="BF546" s="48"/>
      <c r="BG546" s="48"/>
      <c r="BH546" s="48"/>
      <c r="BI546" s="48"/>
      <c r="BJ546" s="48"/>
      <c r="BK546" s="48"/>
      <c r="BL546" s="48"/>
      <c r="BM546" s="48"/>
      <c r="BN546" s="48"/>
      <c r="BO546" s="48"/>
      <c r="BP546" s="48"/>
      <c r="BQ546" s="48"/>
      <c r="BR546" s="48"/>
      <c r="BS546" s="48"/>
      <c r="BT546" s="48"/>
      <c r="BU546" s="48"/>
    </row>
    <row r="547" spans="1:73" hidden="1">
      <c r="A547" s="48"/>
      <c r="B547" s="48"/>
      <c r="C547" s="70" t="s">
        <v>1529</v>
      </c>
      <c r="D547" s="48"/>
      <c r="E547" s="76"/>
      <c r="F547" s="48"/>
      <c r="G547" s="70"/>
      <c r="H547" s="48"/>
      <c r="I547" s="48"/>
      <c r="J547" s="48"/>
      <c r="K547" s="48"/>
      <c r="L547" s="450">
        <f t="shared" si="22"/>
        <v>176</v>
      </c>
      <c r="M547" s="450"/>
      <c r="N547" s="145" t="s">
        <v>1530</v>
      </c>
      <c r="O547" s="48"/>
      <c r="P547" s="48"/>
      <c r="Q547" s="48"/>
      <c r="R547" s="48"/>
      <c r="S547" s="48"/>
      <c r="T547" s="48"/>
      <c r="U547" s="451" t="str">
        <f t="shared" si="18"/>
        <v/>
      </c>
      <c r="V547" s="451"/>
      <c r="W547" s="451" t="str">
        <f t="shared" si="19"/>
        <v/>
      </c>
      <c r="X547" s="451"/>
      <c r="Y547" s="48"/>
      <c r="Z547" s="48"/>
      <c r="AA547" s="48"/>
      <c r="AB547" s="48"/>
      <c r="AC547" s="48"/>
      <c r="AD547" s="48"/>
      <c r="AE547" s="48"/>
      <c r="AF547" s="48"/>
      <c r="AG547" s="48"/>
      <c r="AH547" s="48"/>
      <c r="AI547" s="48"/>
      <c r="AJ547" s="48"/>
      <c r="AK547" s="48"/>
      <c r="AL547" s="144" t="s">
        <v>1531</v>
      </c>
      <c r="AM547" s="70"/>
      <c r="AN547" s="70"/>
      <c r="AO547" s="70"/>
      <c r="AP547" s="70"/>
      <c r="AQ547" s="70"/>
      <c r="AR547" s="70"/>
      <c r="AS547" s="70"/>
      <c r="AT547" s="451" t="str">
        <f t="shared" si="17"/>
        <v/>
      </c>
      <c r="AU547" s="451"/>
      <c r="AV547" s="451" t="str">
        <f t="shared" si="20"/>
        <v>Yes</v>
      </c>
      <c r="AW547" s="451"/>
      <c r="AX547" s="149" t="s">
        <v>905</v>
      </c>
      <c r="AY547" s="48"/>
      <c r="AZ547" s="48"/>
      <c r="BA547" s="48"/>
      <c r="BB547" s="451" t="b">
        <f t="shared" si="21"/>
        <v>0</v>
      </c>
      <c r="BC547" s="451"/>
      <c r="BD547" s="48"/>
      <c r="BE547" s="48"/>
      <c r="BF547" s="48"/>
      <c r="BG547" s="48"/>
      <c r="BH547" s="48"/>
      <c r="BI547" s="48"/>
      <c r="BJ547" s="48"/>
      <c r="BK547" s="48"/>
      <c r="BL547" s="48"/>
      <c r="BM547" s="48"/>
      <c r="BN547" s="48"/>
      <c r="BO547" s="48"/>
      <c r="BP547" s="48"/>
      <c r="BQ547" s="48"/>
      <c r="BR547" s="48"/>
      <c r="BS547" s="48"/>
      <c r="BT547" s="48"/>
      <c r="BU547" s="48"/>
    </row>
    <row r="548" spans="1:73" hidden="1">
      <c r="A548" s="48"/>
      <c r="B548" s="48"/>
      <c r="C548" s="70" t="s">
        <v>1532</v>
      </c>
      <c r="D548" s="48"/>
      <c r="E548" s="76"/>
      <c r="F548" s="48"/>
      <c r="G548" s="70"/>
      <c r="H548" s="48"/>
      <c r="I548" s="48"/>
      <c r="J548" s="48"/>
      <c r="K548" s="48"/>
      <c r="L548" s="450">
        <f t="shared" si="22"/>
        <v>177</v>
      </c>
      <c r="M548" s="450"/>
      <c r="N548" s="145" t="s">
        <v>1533</v>
      </c>
      <c r="O548" s="48"/>
      <c r="P548" s="48"/>
      <c r="Q548" s="48"/>
      <c r="R548" s="48"/>
      <c r="S548" s="48"/>
      <c r="T548" s="48"/>
      <c r="U548" s="451" t="str">
        <f t="shared" si="18"/>
        <v/>
      </c>
      <c r="V548" s="451"/>
      <c r="W548" s="451" t="str">
        <f t="shared" si="19"/>
        <v/>
      </c>
      <c r="X548" s="451"/>
      <c r="Y548" s="48"/>
      <c r="Z548" s="48"/>
      <c r="AA548" s="48"/>
      <c r="AB548" s="48"/>
      <c r="AC548" s="48"/>
      <c r="AD548" s="48"/>
      <c r="AE548" s="48"/>
      <c r="AF548" s="48"/>
      <c r="AG548" s="48"/>
      <c r="AH548" s="48"/>
      <c r="AI548" s="48"/>
      <c r="AJ548" s="48"/>
      <c r="AK548" s="48"/>
      <c r="AL548" s="144" t="s">
        <v>1534</v>
      </c>
      <c r="AM548" s="70"/>
      <c r="AN548" s="70"/>
      <c r="AO548" s="70"/>
      <c r="AP548" s="70"/>
      <c r="AQ548" s="70"/>
      <c r="AR548" s="70"/>
      <c r="AS548" s="70"/>
      <c r="AT548" s="451" t="str">
        <f t="shared" si="17"/>
        <v/>
      </c>
      <c r="AU548" s="451"/>
      <c r="AV548" s="451" t="str">
        <f t="shared" si="20"/>
        <v>Yes</v>
      </c>
      <c r="AW548" s="451"/>
      <c r="AX548" s="149" t="s">
        <v>905</v>
      </c>
      <c r="AY548" s="48"/>
      <c r="AZ548" s="48"/>
      <c r="BA548" s="48"/>
      <c r="BB548" s="451" t="b">
        <f t="shared" si="21"/>
        <v>0</v>
      </c>
      <c r="BC548" s="451"/>
      <c r="BD548" s="48"/>
      <c r="BE548" s="48"/>
      <c r="BF548" s="48"/>
      <c r="BG548" s="48"/>
      <c r="BH548" s="48"/>
      <c r="BI548" s="48"/>
      <c r="BJ548" s="48"/>
      <c r="BK548" s="48"/>
      <c r="BL548" s="48"/>
      <c r="BM548" s="48"/>
      <c r="BN548" s="48"/>
      <c r="BO548" s="48"/>
      <c r="BP548" s="48"/>
      <c r="BQ548" s="48"/>
      <c r="BR548" s="48"/>
      <c r="BS548" s="48"/>
      <c r="BT548" s="48"/>
      <c r="BU548" s="48"/>
    </row>
    <row r="549" spans="1:73" hidden="1">
      <c r="A549" s="48"/>
      <c r="B549" s="48"/>
      <c r="C549" s="70" t="s">
        <v>1535</v>
      </c>
      <c r="D549" s="48"/>
      <c r="E549" s="76"/>
      <c r="F549" s="48"/>
      <c r="G549" s="70"/>
      <c r="H549" s="48"/>
      <c r="I549" s="48"/>
      <c r="J549" s="48"/>
      <c r="K549" s="48"/>
      <c r="L549" s="450">
        <f t="shared" si="22"/>
        <v>178</v>
      </c>
      <c r="M549" s="450"/>
      <c r="N549" s="145" t="s">
        <v>1536</v>
      </c>
      <c r="O549" s="48"/>
      <c r="P549" s="48"/>
      <c r="Q549" s="48"/>
      <c r="R549" s="48"/>
      <c r="S549" s="48"/>
      <c r="T549" s="48"/>
      <c r="U549" s="451" t="str">
        <f t="shared" si="18"/>
        <v/>
      </c>
      <c r="V549" s="451"/>
      <c r="W549" s="451" t="str">
        <f t="shared" si="19"/>
        <v/>
      </c>
      <c r="X549" s="451"/>
      <c r="Y549" s="48"/>
      <c r="Z549" s="48"/>
      <c r="AA549" s="48"/>
      <c r="AB549" s="48"/>
      <c r="AC549" s="48"/>
      <c r="AD549" s="48"/>
      <c r="AE549" s="48"/>
      <c r="AF549" s="48"/>
      <c r="AG549" s="48"/>
      <c r="AH549" s="48"/>
      <c r="AI549" s="48"/>
      <c r="AJ549" s="48"/>
      <c r="AK549" s="48"/>
      <c r="AL549" s="150" t="s">
        <v>1537</v>
      </c>
      <c r="AM549" s="70"/>
      <c r="AN549" s="70"/>
      <c r="AO549" s="70"/>
      <c r="AP549" s="70"/>
      <c r="AQ549" s="70"/>
      <c r="AR549" s="70"/>
      <c r="AS549" s="70"/>
      <c r="AT549" s="451" t="str">
        <f t="shared" si="17"/>
        <v/>
      </c>
      <c r="AU549" s="451"/>
      <c r="AV549" s="451" t="str">
        <f t="shared" si="20"/>
        <v>Yes</v>
      </c>
      <c r="AW549" s="451"/>
      <c r="AX549" s="148" t="s">
        <v>895</v>
      </c>
      <c r="AY549" s="48"/>
      <c r="AZ549" s="48"/>
      <c r="BA549" s="48"/>
      <c r="BB549" s="451" t="b">
        <f t="shared" si="21"/>
        <v>0</v>
      </c>
      <c r="BC549" s="451"/>
      <c r="BD549" s="48"/>
      <c r="BE549" s="48"/>
      <c r="BF549" s="48"/>
      <c r="BG549" s="48"/>
      <c r="BH549" s="48"/>
      <c r="BI549" s="48"/>
      <c r="BJ549" s="48"/>
      <c r="BK549" s="48"/>
      <c r="BL549" s="48"/>
      <c r="BM549" s="48"/>
      <c r="BN549" s="48"/>
      <c r="BO549" s="48"/>
      <c r="BP549" s="48"/>
      <c r="BQ549" s="48"/>
      <c r="BR549" s="48"/>
      <c r="BS549" s="48"/>
      <c r="BT549" s="48"/>
      <c r="BU549" s="48"/>
    </row>
    <row r="550" spans="1:73" hidden="1">
      <c r="A550" s="48"/>
      <c r="B550" s="48"/>
      <c r="C550" s="70" t="s">
        <v>1538</v>
      </c>
      <c r="D550" s="48"/>
      <c r="E550" s="76"/>
      <c r="F550" s="48"/>
      <c r="G550" s="70"/>
      <c r="H550" s="48"/>
      <c r="I550" s="48"/>
      <c r="J550" s="48"/>
      <c r="K550" s="48"/>
      <c r="L550" s="450">
        <f t="shared" si="22"/>
        <v>179</v>
      </c>
      <c r="M550" s="450"/>
      <c r="N550" s="145" t="s">
        <v>1539</v>
      </c>
      <c r="O550" s="48"/>
      <c r="P550" s="48"/>
      <c r="Q550" s="48"/>
      <c r="R550" s="48"/>
      <c r="S550" s="48"/>
      <c r="T550" s="48"/>
      <c r="U550" s="451" t="str">
        <f t="shared" si="18"/>
        <v/>
      </c>
      <c r="V550" s="451"/>
      <c r="W550" s="451" t="str">
        <f t="shared" si="19"/>
        <v/>
      </c>
      <c r="X550" s="451"/>
      <c r="Y550" s="48"/>
      <c r="Z550" s="48"/>
      <c r="AA550" s="48"/>
      <c r="AB550" s="48"/>
      <c r="AC550" s="48"/>
      <c r="AD550" s="48"/>
      <c r="AE550" s="48"/>
      <c r="AF550" s="48"/>
      <c r="AG550" s="48"/>
      <c r="AH550" s="48"/>
      <c r="AI550" s="48"/>
      <c r="AJ550" s="48"/>
      <c r="AK550" s="48"/>
      <c r="AL550" s="144" t="s">
        <v>1540</v>
      </c>
      <c r="AM550" s="70"/>
      <c r="AN550" s="70"/>
      <c r="AO550" s="70"/>
      <c r="AP550" s="70"/>
      <c r="AQ550" s="70"/>
      <c r="AR550" s="70"/>
      <c r="AS550" s="70"/>
      <c r="AT550" s="451" t="str">
        <f t="shared" si="17"/>
        <v/>
      </c>
      <c r="AU550" s="451"/>
      <c r="AV550" s="451" t="str">
        <f t="shared" si="20"/>
        <v>No</v>
      </c>
      <c r="AW550" s="451"/>
      <c r="AX550" s="149" t="s">
        <v>900</v>
      </c>
      <c r="AY550" s="48"/>
      <c r="AZ550" s="48"/>
      <c r="BA550" s="48"/>
      <c r="BB550" s="451" t="b">
        <f t="shared" si="21"/>
        <v>0</v>
      </c>
      <c r="BC550" s="451"/>
      <c r="BD550" s="48"/>
      <c r="BE550" s="48"/>
      <c r="BF550" s="48"/>
      <c r="BG550" s="48"/>
      <c r="BH550" s="48"/>
      <c r="BI550" s="48"/>
      <c r="BJ550" s="48"/>
      <c r="BK550" s="48"/>
      <c r="BL550" s="48"/>
      <c r="BM550" s="48"/>
      <c r="BN550" s="48"/>
      <c r="BO550" s="48"/>
      <c r="BP550" s="48"/>
      <c r="BQ550" s="48"/>
      <c r="BR550" s="48"/>
      <c r="BS550" s="48"/>
      <c r="BT550" s="48"/>
      <c r="BU550" s="48"/>
    </row>
    <row r="551" spans="1:73" hidden="1">
      <c r="A551" s="48"/>
      <c r="B551" s="48"/>
      <c r="C551" s="70" t="s">
        <v>1541</v>
      </c>
      <c r="D551" s="48"/>
      <c r="E551" s="76"/>
      <c r="F551" s="48"/>
      <c r="G551" s="70"/>
      <c r="H551" s="48"/>
      <c r="I551" s="48"/>
      <c r="J551" s="48"/>
      <c r="K551" s="48"/>
      <c r="L551" s="450">
        <f t="shared" si="22"/>
        <v>180</v>
      </c>
      <c r="M551" s="450"/>
      <c r="N551" s="145" t="s">
        <v>1542</v>
      </c>
      <c r="O551" s="48"/>
      <c r="P551" s="48"/>
      <c r="Q551" s="48"/>
      <c r="R551" s="48"/>
      <c r="S551" s="48"/>
      <c r="T551" s="48"/>
      <c r="U551" s="451" t="str">
        <f t="shared" si="18"/>
        <v/>
      </c>
      <c r="V551" s="451"/>
      <c r="W551" s="451" t="str">
        <f t="shared" si="19"/>
        <v/>
      </c>
      <c r="X551" s="451"/>
      <c r="Y551" s="48"/>
      <c r="Z551" s="48"/>
      <c r="AA551" s="48"/>
      <c r="AB551" s="48"/>
      <c r="AC551" s="48"/>
      <c r="AD551" s="48"/>
      <c r="AE551" s="48"/>
      <c r="AF551" s="48"/>
      <c r="AG551" s="48"/>
      <c r="AH551" s="48"/>
      <c r="AI551" s="48"/>
      <c r="AJ551" s="48"/>
      <c r="AK551" s="48"/>
      <c r="AL551" s="144" t="s">
        <v>1543</v>
      </c>
      <c r="AM551" s="70"/>
      <c r="AN551" s="70"/>
      <c r="AO551" s="70"/>
      <c r="AP551" s="70"/>
      <c r="AQ551" s="70"/>
      <c r="AR551" s="70"/>
      <c r="AS551" s="70"/>
      <c r="AT551" s="451" t="str">
        <f t="shared" si="17"/>
        <v/>
      </c>
      <c r="AU551" s="451"/>
      <c r="AV551" s="451" t="str">
        <f t="shared" si="20"/>
        <v>Yes</v>
      </c>
      <c r="AW551" s="451"/>
      <c r="AX551" s="149" t="s">
        <v>905</v>
      </c>
      <c r="AY551" s="48"/>
      <c r="AZ551" s="48"/>
      <c r="BA551" s="48"/>
      <c r="BB551" s="451" t="b">
        <f t="shared" si="21"/>
        <v>0</v>
      </c>
      <c r="BC551" s="451"/>
      <c r="BD551" s="48"/>
      <c r="BE551" s="48"/>
      <c r="BF551" s="48"/>
      <c r="BG551" s="48"/>
      <c r="BH551" s="48"/>
      <c r="BI551" s="48"/>
      <c r="BJ551" s="48"/>
      <c r="BK551" s="48"/>
      <c r="BL551" s="48"/>
      <c r="BM551" s="48"/>
      <c r="BN551" s="48"/>
      <c r="BO551" s="48"/>
      <c r="BP551" s="48"/>
      <c r="BQ551" s="48"/>
      <c r="BR551" s="48"/>
      <c r="BS551" s="48"/>
      <c r="BT551" s="48"/>
      <c r="BU551" s="48"/>
    </row>
    <row r="552" spans="1:73" hidden="1">
      <c r="A552" s="48"/>
      <c r="B552" s="48"/>
      <c r="C552" s="70" t="s">
        <v>1544</v>
      </c>
      <c r="D552" s="48"/>
      <c r="E552" s="76"/>
      <c r="F552" s="48"/>
      <c r="G552" s="70"/>
      <c r="H552" s="48"/>
      <c r="I552" s="48"/>
      <c r="J552" s="48"/>
      <c r="K552" s="48"/>
      <c r="L552" s="450">
        <f t="shared" si="22"/>
        <v>181</v>
      </c>
      <c r="M552" s="450"/>
      <c r="N552" s="145" t="s">
        <v>1545</v>
      </c>
      <c r="O552" s="48"/>
      <c r="P552" s="48"/>
      <c r="Q552" s="48"/>
      <c r="R552" s="48"/>
      <c r="S552" s="48"/>
      <c r="T552" s="48"/>
      <c r="U552" s="451" t="str">
        <f t="shared" si="18"/>
        <v/>
      </c>
      <c r="V552" s="451"/>
      <c r="W552" s="451" t="str">
        <f t="shared" si="19"/>
        <v/>
      </c>
      <c r="X552" s="451"/>
      <c r="Y552" s="48"/>
      <c r="Z552" s="48"/>
      <c r="AA552" s="48"/>
      <c r="AB552" s="48"/>
      <c r="AC552" s="48"/>
      <c r="AD552" s="48"/>
      <c r="AE552" s="48"/>
      <c r="AF552" s="48"/>
      <c r="AG552" s="48"/>
      <c r="AH552" s="48"/>
      <c r="AI552" s="48"/>
      <c r="AJ552" s="48"/>
      <c r="AK552" s="48"/>
      <c r="AL552" s="150" t="s">
        <v>1546</v>
      </c>
      <c r="AM552" s="70"/>
      <c r="AN552" s="70"/>
      <c r="AO552" s="70"/>
      <c r="AP552" s="70"/>
      <c r="AQ552" s="70"/>
      <c r="AR552" s="70"/>
      <c r="AS552" s="70"/>
      <c r="AT552" s="451" t="str">
        <f t="shared" si="17"/>
        <v/>
      </c>
      <c r="AU552" s="451"/>
      <c r="AV552" s="451" t="str">
        <f t="shared" si="20"/>
        <v>Yes</v>
      </c>
      <c r="AW552" s="451"/>
      <c r="AX552" s="148" t="s">
        <v>895</v>
      </c>
      <c r="AY552" s="48"/>
      <c r="AZ552" s="48"/>
      <c r="BA552" s="48"/>
      <c r="BB552" s="451" t="b">
        <f t="shared" si="21"/>
        <v>0</v>
      </c>
      <c r="BC552" s="451"/>
      <c r="BD552" s="48"/>
      <c r="BE552" s="48"/>
      <c r="BF552" s="48"/>
      <c r="BG552" s="48"/>
      <c r="BH552" s="48"/>
      <c r="BI552" s="48"/>
      <c r="BJ552" s="48"/>
      <c r="BK552" s="48"/>
      <c r="BL552" s="48"/>
      <c r="BM552" s="48"/>
      <c r="BN552" s="48"/>
      <c r="BO552" s="48"/>
      <c r="BP552" s="48"/>
      <c r="BQ552" s="48"/>
      <c r="BR552" s="48"/>
      <c r="BS552" s="48"/>
      <c r="BT552" s="48"/>
      <c r="BU552" s="48"/>
    </row>
    <row r="553" spans="1:73" hidden="1">
      <c r="A553" s="48"/>
      <c r="B553" s="48"/>
      <c r="C553" s="70" t="s">
        <v>1547</v>
      </c>
      <c r="D553" s="48"/>
      <c r="E553" s="76"/>
      <c r="F553" s="48"/>
      <c r="G553" s="70"/>
      <c r="H553" s="48"/>
      <c r="I553" s="48"/>
      <c r="J553" s="48"/>
      <c r="K553" s="48"/>
      <c r="L553" s="450">
        <f t="shared" si="22"/>
        <v>182</v>
      </c>
      <c r="M553" s="450"/>
      <c r="N553" s="145" t="s">
        <v>1548</v>
      </c>
      <c r="O553" s="48"/>
      <c r="P553" s="48"/>
      <c r="Q553" s="48"/>
      <c r="R553" s="48"/>
      <c r="S553" s="48"/>
      <c r="T553" s="48"/>
      <c r="U553" s="451" t="str">
        <f t="shared" si="18"/>
        <v/>
      </c>
      <c r="V553" s="451"/>
      <c r="W553" s="451" t="str">
        <f t="shared" si="19"/>
        <v/>
      </c>
      <c r="X553" s="451"/>
      <c r="Y553" s="48"/>
      <c r="Z553" s="48"/>
      <c r="AA553" s="48"/>
      <c r="AB553" s="48"/>
      <c r="AC553" s="48"/>
      <c r="AD553" s="48"/>
      <c r="AE553" s="48"/>
      <c r="AF553" s="48"/>
      <c r="AG553" s="48"/>
      <c r="AH553" s="48"/>
      <c r="AI553" s="48"/>
      <c r="AJ553" s="48"/>
      <c r="AK553" s="48"/>
      <c r="AL553" s="144" t="s">
        <v>1549</v>
      </c>
      <c r="AM553" s="70"/>
      <c r="AN553" s="70"/>
      <c r="AO553" s="70"/>
      <c r="AP553" s="70"/>
      <c r="AQ553" s="70"/>
      <c r="AR553" s="70"/>
      <c r="AS553" s="70"/>
      <c r="AT553" s="451" t="str">
        <f t="shared" si="17"/>
        <v/>
      </c>
      <c r="AU553" s="451"/>
      <c r="AV553" s="451" t="str">
        <f t="shared" si="20"/>
        <v>Yes</v>
      </c>
      <c r="AW553" s="451"/>
      <c r="AX553" s="149" t="s">
        <v>905</v>
      </c>
      <c r="AY553" s="48"/>
      <c r="AZ553" s="48"/>
      <c r="BA553" s="48"/>
      <c r="BB553" s="451" t="b">
        <f t="shared" si="21"/>
        <v>0</v>
      </c>
      <c r="BC553" s="451"/>
      <c r="BD553" s="48"/>
      <c r="BE553" s="48"/>
      <c r="BF553" s="48"/>
      <c r="BG553" s="48"/>
      <c r="BH553" s="48"/>
      <c r="BI553" s="48"/>
      <c r="BJ553" s="48"/>
      <c r="BK553" s="48"/>
      <c r="BL553" s="48"/>
      <c r="BM553" s="48"/>
      <c r="BN553" s="48"/>
      <c r="BO553" s="48"/>
      <c r="BP553" s="48"/>
      <c r="BQ553" s="48"/>
      <c r="BR553" s="48"/>
      <c r="BS553" s="48"/>
      <c r="BT553" s="48"/>
      <c r="BU553" s="48"/>
    </row>
    <row r="554" spans="1:73" hidden="1">
      <c r="A554" s="48"/>
      <c r="B554" s="48"/>
      <c r="C554" s="70" t="s">
        <v>1550</v>
      </c>
      <c r="D554" s="48"/>
      <c r="E554" s="76"/>
      <c r="F554" s="48"/>
      <c r="G554" s="70"/>
      <c r="H554" s="48"/>
      <c r="I554" s="48"/>
      <c r="J554" s="48"/>
      <c r="K554" s="48"/>
      <c r="L554" s="450">
        <f t="shared" si="22"/>
        <v>183</v>
      </c>
      <c r="M554" s="450"/>
      <c r="N554" s="145" t="s">
        <v>1551</v>
      </c>
      <c r="O554" s="48"/>
      <c r="P554" s="48"/>
      <c r="Q554" s="48"/>
      <c r="R554" s="48"/>
      <c r="S554" s="48"/>
      <c r="T554" s="48"/>
      <c r="U554" s="451" t="str">
        <f t="shared" si="18"/>
        <v/>
      </c>
      <c r="V554" s="451"/>
      <c r="W554" s="451" t="str">
        <f t="shared" si="19"/>
        <v/>
      </c>
      <c r="X554" s="451"/>
      <c r="Y554" s="48"/>
      <c r="Z554" s="48"/>
      <c r="AA554" s="48"/>
      <c r="AB554" s="48"/>
      <c r="AC554" s="48"/>
      <c r="AD554" s="48"/>
      <c r="AE554" s="48"/>
      <c r="AF554" s="48"/>
      <c r="AG554" s="48"/>
      <c r="AH554" s="48"/>
      <c r="AI554" s="48"/>
      <c r="AJ554" s="48"/>
      <c r="AK554" s="48"/>
      <c r="AL554" s="150" t="s">
        <v>1552</v>
      </c>
      <c r="AM554" s="70"/>
      <c r="AN554" s="70"/>
      <c r="AO554" s="70"/>
      <c r="AP554" s="70"/>
      <c r="AQ554" s="70"/>
      <c r="AR554" s="70"/>
      <c r="AS554" s="70"/>
      <c r="AT554" s="451" t="str">
        <f t="shared" si="17"/>
        <v/>
      </c>
      <c r="AU554" s="451"/>
      <c r="AV554" s="451" t="str">
        <f t="shared" si="20"/>
        <v>Yes</v>
      </c>
      <c r="AW554" s="451"/>
      <c r="AX554" s="148" t="s">
        <v>895</v>
      </c>
      <c r="AY554" s="48"/>
      <c r="AZ554" s="48"/>
      <c r="BA554" s="48"/>
      <c r="BB554" s="451" t="b">
        <f t="shared" si="21"/>
        <v>0</v>
      </c>
      <c r="BC554" s="451"/>
      <c r="BD554" s="48"/>
      <c r="BE554" s="48"/>
      <c r="BF554" s="48"/>
      <c r="BG554" s="48"/>
      <c r="BH554" s="48"/>
      <c r="BI554" s="48"/>
      <c r="BJ554" s="48"/>
      <c r="BK554" s="48"/>
      <c r="BL554" s="48"/>
      <c r="BM554" s="48"/>
      <c r="BN554" s="48"/>
      <c r="BO554" s="48"/>
      <c r="BP554" s="48"/>
      <c r="BQ554" s="48"/>
      <c r="BR554" s="48"/>
      <c r="BS554" s="48"/>
      <c r="BT554" s="48"/>
      <c r="BU554" s="48"/>
    </row>
    <row r="555" spans="1:73" hidden="1">
      <c r="A555" s="48"/>
      <c r="B555" s="48"/>
      <c r="C555" s="70" t="s">
        <v>1553</v>
      </c>
      <c r="D555" s="48"/>
      <c r="E555" s="76"/>
      <c r="F555" s="48"/>
      <c r="G555" s="70"/>
      <c r="H555" s="48"/>
      <c r="I555" s="48"/>
      <c r="J555" s="48"/>
      <c r="K555" s="48"/>
      <c r="L555" s="450">
        <f t="shared" si="22"/>
        <v>184</v>
      </c>
      <c r="M555" s="450"/>
      <c r="N555" s="145" t="s">
        <v>1554</v>
      </c>
      <c r="O555" s="48"/>
      <c r="P555" s="48"/>
      <c r="Q555" s="48"/>
      <c r="R555" s="48"/>
      <c r="S555" s="48"/>
      <c r="T555" s="48"/>
      <c r="U555" s="451" t="str">
        <f t="shared" si="18"/>
        <v/>
      </c>
      <c r="V555" s="451"/>
      <c r="W555" s="451" t="str">
        <f t="shared" si="19"/>
        <v/>
      </c>
      <c r="X555" s="451"/>
      <c r="Y555" s="48"/>
      <c r="Z555" s="48"/>
      <c r="AA555" s="48"/>
      <c r="AB555" s="48"/>
      <c r="AC555" s="48"/>
      <c r="AD555" s="48"/>
      <c r="AE555" s="48"/>
      <c r="AF555" s="48"/>
      <c r="AG555" s="48"/>
      <c r="AH555" s="48"/>
      <c r="AI555" s="48"/>
      <c r="AJ555" s="48"/>
      <c r="AK555" s="48"/>
      <c r="AL555" s="150" t="s">
        <v>1555</v>
      </c>
      <c r="AM555" s="70"/>
      <c r="AN555" s="70"/>
      <c r="AO555" s="70"/>
      <c r="AP555" s="70"/>
      <c r="AQ555" s="70"/>
      <c r="AR555" s="70"/>
      <c r="AS555" s="70"/>
      <c r="AT555" s="451" t="str">
        <f t="shared" si="17"/>
        <v/>
      </c>
      <c r="AU555" s="451"/>
      <c r="AV555" s="451" t="str">
        <f t="shared" si="20"/>
        <v>Yes</v>
      </c>
      <c r="AW555" s="451"/>
      <c r="AX555" s="148" t="s">
        <v>895</v>
      </c>
      <c r="AY555" s="48"/>
      <c r="AZ555" s="48"/>
      <c r="BA555" s="48"/>
      <c r="BB555" s="451" t="b">
        <f t="shared" si="21"/>
        <v>0</v>
      </c>
      <c r="BC555" s="451"/>
      <c r="BD555" s="48"/>
      <c r="BE555" s="48"/>
      <c r="BF555" s="48"/>
      <c r="BG555" s="48"/>
      <c r="BH555" s="48"/>
      <c r="BI555" s="48"/>
      <c r="BJ555" s="48"/>
      <c r="BK555" s="48"/>
      <c r="BL555" s="48"/>
      <c r="BM555" s="48"/>
      <c r="BN555" s="48"/>
      <c r="BO555" s="48"/>
      <c r="BP555" s="48"/>
      <c r="BQ555" s="48"/>
      <c r="BR555" s="48"/>
      <c r="BS555" s="48"/>
      <c r="BT555" s="48"/>
      <c r="BU555" s="48"/>
    </row>
    <row r="556" spans="1:73" hidden="1">
      <c r="A556" s="48"/>
      <c r="B556" s="48"/>
      <c r="C556" s="70" t="s">
        <v>1556</v>
      </c>
      <c r="D556" s="48"/>
      <c r="E556" s="76"/>
      <c r="F556" s="48"/>
      <c r="G556" s="70"/>
      <c r="H556" s="48"/>
      <c r="I556" s="48"/>
      <c r="J556" s="48"/>
      <c r="K556" s="48"/>
      <c r="L556" s="450">
        <f t="shared" si="22"/>
        <v>185</v>
      </c>
      <c r="M556" s="450"/>
      <c r="N556" s="145" t="s">
        <v>1557</v>
      </c>
      <c r="O556" s="48"/>
      <c r="P556" s="48"/>
      <c r="Q556" s="48"/>
      <c r="R556" s="48"/>
      <c r="S556" s="48"/>
      <c r="T556" s="48"/>
      <c r="U556" s="451" t="str">
        <f t="shared" si="18"/>
        <v/>
      </c>
      <c r="V556" s="451"/>
      <c r="W556" s="451" t="str">
        <f t="shared" si="19"/>
        <v/>
      </c>
      <c r="X556" s="451"/>
      <c r="Y556" s="48"/>
      <c r="Z556" s="48"/>
      <c r="AA556" s="48"/>
      <c r="AB556" s="48"/>
      <c r="AC556" s="48"/>
      <c r="AD556" s="48"/>
      <c r="AE556" s="48"/>
      <c r="AF556" s="48"/>
      <c r="AG556" s="48"/>
      <c r="AH556" s="48"/>
      <c r="AI556" s="48"/>
      <c r="AJ556" s="48"/>
      <c r="AK556" s="48"/>
      <c r="AL556" s="150" t="s">
        <v>1558</v>
      </c>
      <c r="AM556" s="70"/>
      <c r="AN556" s="70"/>
      <c r="AO556" s="70"/>
      <c r="AP556" s="70"/>
      <c r="AQ556" s="70"/>
      <c r="AR556" s="70"/>
      <c r="AS556" s="70"/>
      <c r="AT556" s="451" t="str">
        <f t="shared" si="17"/>
        <v/>
      </c>
      <c r="AU556" s="451"/>
      <c r="AV556" s="451" t="str">
        <f t="shared" si="20"/>
        <v>Yes</v>
      </c>
      <c r="AW556" s="451"/>
      <c r="AX556" s="148" t="s">
        <v>895</v>
      </c>
      <c r="AY556" s="48"/>
      <c r="AZ556" s="48"/>
      <c r="BA556" s="48"/>
      <c r="BB556" s="451" t="b">
        <f t="shared" si="21"/>
        <v>0</v>
      </c>
      <c r="BC556" s="451"/>
      <c r="BD556" s="48"/>
      <c r="BE556" s="48"/>
      <c r="BF556" s="48"/>
      <c r="BG556" s="48"/>
      <c r="BH556" s="48"/>
      <c r="BI556" s="48"/>
      <c r="BJ556" s="48"/>
      <c r="BK556" s="48"/>
      <c r="BL556" s="48"/>
      <c r="BM556" s="48"/>
      <c r="BN556" s="48"/>
      <c r="BO556" s="48"/>
      <c r="BP556" s="48"/>
      <c r="BQ556" s="48"/>
      <c r="BR556" s="48"/>
      <c r="BS556" s="48"/>
      <c r="BT556" s="48"/>
      <c r="BU556" s="48"/>
    </row>
    <row r="557" spans="1:73" hidden="1">
      <c r="A557" s="48"/>
      <c r="B557" s="48"/>
      <c r="C557" s="70" t="s">
        <v>1559</v>
      </c>
      <c r="D557" s="48"/>
      <c r="E557" s="76"/>
      <c r="F557" s="48"/>
      <c r="G557" s="70"/>
      <c r="H557" s="48"/>
      <c r="I557" s="48"/>
      <c r="J557" s="48"/>
      <c r="K557" s="48"/>
      <c r="L557" s="450">
        <f t="shared" si="22"/>
        <v>186</v>
      </c>
      <c r="M557" s="450"/>
      <c r="N557" s="145" t="s">
        <v>1560</v>
      </c>
      <c r="O557" s="48"/>
      <c r="P557" s="48"/>
      <c r="Q557" s="48"/>
      <c r="R557" s="48"/>
      <c r="S557" s="48"/>
      <c r="T557" s="48"/>
      <c r="U557" s="451" t="str">
        <f t="shared" si="18"/>
        <v/>
      </c>
      <c r="V557" s="451"/>
      <c r="W557" s="451" t="str">
        <f t="shared" si="19"/>
        <v/>
      </c>
      <c r="X557" s="451"/>
      <c r="Y557" s="48"/>
      <c r="Z557" s="48"/>
      <c r="AA557" s="48"/>
      <c r="AB557" s="48"/>
      <c r="AC557" s="48"/>
      <c r="AD557" s="48"/>
      <c r="AE557" s="48"/>
      <c r="AF557" s="48"/>
      <c r="AG557" s="48"/>
      <c r="AH557" s="48"/>
      <c r="AI557" s="48"/>
      <c r="AJ557" s="48"/>
      <c r="AK557" s="48"/>
      <c r="AL557" s="144" t="s">
        <v>1129</v>
      </c>
      <c r="AM557" s="70"/>
      <c r="AN557" s="70"/>
      <c r="AO557" s="70"/>
      <c r="AP557" s="70"/>
      <c r="AQ557" s="70"/>
      <c r="AR557" s="70"/>
      <c r="AS557" s="70"/>
      <c r="AT557" s="451" t="str">
        <f t="shared" si="17"/>
        <v/>
      </c>
      <c r="AU557" s="451"/>
      <c r="AV557" s="451" t="str">
        <f t="shared" si="20"/>
        <v>Yes</v>
      </c>
      <c r="AW557" s="451"/>
      <c r="AX557" s="149" t="s">
        <v>905</v>
      </c>
      <c r="AY557" s="48"/>
      <c r="AZ557" s="48"/>
      <c r="BA557" s="48"/>
      <c r="BB557" s="451" t="b">
        <f t="shared" si="21"/>
        <v>0</v>
      </c>
      <c r="BC557" s="451"/>
      <c r="BD557" s="48"/>
      <c r="BE557" s="48"/>
      <c r="BF557" s="48"/>
      <c r="BG557" s="48"/>
      <c r="BH557" s="48"/>
      <c r="BI557" s="48"/>
      <c r="BJ557" s="48"/>
      <c r="BK557" s="48"/>
      <c r="BL557" s="48"/>
      <c r="BM557" s="48"/>
      <c r="BN557" s="48"/>
      <c r="BO557" s="48"/>
      <c r="BP557" s="48"/>
      <c r="BQ557" s="48"/>
      <c r="BR557" s="48"/>
      <c r="BS557" s="48"/>
      <c r="BT557" s="48"/>
      <c r="BU557" s="48"/>
    </row>
    <row r="558" spans="1:73" hidden="1">
      <c r="A558" s="48"/>
      <c r="B558" s="48"/>
      <c r="C558" s="70" t="s">
        <v>1561</v>
      </c>
      <c r="D558" s="48"/>
      <c r="E558" s="76"/>
      <c r="F558" s="48"/>
      <c r="G558" s="70"/>
      <c r="H558" s="48"/>
      <c r="I558" s="48"/>
      <c r="J558" s="48"/>
      <c r="K558" s="48"/>
      <c r="L558" s="450">
        <f t="shared" si="22"/>
        <v>187</v>
      </c>
      <c r="M558" s="450"/>
      <c r="N558" s="145" t="s">
        <v>1562</v>
      </c>
      <c r="O558" s="48"/>
      <c r="P558" s="48"/>
      <c r="Q558" s="48"/>
      <c r="R558" s="48"/>
      <c r="S558" s="48"/>
      <c r="T558" s="48"/>
      <c r="U558" s="451" t="str">
        <f t="shared" si="18"/>
        <v/>
      </c>
      <c r="V558" s="451"/>
      <c r="W558" s="451" t="str">
        <f t="shared" si="19"/>
        <v/>
      </c>
      <c r="X558" s="451"/>
      <c r="Y558" s="48"/>
      <c r="Z558" s="48"/>
      <c r="AA558" s="48"/>
      <c r="AB558" s="48"/>
      <c r="AC558" s="48"/>
      <c r="AD558" s="48"/>
      <c r="AE558" s="48"/>
      <c r="AF558" s="48"/>
      <c r="AG558" s="48"/>
      <c r="AH558" s="48"/>
      <c r="AI558" s="48"/>
      <c r="AJ558" s="48"/>
      <c r="AK558" s="48"/>
      <c r="AL558" s="150" t="s">
        <v>1563</v>
      </c>
      <c r="AM558" s="70"/>
      <c r="AN558" s="70"/>
      <c r="AO558" s="70"/>
      <c r="AP558" s="70"/>
      <c r="AQ558" s="70"/>
      <c r="AR558" s="70"/>
      <c r="AS558" s="70"/>
      <c r="AT558" s="451" t="str">
        <f t="shared" si="17"/>
        <v/>
      </c>
      <c r="AU558" s="451"/>
      <c r="AV558" s="451" t="str">
        <f t="shared" si="20"/>
        <v>Yes</v>
      </c>
      <c r="AW558" s="451"/>
      <c r="AX558" s="148" t="s">
        <v>905</v>
      </c>
      <c r="AY558" s="48"/>
      <c r="AZ558" s="48"/>
      <c r="BA558" s="48"/>
      <c r="BB558" s="451" t="b">
        <f t="shared" si="21"/>
        <v>0</v>
      </c>
      <c r="BC558" s="451"/>
      <c r="BD558" s="48"/>
      <c r="BE558" s="48"/>
      <c r="BF558" s="48"/>
      <c r="BG558" s="48"/>
      <c r="BH558" s="48"/>
      <c r="BI558" s="48"/>
      <c r="BJ558" s="48"/>
      <c r="BK558" s="48"/>
      <c r="BL558" s="48"/>
      <c r="BM558" s="48"/>
      <c r="BN558" s="48"/>
      <c r="BO558" s="48"/>
      <c r="BP558" s="48"/>
      <c r="BQ558" s="48"/>
      <c r="BR558" s="48"/>
      <c r="BS558" s="48"/>
      <c r="BT558" s="48"/>
      <c r="BU558" s="48"/>
    </row>
    <row r="559" spans="1:73" hidden="1">
      <c r="A559" s="48"/>
      <c r="B559" s="48"/>
      <c r="C559" s="70" t="s">
        <v>1564</v>
      </c>
      <c r="D559" s="48"/>
      <c r="E559" s="76"/>
      <c r="F559" s="48"/>
      <c r="G559" s="70"/>
      <c r="H559" s="48"/>
      <c r="I559" s="48"/>
      <c r="J559" s="48"/>
      <c r="K559" s="48"/>
      <c r="L559" s="450">
        <f t="shared" si="22"/>
        <v>188</v>
      </c>
      <c r="M559" s="450"/>
      <c r="N559" s="145" t="s">
        <v>1565</v>
      </c>
      <c r="O559" s="48"/>
      <c r="P559" s="48"/>
      <c r="Q559" s="48"/>
      <c r="R559" s="48"/>
      <c r="S559" s="48"/>
      <c r="T559" s="48"/>
      <c r="U559" s="451" t="str">
        <f t="shared" si="18"/>
        <v/>
      </c>
      <c r="V559" s="451"/>
      <c r="W559" s="451" t="str">
        <f t="shared" si="19"/>
        <v/>
      </c>
      <c r="X559" s="451"/>
      <c r="Y559" s="48"/>
      <c r="Z559" s="48"/>
      <c r="AA559" s="48"/>
      <c r="AB559" s="48"/>
      <c r="AC559" s="48"/>
      <c r="AD559" s="48"/>
      <c r="AE559" s="48"/>
      <c r="AF559" s="48"/>
      <c r="AG559" s="48"/>
      <c r="AH559" s="48"/>
      <c r="AI559" s="48"/>
      <c r="AJ559" s="48"/>
      <c r="AK559" s="48"/>
      <c r="AL559" s="144" t="s">
        <v>1566</v>
      </c>
      <c r="AM559" s="70"/>
      <c r="AN559" s="70"/>
      <c r="AO559" s="70"/>
      <c r="AP559" s="70"/>
      <c r="AQ559" s="70"/>
      <c r="AR559" s="70"/>
      <c r="AS559" s="70"/>
      <c r="AT559" s="451" t="str">
        <f t="shared" si="17"/>
        <v/>
      </c>
      <c r="AU559" s="451"/>
      <c r="AV559" s="451" t="str">
        <f t="shared" si="20"/>
        <v>Yes</v>
      </c>
      <c r="AW559" s="451"/>
      <c r="AX559" s="69" t="s">
        <v>918</v>
      </c>
      <c r="AY559" s="48"/>
      <c r="AZ559" s="48"/>
      <c r="BA559" s="48"/>
      <c r="BB559" s="451" t="b">
        <f t="shared" si="21"/>
        <v>0</v>
      </c>
      <c r="BC559" s="451"/>
      <c r="BD559" s="48"/>
      <c r="BE559" s="48"/>
      <c r="BF559" s="48"/>
      <c r="BG559" s="48"/>
      <c r="BH559" s="48"/>
      <c r="BI559" s="48"/>
      <c r="BJ559" s="48"/>
      <c r="BK559" s="48"/>
      <c r="BL559" s="48"/>
      <c r="BM559" s="48"/>
      <c r="BN559" s="48"/>
      <c r="BO559" s="48"/>
      <c r="BP559" s="48"/>
      <c r="BQ559" s="48"/>
      <c r="BR559" s="48"/>
      <c r="BS559" s="48"/>
      <c r="BT559" s="48"/>
      <c r="BU559" s="48"/>
    </row>
    <row r="560" spans="1:73" hidden="1">
      <c r="A560" s="48"/>
      <c r="B560" s="48"/>
      <c r="C560" s="70" t="s">
        <v>1567</v>
      </c>
      <c r="D560" s="48"/>
      <c r="E560" s="76"/>
      <c r="F560" s="48"/>
      <c r="G560" s="70"/>
      <c r="H560" s="48"/>
      <c r="I560" s="48"/>
      <c r="J560" s="48"/>
      <c r="K560" s="48"/>
      <c r="L560" s="450">
        <f t="shared" si="22"/>
        <v>189</v>
      </c>
      <c r="M560" s="450"/>
      <c r="N560" s="145" t="s">
        <v>1568</v>
      </c>
      <c r="O560" s="48"/>
      <c r="P560" s="48"/>
      <c r="Q560" s="48"/>
      <c r="R560" s="48"/>
      <c r="S560" s="48"/>
      <c r="T560" s="48"/>
      <c r="U560" s="451" t="str">
        <f t="shared" si="18"/>
        <v/>
      </c>
      <c r="V560" s="451"/>
      <c r="W560" s="451" t="str">
        <f t="shared" si="19"/>
        <v/>
      </c>
      <c r="X560" s="451"/>
      <c r="Y560" s="48"/>
      <c r="Z560" s="48"/>
      <c r="AA560" s="48"/>
      <c r="AB560" s="48"/>
      <c r="AC560" s="48"/>
      <c r="AD560" s="48"/>
      <c r="AE560" s="48"/>
      <c r="AF560" s="48"/>
      <c r="AG560" s="48"/>
      <c r="AH560" s="48"/>
      <c r="AI560" s="48"/>
      <c r="AJ560" s="48"/>
      <c r="AK560" s="48"/>
      <c r="AL560" s="144" t="s">
        <v>1569</v>
      </c>
      <c r="AM560" s="70"/>
      <c r="AN560" s="70"/>
      <c r="AO560" s="70"/>
      <c r="AP560" s="70"/>
      <c r="AQ560" s="70"/>
      <c r="AR560" s="70"/>
      <c r="AS560" s="70"/>
      <c r="AT560" s="451" t="str">
        <f t="shared" si="17"/>
        <v/>
      </c>
      <c r="AU560" s="451"/>
      <c r="AV560" s="451" t="str">
        <f t="shared" si="20"/>
        <v>Yes</v>
      </c>
      <c r="AW560" s="451"/>
      <c r="AX560" s="149" t="s">
        <v>905</v>
      </c>
      <c r="AY560" s="48"/>
      <c r="AZ560" s="48"/>
      <c r="BA560" s="48"/>
      <c r="BB560" s="451" t="b">
        <f t="shared" si="21"/>
        <v>0</v>
      </c>
      <c r="BC560" s="451"/>
      <c r="BD560" s="48"/>
      <c r="BE560" s="48"/>
      <c r="BF560" s="48"/>
      <c r="BG560" s="48"/>
      <c r="BH560" s="48"/>
      <c r="BI560" s="48"/>
      <c r="BJ560" s="48"/>
      <c r="BK560" s="48"/>
      <c r="BL560" s="48"/>
      <c r="BM560" s="48"/>
      <c r="BN560" s="48"/>
      <c r="BO560" s="48"/>
      <c r="BP560" s="48"/>
      <c r="BQ560" s="48"/>
      <c r="BR560" s="48"/>
      <c r="BS560" s="48"/>
      <c r="BT560" s="48"/>
      <c r="BU560" s="48"/>
    </row>
    <row r="561" spans="1:73" hidden="1">
      <c r="A561" s="48"/>
      <c r="B561" s="48"/>
      <c r="C561" s="70" t="s">
        <v>1570</v>
      </c>
      <c r="D561" s="48"/>
      <c r="E561" s="76"/>
      <c r="F561" s="48"/>
      <c r="G561" s="70"/>
      <c r="H561" s="48"/>
      <c r="I561" s="48"/>
      <c r="J561" s="48"/>
      <c r="K561" s="48"/>
      <c r="L561" s="450">
        <f t="shared" si="22"/>
        <v>190</v>
      </c>
      <c r="M561" s="450"/>
      <c r="N561" s="145" t="s">
        <v>1571</v>
      </c>
      <c r="O561" s="48"/>
      <c r="P561" s="48"/>
      <c r="Q561" s="48"/>
      <c r="R561" s="48"/>
      <c r="S561" s="48"/>
      <c r="T561" s="48"/>
      <c r="U561" s="451" t="str">
        <f t="shared" si="18"/>
        <v/>
      </c>
      <c r="V561" s="451"/>
      <c r="W561" s="451" t="str">
        <f t="shared" si="19"/>
        <v/>
      </c>
      <c r="X561" s="451"/>
      <c r="Y561" s="48"/>
      <c r="Z561" s="48"/>
      <c r="AA561" s="48"/>
      <c r="AB561" s="48"/>
      <c r="AC561" s="48"/>
      <c r="AD561" s="48"/>
      <c r="AE561" s="48"/>
      <c r="AF561" s="48"/>
      <c r="AG561" s="48"/>
      <c r="AH561" s="48"/>
      <c r="AI561" s="48"/>
      <c r="AJ561" s="48"/>
      <c r="AK561" s="48"/>
      <c r="AL561" s="150" t="s">
        <v>1572</v>
      </c>
      <c r="AM561" s="70"/>
      <c r="AN561" s="70"/>
      <c r="AO561" s="70"/>
      <c r="AP561" s="70"/>
      <c r="AQ561" s="70"/>
      <c r="AR561" s="70"/>
      <c r="AS561" s="70"/>
      <c r="AT561" s="451" t="str">
        <f t="shared" si="17"/>
        <v/>
      </c>
      <c r="AU561" s="451"/>
      <c r="AV561" s="451" t="str">
        <f t="shared" si="20"/>
        <v>Yes</v>
      </c>
      <c r="AW561" s="451"/>
      <c r="AX561" s="148" t="s">
        <v>895</v>
      </c>
      <c r="AY561" s="48"/>
      <c r="AZ561" s="48"/>
      <c r="BA561" s="48"/>
      <c r="BB561" s="451" t="b">
        <f t="shared" si="21"/>
        <v>0</v>
      </c>
      <c r="BC561" s="451"/>
      <c r="BD561" s="48"/>
      <c r="BE561" s="48"/>
      <c r="BF561" s="48"/>
      <c r="BG561" s="48"/>
      <c r="BH561" s="48"/>
      <c r="BI561" s="48"/>
      <c r="BJ561" s="48"/>
      <c r="BK561" s="48"/>
      <c r="BL561" s="48"/>
      <c r="BM561" s="48"/>
      <c r="BN561" s="48"/>
      <c r="BO561" s="48"/>
      <c r="BP561" s="48"/>
      <c r="BQ561" s="48"/>
      <c r="BR561" s="48"/>
      <c r="BS561" s="48"/>
      <c r="BT561" s="48"/>
      <c r="BU561" s="48"/>
    </row>
    <row r="562" spans="1:73" hidden="1">
      <c r="A562" s="48"/>
      <c r="B562" s="48"/>
      <c r="C562" s="70" t="s">
        <v>1573</v>
      </c>
      <c r="D562" s="48"/>
      <c r="E562" s="76"/>
      <c r="F562" s="48"/>
      <c r="G562" s="70"/>
      <c r="H562" s="48"/>
      <c r="I562" s="48"/>
      <c r="J562" s="48"/>
      <c r="K562" s="48"/>
      <c r="L562" s="450">
        <f t="shared" si="22"/>
        <v>191</v>
      </c>
      <c r="M562" s="450"/>
      <c r="N562" s="145" t="s">
        <v>1574</v>
      </c>
      <c r="O562" s="48"/>
      <c r="P562" s="48"/>
      <c r="Q562" s="48"/>
      <c r="R562" s="48"/>
      <c r="S562" s="48"/>
      <c r="T562" s="48"/>
      <c r="U562" s="451" t="str">
        <f t="shared" si="18"/>
        <v/>
      </c>
      <c r="V562" s="451"/>
      <c r="W562" s="451" t="str">
        <f t="shared" si="19"/>
        <v/>
      </c>
      <c r="X562" s="451"/>
      <c r="Y562" s="48"/>
      <c r="Z562" s="48"/>
      <c r="AA562" s="48"/>
      <c r="AB562" s="48"/>
      <c r="AC562" s="48"/>
      <c r="AD562" s="48"/>
      <c r="AE562" s="48"/>
      <c r="AF562" s="48"/>
      <c r="AG562" s="48"/>
      <c r="AH562" s="48"/>
      <c r="AI562" s="48"/>
      <c r="AJ562" s="48"/>
      <c r="AK562" s="48"/>
      <c r="AL562" s="150" t="s">
        <v>1575</v>
      </c>
      <c r="AM562" s="70"/>
      <c r="AN562" s="70"/>
      <c r="AO562" s="70"/>
      <c r="AP562" s="70"/>
      <c r="AQ562" s="70"/>
      <c r="AR562" s="70"/>
      <c r="AS562" s="70"/>
      <c r="AT562" s="451" t="str">
        <f t="shared" si="17"/>
        <v/>
      </c>
      <c r="AU562" s="451"/>
      <c r="AV562" s="451" t="str">
        <f t="shared" si="20"/>
        <v>Yes</v>
      </c>
      <c r="AW562" s="451"/>
      <c r="AX562" s="148" t="s">
        <v>987</v>
      </c>
      <c r="AY562" s="48"/>
      <c r="AZ562" s="48"/>
      <c r="BA562" s="48"/>
      <c r="BB562" s="451" t="b">
        <f t="shared" si="21"/>
        <v>0</v>
      </c>
      <c r="BC562" s="451"/>
      <c r="BD562" s="48"/>
      <c r="BE562" s="48"/>
      <c r="BF562" s="48"/>
      <c r="BG562" s="48"/>
      <c r="BH562" s="48"/>
      <c r="BI562" s="48"/>
      <c r="BJ562" s="48"/>
      <c r="BK562" s="48"/>
      <c r="BL562" s="48"/>
      <c r="BM562" s="48"/>
      <c r="BN562" s="48"/>
      <c r="BO562" s="48"/>
      <c r="BP562" s="48"/>
      <c r="BQ562" s="48"/>
      <c r="BR562" s="48"/>
      <c r="BS562" s="48"/>
      <c r="BT562" s="48"/>
      <c r="BU562" s="48"/>
    </row>
    <row r="563" spans="1:73" hidden="1">
      <c r="A563" s="48"/>
      <c r="B563" s="48"/>
      <c r="C563" s="70" t="s">
        <v>1576</v>
      </c>
      <c r="D563" s="48"/>
      <c r="E563" s="76"/>
      <c r="F563" s="48"/>
      <c r="G563" s="70"/>
      <c r="H563" s="48"/>
      <c r="I563" s="48"/>
      <c r="J563" s="48"/>
      <c r="K563" s="48"/>
      <c r="L563" s="450">
        <f t="shared" si="22"/>
        <v>192</v>
      </c>
      <c r="M563" s="450"/>
      <c r="N563" s="145" t="s">
        <v>1577</v>
      </c>
      <c r="O563" s="48"/>
      <c r="P563" s="48"/>
      <c r="Q563" s="48"/>
      <c r="R563" s="48"/>
      <c r="S563" s="48"/>
      <c r="T563" s="48"/>
      <c r="U563" s="451" t="str">
        <f t="shared" si="18"/>
        <v/>
      </c>
      <c r="V563" s="451"/>
      <c r="W563" s="451" t="str">
        <f t="shared" si="19"/>
        <v/>
      </c>
      <c r="X563" s="451"/>
      <c r="Y563" s="48"/>
      <c r="Z563" s="48"/>
      <c r="AA563" s="48"/>
      <c r="AB563" s="48"/>
      <c r="AC563" s="48"/>
      <c r="AD563" s="48"/>
      <c r="AE563" s="48"/>
      <c r="AF563" s="48"/>
      <c r="AG563" s="48"/>
      <c r="AH563" s="48"/>
      <c r="AI563" s="48"/>
      <c r="AJ563" s="48"/>
      <c r="AK563" s="48"/>
      <c r="AL563" s="150" t="s">
        <v>1578</v>
      </c>
      <c r="AM563" s="70"/>
      <c r="AN563" s="70"/>
      <c r="AO563" s="70"/>
      <c r="AP563" s="70"/>
      <c r="AQ563" s="70"/>
      <c r="AR563" s="70"/>
      <c r="AS563" s="70"/>
      <c r="AT563" s="451" t="str">
        <f t="shared" si="17"/>
        <v/>
      </c>
      <c r="AU563" s="451"/>
      <c r="AV563" s="451" t="str">
        <f t="shared" si="20"/>
        <v>Yes</v>
      </c>
      <c r="AW563" s="451"/>
      <c r="AX563" s="148" t="s">
        <v>895</v>
      </c>
      <c r="AY563" s="48"/>
      <c r="AZ563" s="48"/>
      <c r="BA563" s="48"/>
      <c r="BB563" s="451" t="b">
        <f t="shared" si="21"/>
        <v>0</v>
      </c>
      <c r="BC563" s="451"/>
      <c r="BD563" s="48"/>
      <c r="BE563" s="48"/>
      <c r="BF563" s="48"/>
      <c r="BG563" s="48"/>
      <c r="BH563" s="48"/>
      <c r="BI563" s="48"/>
      <c r="BJ563" s="48"/>
      <c r="BK563" s="48"/>
      <c r="BL563" s="48"/>
      <c r="BM563" s="48"/>
      <c r="BN563" s="48"/>
      <c r="BO563" s="48"/>
      <c r="BP563" s="48"/>
      <c r="BQ563" s="48"/>
      <c r="BR563" s="48"/>
      <c r="BS563" s="48"/>
      <c r="BT563" s="48"/>
      <c r="BU563" s="48"/>
    </row>
    <row r="564" spans="1:73" hidden="1">
      <c r="A564" s="48"/>
      <c r="B564" s="48"/>
      <c r="C564" s="70" t="s">
        <v>1579</v>
      </c>
      <c r="D564" s="48"/>
      <c r="E564" s="76"/>
      <c r="F564" s="48"/>
      <c r="G564" s="70"/>
      <c r="H564" s="48"/>
      <c r="I564" s="48"/>
      <c r="J564" s="48"/>
      <c r="K564" s="48"/>
      <c r="L564" s="450">
        <f t="shared" si="22"/>
        <v>193</v>
      </c>
      <c r="M564" s="450"/>
      <c r="N564" s="145" t="s">
        <v>1580</v>
      </c>
      <c r="O564" s="48"/>
      <c r="P564" s="48"/>
      <c r="Q564" s="48"/>
      <c r="R564" s="48"/>
      <c r="S564" s="48"/>
      <c r="T564" s="48"/>
      <c r="U564" s="451" t="str">
        <f t="shared" si="18"/>
        <v/>
      </c>
      <c r="V564" s="451"/>
      <c r="W564" s="451" t="str">
        <f t="shared" si="19"/>
        <v/>
      </c>
      <c r="X564" s="451"/>
      <c r="Y564" s="48"/>
      <c r="Z564" s="48"/>
      <c r="AA564" s="48"/>
      <c r="AB564" s="48"/>
      <c r="AC564" s="48"/>
      <c r="AD564" s="48"/>
      <c r="AE564" s="48"/>
      <c r="AF564" s="48"/>
      <c r="AG564" s="48"/>
      <c r="AH564" s="48"/>
      <c r="AI564" s="48"/>
      <c r="AJ564" s="48"/>
      <c r="AK564" s="48"/>
      <c r="AL564" s="144" t="s">
        <v>1581</v>
      </c>
      <c r="AM564" s="70"/>
      <c r="AN564" s="70"/>
      <c r="AO564" s="70"/>
      <c r="AP564" s="70"/>
      <c r="AQ564" s="70"/>
      <c r="AR564" s="70"/>
      <c r="AS564" s="70"/>
      <c r="AT564" s="451" t="str">
        <f t="shared" ref="AT564:AT627" si="23">IF($AL564=$Q$364,"Yes","")</f>
        <v/>
      </c>
      <c r="AU564" s="451"/>
      <c r="AV564" s="451" t="str">
        <f t="shared" si="20"/>
        <v>Yes</v>
      </c>
      <c r="AW564" s="451"/>
      <c r="AX564" s="69" t="s">
        <v>987</v>
      </c>
      <c r="AY564" s="48"/>
      <c r="AZ564" s="48"/>
      <c r="BA564" s="48"/>
      <c r="BB564" s="451" t="b">
        <f t="shared" si="21"/>
        <v>0</v>
      </c>
      <c r="BC564" s="451"/>
      <c r="BD564" s="48"/>
      <c r="BE564" s="48"/>
      <c r="BF564" s="48"/>
      <c r="BG564" s="48"/>
      <c r="BH564" s="48"/>
      <c r="BI564" s="48"/>
      <c r="BJ564" s="48"/>
      <c r="BK564" s="48"/>
      <c r="BL564" s="48"/>
      <c r="BM564" s="48"/>
      <c r="BN564" s="48"/>
      <c r="BO564" s="48"/>
      <c r="BP564" s="48"/>
      <c r="BQ564" s="48"/>
      <c r="BR564" s="48"/>
      <c r="BS564" s="48"/>
      <c r="BT564" s="48"/>
      <c r="BU564" s="48"/>
    </row>
    <row r="565" spans="1:73" hidden="1">
      <c r="A565" s="48"/>
      <c r="B565" s="48"/>
      <c r="C565" s="70" t="s">
        <v>1582</v>
      </c>
      <c r="D565" s="48"/>
      <c r="E565" s="76"/>
      <c r="F565" s="48"/>
      <c r="G565" s="70"/>
      <c r="H565" s="48"/>
      <c r="I565" s="48"/>
      <c r="J565" s="48"/>
      <c r="K565" s="48"/>
      <c r="L565" s="450">
        <f t="shared" si="22"/>
        <v>194</v>
      </c>
      <c r="M565" s="450"/>
      <c r="N565" s="145" t="s">
        <v>1583</v>
      </c>
      <c r="O565" s="48"/>
      <c r="P565" s="48"/>
      <c r="Q565" s="48"/>
      <c r="R565" s="48"/>
      <c r="S565" s="48"/>
      <c r="T565" s="48"/>
      <c r="U565" s="451" t="str">
        <f t="shared" ref="U565:U628" si="24">IF(N565=Q$364,"Yes","")</f>
        <v/>
      </c>
      <c r="V565" s="451"/>
      <c r="W565" s="451" t="str">
        <f t="shared" ref="W565:W628" si="25">IF(N565=Q$366,"Yes","")</f>
        <v/>
      </c>
      <c r="X565" s="451"/>
      <c r="Y565" s="48"/>
      <c r="Z565" s="48"/>
      <c r="AA565" s="48"/>
      <c r="AB565" s="48"/>
      <c r="AC565" s="48"/>
      <c r="AD565" s="48"/>
      <c r="AE565" s="48"/>
      <c r="AF565" s="48"/>
      <c r="AG565" s="48"/>
      <c r="AH565" s="48"/>
      <c r="AI565" s="48"/>
      <c r="AJ565" s="48"/>
      <c r="AK565" s="48"/>
      <c r="AL565" s="144" t="s">
        <v>1584</v>
      </c>
      <c r="AM565" s="70"/>
      <c r="AN565" s="70"/>
      <c r="AO565" s="70"/>
      <c r="AP565" s="70"/>
      <c r="AQ565" s="70"/>
      <c r="AR565" s="70"/>
      <c r="AS565" s="70"/>
      <c r="AT565" s="451" t="str">
        <f t="shared" si="23"/>
        <v/>
      </c>
      <c r="AU565" s="451"/>
      <c r="AV565" s="451" t="str">
        <f t="shared" ref="AV565:AV628" si="26">IF(AX565="90.1-2001","No","Yes")</f>
        <v>Yes</v>
      </c>
      <c r="AW565" s="451"/>
      <c r="AX565" s="149" t="s">
        <v>905</v>
      </c>
      <c r="AY565" s="48"/>
      <c r="AZ565" s="48"/>
      <c r="BA565" s="48"/>
      <c r="BB565" s="451" t="b">
        <f t="shared" ref="BB565:BB628" si="27">AND(AT565="Yes",AV565="Yes")</f>
        <v>0</v>
      </c>
      <c r="BC565" s="451"/>
      <c r="BD565" s="48"/>
      <c r="BE565" s="48"/>
      <c r="BF565" s="48"/>
      <c r="BG565" s="48"/>
      <c r="BH565" s="48"/>
      <c r="BI565" s="48"/>
      <c r="BJ565" s="48"/>
      <c r="BK565" s="48"/>
      <c r="BL565" s="48"/>
      <c r="BM565" s="48"/>
      <c r="BN565" s="48"/>
      <c r="BO565" s="48"/>
      <c r="BP565" s="48"/>
      <c r="BQ565" s="48"/>
      <c r="BR565" s="48"/>
      <c r="BS565" s="48"/>
      <c r="BT565" s="48"/>
      <c r="BU565" s="48"/>
    </row>
    <row r="566" spans="1:73" hidden="1">
      <c r="A566" s="48"/>
      <c r="B566" s="48"/>
      <c r="C566" s="70" t="s">
        <v>1585</v>
      </c>
      <c r="D566" s="48"/>
      <c r="E566" s="76"/>
      <c r="F566" s="48"/>
      <c r="G566" s="70"/>
      <c r="H566" s="48"/>
      <c r="I566" s="48"/>
      <c r="J566" s="48"/>
      <c r="K566" s="48"/>
      <c r="L566" s="450">
        <f t="shared" ref="L566:L629" si="28">L565+1</f>
        <v>195</v>
      </c>
      <c r="M566" s="450"/>
      <c r="N566" s="145" t="s">
        <v>1586</v>
      </c>
      <c r="O566" s="48"/>
      <c r="P566" s="48"/>
      <c r="Q566" s="48"/>
      <c r="R566" s="48"/>
      <c r="S566" s="48"/>
      <c r="T566" s="48"/>
      <c r="U566" s="451" t="str">
        <f t="shared" si="24"/>
        <v/>
      </c>
      <c r="V566" s="451"/>
      <c r="W566" s="451" t="str">
        <f t="shared" si="25"/>
        <v/>
      </c>
      <c r="X566" s="451"/>
      <c r="Y566" s="48"/>
      <c r="Z566" s="48"/>
      <c r="AA566" s="48"/>
      <c r="AB566" s="48"/>
      <c r="AC566" s="48"/>
      <c r="AD566" s="48"/>
      <c r="AE566" s="48"/>
      <c r="AF566" s="48"/>
      <c r="AG566" s="48"/>
      <c r="AH566" s="48"/>
      <c r="AI566" s="48"/>
      <c r="AJ566" s="48"/>
      <c r="AK566" s="48"/>
      <c r="AL566" s="144" t="s">
        <v>1587</v>
      </c>
      <c r="AM566" s="70"/>
      <c r="AN566" s="70"/>
      <c r="AO566" s="70"/>
      <c r="AP566" s="70"/>
      <c r="AQ566" s="70"/>
      <c r="AR566" s="70"/>
      <c r="AS566" s="70"/>
      <c r="AT566" s="451" t="str">
        <f t="shared" si="23"/>
        <v/>
      </c>
      <c r="AU566" s="451"/>
      <c r="AV566" s="451" t="str">
        <f t="shared" si="26"/>
        <v>Yes</v>
      </c>
      <c r="AW566" s="451"/>
      <c r="AX566" s="149" t="s">
        <v>905</v>
      </c>
      <c r="AY566" s="48"/>
      <c r="AZ566" s="48"/>
      <c r="BA566" s="48"/>
      <c r="BB566" s="451" t="b">
        <f t="shared" si="27"/>
        <v>0</v>
      </c>
      <c r="BC566" s="451"/>
      <c r="BD566" s="48"/>
      <c r="BE566" s="48"/>
      <c r="BF566" s="48"/>
      <c r="BG566" s="48"/>
      <c r="BH566" s="48"/>
      <c r="BI566" s="48"/>
      <c r="BJ566" s="48"/>
      <c r="BK566" s="48"/>
      <c r="BL566" s="48"/>
      <c r="BM566" s="48"/>
      <c r="BN566" s="48"/>
      <c r="BO566" s="48"/>
      <c r="BP566" s="48"/>
      <c r="BQ566" s="48"/>
      <c r="BR566" s="48"/>
      <c r="BS566" s="48"/>
      <c r="BT566" s="48"/>
      <c r="BU566" s="48"/>
    </row>
    <row r="567" spans="1:73" hidden="1">
      <c r="A567" s="48"/>
      <c r="B567" s="48"/>
      <c r="C567" s="70" t="s">
        <v>1588</v>
      </c>
      <c r="D567" s="48"/>
      <c r="E567" s="76"/>
      <c r="F567" s="48"/>
      <c r="G567" s="70"/>
      <c r="H567" s="48"/>
      <c r="I567" s="48"/>
      <c r="J567" s="48"/>
      <c r="K567" s="48"/>
      <c r="L567" s="450">
        <f t="shared" si="28"/>
        <v>196</v>
      </c>
      <c r="M567" s="450"/>
      <c r="N567" s="145" t="s">
        <v>1589</v>
      </c>
      <c r="O567" s="48"/>
      <c r="P567" s="48"/>
      <c r="Q567" s="48"/>
      <c r="R567" s="48"/>
      <c r="S567" s="48"/>
      <c r="T567" s="48"/>
      <c r="U567" s="451" t="str">
        <f t="shared" si="24"/>
        <v/>
      </c>
      <c r="V567" s="451"/>
      <c r="W567" s="451" t="str">
        <f t="shared" si="25"/>
        <v/>
      </c>
      <c r="X567" s="451"/>
      <c r="Y567" s="48"/>
      <c r="Z567" s="48"/>
      <c r="AA567" s="48"/>
      <c r="AB567" s="48"/>
      <c r="AC567" s="48"/>
      <c r="AD567" s="48"/>
      <c r="AE567" s="48"/>
      <c r="AF567" s="48"/>
      <c r="AG567" s="48"/>
      <c r="AH567" s="48"/>
      <c r="AI567" s="48"/>
      <c r="AJ567" s="48"/>
      <c r="AK567" s="48"/>
      <c r="AL567" s="144" t="s">
        <v>1590</v>
      </c>
      <c r="AM567" s="70"/>
      <c r="AN567" s="70"/>
      <c r="AO567" s="70"/>
      <c r="AP567" s="70"/>
      <c r="AQ567" s="70"/>
      <c r="AR567" s="70"/>
      <c r="AS567" s="70"/>
      <c r="AT567" s="451" t="str">
        <f t="shared" si="23"/>
        <v/>
      </c>
      <c r="AU567" s="451"/>
      <c r="AV567" s="451" t="str">
        <f t="shared" si="26"/>
        <v>Yes</v>
      </c>
      <c r="AW567" s="451"/>
      <c r="AX567" s="69" t="s">
        <v>987</v>
      </c>
      <c r="AY567" s="48"/>
      <c r="AZ567" s="48"/>
      <c r="BA567" s="48"/>
      <c r="BB567" s="451" t="b">
        <f t="shared" si="27"/>
        <v>0</v>
      </c>
      <c r="BC567" s="451"/>
      <c r="BD567" s="48"/>
      <c r="BE567" s="48"/>
      <c r="BF567" s="48"/>
      <c r="BG567" s="48"/>
      <c r="BH567" s="48"/>
      <c r="BI567" s="48"/>
      <c r="BJ567" s="48"/>
      <c r="BK567" s="48"/>
      <c r="BL567" s="48"/>
      <c r="BM567" s="48"/>
      <c r="BN567" s="48"/>
      <c r="BO567" s="48"/>
      <c r="BP567" s="48"/>
      <c r="BQ567" s="48"/>
      <c r="BR567" s="48"/>
      <c r="BS567" s="48"/>
      <c r="BT567" s="48"/>
      <c r="BU567" s="48"/>
    </row>
    <row r="568" spans="1:73" hidden="1">
      <c r="A568" s="48"/>
      <c r="B568" s="48"/>
      <c r="C568" s="70" t="s">
        <v>1591</v>
      </c>
      <c r="D568" s="48"/>
      <c r="E568" s="76"/>
      <c r="F568" s="48"/>
      <c r="G568" s="70"/>
      <c r="H568" s="48"/>
      <c r="I568" s="48"/>
      <c r="J568" s="48"/>
      <c r="K568" s="48"/>
      <c r="L568" s="450">
        <f t="shared" si="28"/>
        <v>197</v>
      </c>
      <c r="M568" s="450"/>
      <c r="N568" s="145" t="s">
        <v>1592</v>
      </c>
      <c r="O568" s="48"/>
      <c r="P568" s="48"/>
      <c r="Q568" s="48"/>
      <c r="R568" s="48"/>
      <c r="S568" s="48"/>
      <c r="T568" s="48"/>
      <c r="U568" s="451" t="str">
        <f t="shared" si="24"/>
        <v/>
      </c>
      <c r="V568" s="451"/>
      <c r="W568" s="451" t="str">
        <f t="shared" si="25"/>
        <v/>
      </c>
      <c r="X568" s="451"/>
      <c r="Y568" s="48"/>
      <c r="Z568" s="48"/>
      <c r="AA568" s="48"/>
      <c r="AB568" s="48"/>
      <c r="AC568" s="48"/>
      <c r="AD568" s="48"/>
      <c r="AE568" s="48"/>
      <c r="AF568" s="48"/>
      <c r="AG568" s="48"/>
      <c r="AH568" s="48"/>
      <c r="AI568" s="48"/>
      <c r="AJ568" s="48"/>
      <c r="AK568" s="48"/>
      <c r="AL568" s="144" t="s">
        <v>1593</v>
      </c>
      <c r="AM568" s="70"/>
      <c r="AN568" s="70"/>
      <c r="AO568" s="70"/>
      <c r="AP568" s="70"/>
      <c r="AQ568" s="70"/>
      <c r="AR568" s="70"/>
      <c r="AS568" s="70"/>
      <c r="AT568" s="451" t="str">
        <f t="shared" si="23"/>
        <v/>
      </c>
      <c r="AU568" s="451"/>
      <c r="AV568" s="451" t="str">
        <f t="shared" si="26"/>
        <v>No</v>
      </c>
      <c r="AW568" s="451"/>
      <c r="AX568" s="149" t="s">
        <v>900</v>
      </c>
      <c r="AY568" s="48"/>
      <c r="AZ568" s="48"/>
      <c r="BA568" s="48"/>
      <c r="BB568" s="451" t="b">
        <f t="shared" si="27"/>
        <v>0</v>
      </c>
      <c r="BC568" s="451"/>
      <c r="BD568" s="48"/>
      <c r="BE568" s="48"/>
      <c r="BF568" s="48"/>
      <c r="BG568" s="48"/>
      <c r="BH568" s="48"/>
      <c r="BI568" s="48"/>
      <c r="BJ568" s="48"/>
      <c r="BK568" s="48"/>
      <c r="BL568" s="48"/>
      <c r="BM568" s="48"/>
      <c r="BN568" s="48"/>
      <c r="BO568" s="48"/>
      <c r="BP568" s="48"/>
      <c r="BQ568" s="48"/>
      <c r="BR568" s="48"/>
      <c r="BS568" s="48"/>
      <c r="BT568" s="48"/>
      <c r="BU568" s="48"/>
    </row>
    <row r="569" spans="1:73" hidden="1">
      <c r="A569" s="48"/>
      <c r="B569" s="48"/>
      <c r="C569" s="70" t="s">
        <v>1594</v>
      </c>
      <c r="D569" s="48"/>
      <c r="E569" s="76"/>
      <c r="F569" s="48"/>
      <c r="G569" s="70"/>
      <c r="H569" s="48"/>
      <c r="I569" s="48"/>
      <c r="J569" s="48"/>
      <c r="K569" s="48"/>
      <c r="L569" s="450">
        <f t="shared" si="28"/>
        <v>198</v>
      </c>
      <c r="M569" s="450"/>
      <c r="N569" s="145" t="s">
        <v>1595</v>
      </c>
      <c r="O569" s="48"/>
      <c r="P569" s="48"/>
      <c r="Q569" s="48"/>
      <c r="R569" s="48"/>
      <c r="S569" s="48"/>
      <c r="T569" s="48"/>
      <c r="U569" s="451" t="str">
        <f t="shared" si="24"/>
        <v/>
      </c>
      <c r="V569" s="451"/>
      <c r="W569" s="451" t="str">
        <f t="shared" si="25"/>
        <v/>
      </c>
      <c r="X569" s="451"/>
      <c r="Y569" s="48"/>
      <c r="Z569" s="48"/>
      <c r="AA569" s="48"/>
      <c r="AB569" s="48"/>
      <c r="AC569" s="48"/>
      <c r="AD569" s="48"/>
      <c r="AE569" s="48"/>
      <c r="AF569" s="48"/>
      <c r="AG569" s="48"/>
      <c r="AH569" s="48"/>
      <c r="AI569" s="48"/>
      <c r="AJ569" s="48"/>
      <c r="AK569" s="48"/>
      <c r="AL569" s="144" t="s">
        <v>1596</v>
      </c>
      <c r="AM569" s="70"/>
      <c r="AN569" s="70"/>
      <c r="AO569" s="70"/>
      <c r="AP569" s="70"/>
      <c r="AQ569" s="70"/>
      <c r="AR569" s="70"/>
      <c r="AS569" s="70"/>
      <c r="AT569" s="451" t="str">
        <f t="shared" si="23"/>
        <v/>
      </c>
      <c r="AU569" s="451"/>
      <c r="AV569" s="451" t="str">
        <f t="shared" si="26"/>
        <v>Yes</v>
      </c>
      <c r="AW569" s="451"/>
      <c r="AX569" s="149" t="s">
        <v>895</v>
      </c>
      <c r="AY569" s="48"/>
      <c r="AZ569" s="48"/>
      <c r="BA569" s="48"/>
      <c r="BB569" s="451" t="b">
        <f t="shared" si="27"/>
        <v>0</v>
      </c>
      <c r="BC569" s="451"/>
      <c r="BD569" s="48"/>
      <c r="BE569" s="48"/>
      <c r="BF569" s="48"/>
      <c r="BG569" s="48"/>
      <c r="BH569" s="48"/>
      <c r="BI569" s="48"/>
      <c r="BJ569" s="48"/>
      <c r="BK569" s="48"/>
      <c r="BL569" s="48"/>
      <c r="BM569" s="48"/>
      <c r="BN569" s="48"/>
      <c r="BO569" s="48"/>
      <c r="BP569" s="48"/>
      <c r="BQ569" s="48"/>
      <c r="BR569" s="48"/>
      <c r="BS569" s="48"/>
      <c r="BT569" s="48"/>
      <c r="BU569" s="48"/>
    </row>
    <row r="570" spans="1:73" hidden="1">
      <c r="A570" s="48"/>
      <c r="B570" s="48"/>
      <c r="C570" s="70" t="s">
        <v>1597</v>
      </c>
      <c r="D570" s="48"/>
      <c r="E570" s="76"/>
      <c r="F570" s="48"/>
      <c r="G570" s="70"/>
      <c r="H570" s="48"/>
      <c r="I570" s="48"/>
      <c r="J570" s="48"/>
      <c r="K570" s="48"/>
      <c r="L570" s="450">
        <f t="shared" si="28"/>
        <v>199</v>
      </c>
      <c r="M570" s="450"/>
      <c r="N570" s="145" t="s">
        <v>1598</v>
      </c>
      <c r="O570" s="48"/>
      <c r="P570" s="48"/>
      <c r="Q570" s="48"/>
      <c r="R570" s="48"/>
      <c r="S570" s="48"/>
      <c r="T570" s="48"/>
      <c r="U570" s="451" t="str">
        <f t="shared" si="24"/>
        <v/>
      </c>
      <c r="V570" s="451"/>
      <c r="W570" s="451" t="str">
        <f t="shared" si="25"/>
        <v/>
      </c>
      <c r="X570" s="451"/>
      <c r="Y570" s="48"/>
      <c r="Z570" s="48"/>
      <c r="AA570" s="48"/>
      <c r="AB570" s="48"/>
      <c r="AC570" s="48"/>
      <c r="AD570" s="48"/>
      <c r="AE570" s="48"/>
      <c r="AF570" s="48"/>
      <c r="AG570" s="48"/>
      <c r="AH570" s="48"/>
      <c r="AI570" s="48"/>
      <c r="AJ570" s="48"/>
      <c r="AK570" s="48"/>
      <c r="AL570" s="144" t="s">
        <v>1599</v>
      </c>
      <c r="AM570" s="70"/>
      <c r="AN570" s="70"/>
      <c r="AO570" s="70"/>
      <c r="AP570" s="70"/>
      <c r="AQ570" s="70"/>
      <c r="AR570" s="70"/>
      <c r="AS570" s="70"/>
      <c r="AT570" s="451" t="str">
        <f t="shared" si="23"/>
        <v/>
      </c>
      <c r="AU570" s="451"/>
      <c r="AV570" s="451" t="str">
        <f t="shared" si="26"/>
        <v>Yes</v>
      </c>
      <c r="AW570" s="451"/>
      <c r="AX570" s="148" t="s">
        <v>895</v>
      </c>
      <c r="AY570" s="48"/>
      <c r="AZ570" s="48"/>
      <c r="BA570" s="48"/>
      <c r="BB570" s="451" t="b">
        <f t="shared" si="27"/>
        <v>0</v>
      </c>
      <c r="BC570" s="451"/>
      <c r="BD570" s="48"/>
      <c r="BE570" s="48"/>
      <c r="BF570" s="48"/>
      <c r="BG570" s="48"/>
      <c r="BH570" s="48"/>
      <c r="BI570" s="48"/>
      <c r="BJ570" s="48"/>
      <c r="BK570" s="48"/>
      <c r="BL570" s="48"/>
      <c r="BM570" s="48"/>
      <c r="BN570" s="48"/>
      <c r="BO570" s="48"/>
      <c r="BP570" s="48"/>
      <c r="BQ570" s="48"/>
      <c r="BR570" s="48"/>
      <c r="BS570" s="48"/>
      <c r="BT570" s="48"/>
      <c r="BU570" s="48"/>
    </row>
    <row r="571" spans="1:73" hidden="1">
      <c r="A571" s="48"/>
      <c r="B571" s="48"/>
      <c r="C571" s="70" t="s">
        <v>1600</v>
      </c>
      <c r="D571" s="48"/>
      <c r="E571" s="76"/>
      <c r="F571" s="48"/>
      <c r="G571" s="70"/>
      <c r="H571" s="48"/>
      <c r="I571" s="48"/>
      <c r="J571" s="48"/>
      <c r="K571" s="48"/>
      <c r="L571" s="450">
        <f t="shared" si="28"/>
        <v>200</v>
      </c>
      <c r="M571" s="450"/>
      <c r="N571" s="145" t="s">
        <v>1601</v>
      </c>
      <c r="O571" s="48"/>
      <c r="P571" s="48"/>
      <c r="Q571" s="48"/>
      <c r="R571" s="48"/>
      <c r="S571" s="48"/>
      <c r="T571" s="48"/>
      <c r="U571" s="451" t="str">
        <f t="shared" si="24"/>
        <v/>
      </c>
      <c r="V571" s="451"/>
      <c r="W571" s="451" t="str">
        <f t="shared" si="25"/>
        <v/>
      </c>
      <c r="X571" s="451"/>
      <c r="Y571" s="48"/>
      <c r="Z571" s="48"/>
      <c r="AA571" s="48"/>
      <c r="AB571" s="48"/>
      <c r="AC571" s="48"/>
      <c r="AD571" s="48"/>
      <c r="AE571" s="48"/>
      <c r="AF571" s="48"/>
      <c r="AG571" s="48"/>
      <c r="AH571" s="48"/>
      <c r="AI571" s="48"/>
      <c r="AJ571" s="48"/>
      <c r="AK571" s="48"/>
      <c r="AL571" s="150" t="s">
        <v>1602</v>
      </c>
      <c r="AM571" s="70"/>
      <c r="AN571" s="70"/>
      <c r="AO571" s="70"/>
      <c r="AP571" s="70"/>
      <c r="AQ571" s="70"/>
      <c r="AR571" s="70"/>
      <c r="AS571" s="70"/>
      <c r="AT571" s="451" t="str">
        <f t="shared" si="23"/>
        <v/>
      </c>
      <c r="AU571" s="451"/>
      <c r="AV571" s="451" t="str">
        <f t="shared" si="26"/>
        <v>Yes</v>
      </c>
      <c r="AW571" s="451"/>
      <c r="AX571" s="148" t="s">
        <v>895</v>
      </c>
      <c r="AY571" s="48"/>
      <c r="AZ571" s="48"/>
      <c r="BA571" s="48"/>
      <c r="BB571" s="451" t="b">
        <f t="shared" si="27"/>
        <v>0</v>
      </c>
      <c r="BC571" s="451"/>
      <c r="BD571" s="48"/>
      <c r="BE571" s="48"/>
      <c r="BF571" s="48"/>
      <c r="BG571" s="48"/>
      <c r="BH571" s="48"/>
      <c r="BI571" s="48"/>
      <c r="BJ571" s="48"/>
      <c r="BK571" s="48"/>
      <c r="BL571" s="48"/>
      <c r="BM571" s="48"/>
      <c r="BN571" s="48"/>
      <c r="BO571" s="48"/>
      <c r="BP571" s="48"/>
      <c r="BQ571" s="48"/>
      <c r="BR571" s="48"/>
      <c r="BS571" s="48"/>
      <c r="BT571" s="48"/>
      <c r="BU571" s="48"/>
    </row>
    <row r="572" spans="1:73" hidden="1">
      <c r="A572" s="48"/>
      <c r="B572" s="48"/>
      <c r="C572" s="70" t="s">
        <v>1603</v>
      </c>
      <c r="D572" s="48"/>
      <c r="E572" s="76"/>
      <c r="F572" s="48"/>
      <c r="G572" s="70"/>
      <c r="H572" s="48"/>
      <c r="I572" s="48"/>
      <c r="J572" s="48"/>
      <c r="K572" s="48"/>
      <c r="L572" s="450">
        <f t="shared" si="28"/>
        <v>201</v>
      </c>
      <c r="M572" s="450"/>
      <c r="N572" s="145" t="s">
        <v>1604</v>
      </c>
      <c r="O572" s="48"/>
      <c r="P572" s="48"/>
      <c r="Q572" s="48"/>
      <c r="R572" s="48"/>
      <c r="S572" s="48"/>
      <c r="T572" s="48"/>
      <c r="U572" s="451" t="str">
        <f t="shared" si="24"/>
        <v/>
      </c>
      <c r="V572" s="451"/>
      <c r="W572" s="451" t="str">
        <f t="shared" si="25"/>
        <v/>
      </c>
      <c r="X572" s="451"/>
      <c r="Y572" s="48"/>
      <c r="Z572" s="48"/>
      <c r="AA572" s="48"/>
      <c r="AB572" s="48"/>
      <c r="AC572" s="48"/>
      <c r="AD572" s="48"/>
      <c r="AE572" s="48"/>
      <c r="AF572" s="48"/>
      <c r="AG572" s="48"/>
      <c r="AH572" s="48"/>
      <c r="AI572" s="48"/>
      <c r="AJ572" s="48"/>
      <c r="AK572" s="48"/>
      <c r="AL572" s="150" t="s">
        <v>1605</v>
      </c>
      <c r="AM572" s="70"/>
      <c r="AN572" s="70"/>
      <c r="AO572" s="70"/>
      <c r="AP572" s="70"/>
      <c r="AQ572" s="70"/>
      <c r="AR572" s="70"/>
      <c r="AS572" s="70"/>
      <c r="AT572" s="451" t="str">
        <f t="shared" si="23"/>
        <v/>
      </c>
      <c r="AU572" s="451"/>
      <c r="AV572" s="451" t="str">
        <f t="shared" si="26"/>
        <v>Yes</v>
      </c>
      <c r="AW572" s="451"/>
      <c r="AX572" s="148" t="s">
        <v>895</v>
      </c>
      <c r="AY572" s="48"/>
      <c r="AZ572" s="48"/>
      <c r="BA572" s="48"/>
      <c r="BB572" s="451" t="b">
        <f t="shared" si="27"/>
        <v>0</v>
      </c>
      <c r="BC572" s="451"/>
      <c r="BD572" s="48"/>
      <c r="BE572" s="48"/>
      <c r="BF572" s="48"/>
      <c r="BG572" s="48"/>
      <c r="BH572" s="48"/>
      <c r="BI572" s="48"/>
      <c r="BJ572" s="48"/>
      <c r="BK572" s="48"/>
      <c r="BL572" s="48"/>
      <c r="BM572" s="48"/>
      <c r="BN572" s="48"/>
      <c r="BO572" s="48"/>
      <c r="BP572" s="48"/>
      <c r="BQ572" s="48"/>
      <c r="BR572" s="48"/>
      <c r="BS572" s="48"/>
      <c r="BT572" s="48"/>
      <c r="BU572" s="48"/>
    </row>
    <row r="573" spans="1:73" hidden="1">
      <c r="A573" s="48"/>
      <c r="B573" s="48"/>
      <c r="C573" s="70" t="s">
        <v>1606</v>
      </c>
      <c r="D573" s="48"/>
      <c r="E573" s="76"/>
      <c r="F573" s="48"/>
      <c r="G573" s="70"/>
      <c r="H573" s="48"/>
      <c r="I573" s="48"/>
      <c r="J573" s="48"/>
      <c r="K573" s="48"/>
      <c r="L573" s="450">
        <f t="shared" si="28"/>
        <v>202</v>
      </c>
      <c r="M573" s="450"/>
      <c r="N573" s="145" t="s">
        <v>1607</v>
      </c>
      <c r="O573" s="48"/>
      <c r="P573" s="48"/>
      <c r="Q573" s="48"/>
      <c r="R573" s="48"/>
      <c r="S573" s="48"/>
      <c r="T573" s="48"/>
      <c r="U573" s="451" t="str">
        <f t="shared" si="24"/>
        <v/>
      </c>
      <c r="V573" s="451"/>
      <c r="W573" s="451" t="str">
        <f t="shared" si="25"/>
        <v/>
      </c>
      <c r="X573" s="451"/>
      <c r="Y573" s="48"/>
      <c r="Z573" s="48"/>
      <c r="AA573" s="48"/>
      <c r="AB573" s="48"/>
      <c r="AC573" s="48"/>
      <c r="AD573" s="48"/>
      <c r="AE573" s="48"/>
      <c r="AF573" s="48"/>
      <c r="AG573" s="48"/>
      <c r="AH573" s="48"/>
      <c r="AI573" s="48"/>
      <c r="AJ573" s="48"/>
      <c r="AK573" s="48"/>
      <c r="AL573" s="144" t="s">
        <v>1608</v>
      </c>
      <c r="AM573" s="70"/>
      <c r="AN573" s="70"/>
      <c r="AO573" s="70"/>
      <c r="AP573" s="70"/>
      <c r="AQ573" s="70"/>
      <c r="AR573" s="70"/>
      <c r="AS573" s="70"/>
      <c r="AT573" s="451" t="str">
        <f t="shared" si="23"/>
        <v/>
      </c>
      <c r="AU573" s="451"/>
      <c r="AV573" s="451" t="str">
        <f t="shared" si="26"/>
        <v>Yes</v>
      </c>
      <c r="AW573" s="451"/>
      <c r="AX573" s="149" t="s">
        <v>905</v>
      </c>
      <c r="AY573" s="48"/>
      <c r="AZ573" s="48"/>
      <c r="BA573" s="48"/>
      <c r="BB573" s="451" t="b">
        <f t="shared" si="27"/>
        <v>0</v>
      </c>
      <c r="BC573" s="451"/>
      <c r="BD573" s="48"/>
      <c r="BE573" s="48"/>
      <c r="BF573" s="48"/>
      <c r="BG573" s="48"/>
      <c r="BH573" s="48"/>
      <c r="BI573" s="48"/>
      <c r="BJ573" s="48"/>
      <c r="BK573" s="48"/>
      <c r="BL573" s="48"/>
      <c r="BM573" s="48"/>
      <c r="BN573" s="48"/>
      <c r="BO573" s="48"/>
      <c r="BP573" s="48"/>
      <c r="BQ573" s="48"/>
      <c r="BR573" s="48"/>
      <c r="BS573" s="48"/>
      <c r="BT573" s="48"/>
      <c r="BU573" s="48"/>
    </row>
    <row r="574" spans="1:73" hidden="1">
      <c r="A574" s="48"/>
      <c r="B574" s="48"/>
      <c r="C574" s="70" t="s">
        <v>1609</v>
      </c>
      <c r="D574" s="48"/>
      <c r="E574" s="76"/>
      <c r="F574" s="48"/>
      <c r="G574" s="70"/>
      <c r="H574" s="48"/>
      <c r="I574" s="48"/>
      <c r="J574" s="48"/>
      <c r="K574" s="48"/>
      <c r="L574" s="450">
        <f t="shared" si="28"/>
        <v>203</v>
      </c>
      <c r="M574" s="450"/>
      <c r="N574" s="145" t="s">
        <v>1610</v>
      </c>
      <c r="O574" s="48"/>
      <c r="P574" s="48"/>
      <c r="Q574" s="48"/>
      <c r="R574" s="48"/>
      <c r="S574" s="48"/>
      <c r="T574" s="48"/>
      <c r="U574" s="451" t="str">
        <f t="shared" si="24"/>
        <v/>
      </c>
      <c r="V574" s="451"/>
      <c r="W574" s="451" t="str">
        <f t="shared" si="25"/>
        <v/>
      </c>
      <c r="X574" s="451"/>
      <c r="Y574" s="48"/>
      <c r="Z574" s="48"/>
      <c r="AA574" s="48"/>
      <c r="AB574" s="48"/>
      <c r="AC574" s="48"/>
      <c r="AD574" s="48"/>
      <c r="AE574" s="48"/>
      <c r="AF574" s="48"/>
      <c r="AG574" s="48"/>
      <c r="AH574" s="48"/>
      <c r="AI574" s="48"/>
      <c r="AJ574" s="48"/>
      <c r="AK574" s="48"/>
      <c r="AL574" s="144" t="s">
        <v>1611</v>
      </c>
      <c r="AM574" s="70"/>
      <c r="AN574" s="70"/>
      <c r="AO574" s="70"/>
      <c r="AP574" s="70"/>
      <c r="AQ574" s="70"/>
      <c r="AR574" s="70"/>
      <c r="AS574" s="70"/>
      <c r="AT574" s="451" t="str">
        <f t="shared" si="23"/>
        <v/>
      </c>
      <c r="AU574" s="451"/>
      <c r="AV574" s="451" t="str">
        <f t="shared" si="26"/>
        <v>Yes</v>
      </c>
      <c r="AW574" s="451"/>
      <c r="AX574" s="69" t="s">
        <v>987</v>
      </c>
      <c r="AY574" s="48"/>
      <c r="AZ574" s="48"/>
      <c r="BA574" s="48"/>
      <c r="BB574" s="451" t="b">
        <f t="shared" si="27"/>
        <v>0</v>
      </c>
      <c r="BC574" s="451"/>
      <c r="BD574" s="48"/>
      <c r="BE574" s="48"/>
      <c r="BF574" s="48"/>
      <c r="BG574" s="48"/>
      <c r="BH574" s="48"/>
      <c r="BI574" s="48"/>
      <c r="BJ574" s="48"/>
      <c r="BK574" s="48"/>
      <c r="BL574" s="48"/>
      <c r="BM574" s="48"/>
      <c r="BN574" s="48"/>
      <c r="BO574" s="48"/>
      <c r="BP574" s="48"/>
      <c r="BQ574" s="48"/>
      <c r="BR574" s="48"/>
      <c r="BS574" s="48"/>
      <c r="BT574" s="48"/>
      <c r="BU574" s="48"/>
    </row>
    <row r="575" spans="1:73" hidden="1">
      <c r="A575" s="48"/>
      <c r="B575" s="48"/>
      <c r="C575" s="70" t="s">
        <v>1612</v>
      </c>
      <c r="D575" s="48"/>
      <c r="E575" s="76"/>
      <c r="F575" s="48"/>
      <c r="G575" s="70"/>
      <c r="H575" s="48"/>
      <c r="I575" s="48"/>
      <c r="J575" s="48"/>
      <c r="K575" s="48"/>
      <c r="L575" s="450">
        <f t="shared" si="28"/>
        <v>204</v>
      </c>
      <c r="M575" s="450"/>
      <c r="N575" s="145" t="s">
        <v>1613</v>
      </c>
      <c r="O575" s="48"/>
      <c r="P575" s="48"/>
      <c r="Q575" s="48"/>
      <c r="R575" s="48"/>
      <c r="S575" s="48"/>
      <c r="T575" s="48"/>
      <c r="U575" s="451" t="str">
        <f t="shared" si="24"/>
        <v/>
      </c>
      <c r="V575" s="451"/>
      <c r="W575" s="451" t="str">
        <f t="shared" si="25"/>
        <v/>
      </c>
      <c r="X575" s="451"/>
      <c r="Y575" s="48"/>
      <c r="Z575" s="48"/>
      <c r="AA575" s="48"/>
      <c r="AB575" s="48"/>
      <c r="AC575" s="48"/>
      <c r="AD575" s="48"/>
      <c r="AE575" s="48"/>
      <c r="AF575" s="48"/>
      <c r="AG575" s="48"/>
      <c r="AH575" s="48"/>
      <c r="AI575" s="48"/>
      <c r="AJ575" s="48"/>
      <c r="AK575" s="48"/>
      <c r="AL575" s="153" t="s">
        <v>1614</v>
      </c>
      <c r="AM575" s="70"/>
      <c r="AN575" s="70"/>
      <c r="AO575" s="70"/>
      <c r="AP575" s="70"/>
      <c r="AQ575" s="70"/>
      <c r="AR575" s="70"/>
      <c r="AS575" s="70"/>
      <c r="AT575" s="451" t="str">
        <f t="shared" si="23"/>
        <v/>
      </c>
      <c r="AU575" s="451"/>
      <c r="AV575" s="451" t="str">
        <f t="shared" si="26"/>
        <v>Yes</v>
      </c>
      <c r="AW575" s="451"/>
      <c r="AX575" s="148" t="s">
        <v>895</v>
      </c>
      <c r="AY575" s="48"/>
      <c r="AZ575" s="48"/>
      <c r="BA575" s="48"/>
      <c r="BB575" s="451" t="b">
        <f t="shared" si="27"/>
        <v>0</v>
      </c>
      <c r="BC575" s="451"/>
      <c r="BD575" s="48"/>
      <c r="BE575" s="48"/>
      <c r="BF575" s="48"/>
      <c r="BG575" s="48"/>
      <c r="BH575" s="48"/>
      <c r="BI575" s="48"/>
      <c r="BJ575" s="48"/>
      <c r="BK575" s="48"/>
      <c r="BL575" s="48"/>
      <c r="BM575" s="48"/>
      <c r="BN575" s="48"/>
      <c r="BO575" s="48"/>
      <c r="BP575" s="48"/>
      <c r="BQ575" s="48"/>
      <c r="BR575" s="48"/>
      <c r="BS575" s="48"/>
      <c r="BT575" s="48"/>
      <c r="BU575" s="48"/>
    </row>
    <row r="576" spans="1:73" hidden="1">
      <c r="A576" s="48"/>
      <c r="B576" s="48"/>
      <c r="C576" s="70" t="s">
        <v>1615</v>
      </c>
      <c r="D576" s="48"/>
      <c r="E576" s="76"/>
      <c r="F576" s="48"/>
      <c r="G576" s="70"/>
      <c r="H576" s="48"/>
      <c r="I576" s="48"/>
      <c r="J576" s="48"/>
      <c r="K576" s="48"/>
      <c r="L576" s="450">
        <f t="shared" si="28"/>
        <v>205</v>
      </c>
      <c r="M576" s="450"/>
      <c r="N576" s="145" t="s">
        <v>1616</v>
      </c>
      <c r="O576" s="48"/>
      <c r="P576" s="48"/>
      <c r="Q576" s="48"/>
      <c r="R576" s="48"/>
      <c r="S576" s="48"/>
      <c r="T576" s="48"/>
      <c r="U576" s="451" t="str">
        <f t="shared" si="24"/>
        <v/>
      </c>
      <c r="V576" s="451"/>
      <c r="W576" s="451" t="str">
        <f t="shared" si="25"/>
        <v/>
      </c>
      <c r="X576" s="451"/>
      <c r="Y576" s="48"/>
      <c r="Z576" s="48"/>
      <c r="AA576" s="48"/>
      <c r="AB576" s="48"/>
      <c r="AC576" s="48"/>
      <c r="AD576" s="48"/>
      <c r="AE576" s="48"/>
      <c r="AF576" s="48"/>
      <c r="AG576" s="48"/>
      <c r="AH576" s="48"/>
      <c r="AI576" s="48"/>
      <c r="AJ576" s="48"/>
      <c r="AK576" s="48"/>
      <c r="AL576" s="147" t="s">
        <v>1617</v>
      </c>
      <c r="AM576" s="70"/>
      <c r="AN576" s="70"/>
      <c r="AO576" s="70"/>
      <c r="AP576" s="70"/>
      <c r="AQ576" s="70"/>
      <c r="AR576" s="70"/>
      <c r="AS576" s="70"/>
      <c r="AT576" s="451" t="str">
        <f t="shared" si="23"/>
        <v/>
      </c>
      <c r="AU576" s="451"/>
      <c r="AV576" s="451" t="str">
        <f t="shared" si="26"/>
        <v>Yes</v>
      </c>
      <c r="AW576" s="451"/>
      <c r="AX576" s="148" t="s">
        <v>895</v>
      </c>
      <c r="AY576" s="48"/>
      <c r="AZ576" s="48"/>
      <c r="BA576" s="48"/>
      <c r="BB576" s="451" t="b">
        <f t="shared" si="27"/>
        <v>0</v>
      </c>
      <c r="BC576" s="451"/>
      <c r="BD576" s="48"/>
      <c r="BE576" s="48"/>
      <c r="BF576" s="48"/>
      <c r="BG576" s="48"/>
      <c r="BH576" s="48"/>
      <c r="BI576" s="48"/>
      <c r="BJ576" s="48"/>
      <c r="BK576" s="48"/>
      <c r="BL576" s="48"/>
      <c r="BM576" s="48"/>
      <c r="BN576" s="48"/>
      <c r="BO576" s="48"/>
      <c r="BP576" s="48"/>
      <c r="BQ576" s="48"/>
      <c r="BR576" s="48"/>
      <c r="BS576" s="48"/>
      <c r="BT576" s="48"/>
      <c r="BU576" s="48"/>
    </row>
    <row r="577" spans="1:73" hidden="1">
      <c r="A577" s="48"/>
      <c r="B577" s="48"/>
      <c r="C577" s="70" t="s">
        <v>1618</v>
      </c>
      <c r="D577" s="48"/>
      <c r="E577" s="76"/>
      <c r="F577" s="48"/>
      <c r="G577" s="70"/>
      <c r="H577" s="48"/>
      <c r="I577" s="48"/>
      <c r="J577" s="48"/>
      <c r="K577" s="48"/>
      <c r="L577" s="450">
        <f t="shared" si="28"/>
        <v>206</v>
      </c>
      <c r="M577" s="450"/>
      <c r="N577" s="145" t="s">
        <v>1619</v>
      </c>
      <c r="O577" s="48"/>
      <c r="P577" s="48"/>
      <c r="Q577" s="48"/>
      <c r="R577" s="48"/>
      <c r="S577" s="48"/>
      <c r="T577" s="48"/>
      <c r="U577" s="451" t="str">
        <f t="shared" si="24"/>
        <v/>
      </c>
      <c r="V577" s="451"/>
      <c r="W577" s="451" t="str">
        <f t="shared" si="25"/>
        <v/>
      </c>
      <c r="X577" s="451"/>
      <c r="Y577" s="48"/>
      <c r="Z577" s="48"/>
      <c r="AA577" s="48"/>
      <c r="AB577" s="48"/>
      <c r="AC577" s="48"/>
      <c r="AD577" s="48"/>
      <c r="AE577" s="48"/>
      <c r="AF577" s="48"/>
      <c r="AG577" s="48"/>
      <c r="AH577" s="48"/>
      <c r="AI577" s="48"/>
      <c r="AJ577" s="48"/>
      <c r="AK577" s="48"/>
      <c r="AL577" s="144" t="s">
        <v>1620</v>
      </c>
      <c r="AM577" s="70"/>
      <c r="AN577" s="70"/>
      <c r="AO577" s="70"/>
      <c r="AP577" s="70"/>
      <c r="AQ577" s="70"/>
      <c r="AR577" s="70"/>
      <c r="AS577" s="70"/>
      <c r="AT577" s="451" t="str">
        <f t="shared" si="23"/>
        <v/>
      </c>
      <c r="AU577" s="451"/>
      <c r="AV577" s="451" t="str">
        <f t="shared" si="26"/>
        <v>Yes</v>
      </c>
      <c r="AW577" s="451"/>
      <c r="AX577" s="149" t="s">
        <v>905</v>
      </c>
      <c r="AY577" s="48"/>
      <c r="AZ577" s="48"/>
      <c r="BA577" s="48"/>
      <c r="BB577" s="451" t="b">
        <f t="shared" si="27"/>
        <v>0</v>
      </c>
      <c r="BC577" s="451"/>
      <c r="BD577" s="48"/>
      <c r="BE577" s="48"/>
      <c r="BF577" s="48"/>
      <c r="BG577" s="48"/>
      <c r="BH577" s="48"/>
      <c r="BI577" s="48"/>
      <c r="BJ577" s="48"/>
      <c r="BK577" s="48"/>
      <c r="BL577" s="48"/>
      <c r="BM577" s="48"/>
      <c r="BN577" s="48"/>
      <c r="BO577" s="48"/>
      <c r="BP577" s="48"/>
      <c r="BQ577" s="48"/>
      <c r="BR577" s="48"/>
      <c r="BS577" s="48"/>
      <c r="BT577" s="48"/>
      <c r="BU577" s="48"/>
    </row>
    <row r="578" spans="1:73" hidden="1">
      <c r="A578" s="48"/>
      <c r="B578" s="48"/>
      <c r="C578" s="70" t="s">
        <v>1621</v>
      </c>
      <c r="D578" s="48"/>
      <c r="E578" s="76"/>
      <c r="F578" s="48"/>
      <c r="G578" s="70"/>
      <c r="H578" s="48"/>
      <c r="I578" s="48"/>
      <c r="J578" s="48"/>
      <c r="K578" s="48"/>
      <c r="L578" s="450">
        <f t="shared" si="28"/>
        <v>207</v>
      </c>
      <c r="M578" s="450"/>
      <c r="N578" s="145" t="s">
        <v>1622</v>
      </c>
      <c r="O578" s="48"/>
      <c r="P578" s="48"/>
      <c r="Q578" s="48"/>
      <c r="R578" s="48"/>
      <c r="S578" s="48"/>
      <c r="T578" s="48"/>
      <c r="U578" s="451" t="str">
        <f t="shared" si="24"/>
        <v/>
      </c>
      <c r="V578" s="451"/>
      <c r="W578" s="451" t="str">
        <f t="shared" si="25"/>
        <v/>
      </c>
      <c r="X578" s="451"/>
      <c r="Y578" s="48"/>
      <c r="Z578" s="48"/>
      <c r="AA578" s="48"/>
      <c r="AB578" s="48"/>
      <c r="AC578" s="48"/>
      <c r="AD578" s="48"/>
      <c r="AE578" s="48"/>
      <c r="AF578" s="48"/>
      <c r="AG578" s="48"/>
      <c r="AH578" s="48"/>
      <c r="AI578" s="48"/>
      <c r="AJ578" s="48"/>
      <c r="AK578" s="48"/>
      <c r="AL578" s="144" t="s">
        <v>1623</v>
      </c>
      <c r="AM578" s="70"/>
      <c r="AN578" s="70"/>
      <c r="AO578" s="70"/>
      <c r="AP578" s="70"/>
      <c r="AQ578" s="70"/>
      <c r="AR578" s="70"/>
      <c r="AS578" s="70"/>
      <c r="AT578" s="451" t="str">
        <f t="shared" si="23"/>
        <v/>
      </c>
      <c r="AU578" s="451"/>
      <c r="AV578" s="451" t="str">
        <f t="shared" si="26"/>
        <v>No</v>
      </c>
      <c r="AW578" s="451"/>
      <c r="AX578" s="149" t="s">
        <v>900</v>
      </c>
      <c r="AY578" s="48"/>
      <c r="AZ578" s="48"/>
      <c r="BA578" s="48"/>
      <c r="BB578" s="451" t="b">
        <f t="shared" si="27"/>
        <v>0</v>
      </c>
      <c r="BC578" s="451"/>
      <c r="BD578" s="48"/>
      <c r="BE578" s="48"/>
      <c r="BF578" s="48"/>
      <c r="BG578" s="48"/>
      <c r="BH578" s="48"/>
      <c r="BI578" s="48"/>
      <c r="BJ578" s="48"/>
      <c r="BK578" s="48"/>
      <c r="BL578" s="48"/>
      <c r="BM578" s="48"/>
      <c r="BN578" s="48"/>
      <c r="BO578" s="48"/>
      <c r="BP578" s="48"/>
      <c r="BQ578" s="48"/>
      <c r="BR578" s="48"/>
      <c r="BS578" s="48"/>
      <c r="BT578" s="48"/>
      <c r="BU578" s="48"/>
    </row>
    <row r="579" spans="1:73" hidden="1">
      <c r="A579" s="48"/>
      <c r="B579" s="48"/>
      <c r="C579" s="70" t="s">
        <v>1624</v>
      </c>
      <c r="D579" s="48"/>
      <c r="E579" s="76"/>
      <c r="F579" s="48"/>
      <c r="G579" s="70"/>
      <c r="H579" s="48"/>
      <c r="I579" s="48"/>
      <c r="J579" s="48"/>
      <c r="K579" s="48"/>
      <c r="L579" s="450">
        <f t="shared" si="28"/>
        <v>208</v>
      </c>
      <c r="M579" s="450"/>
      <c r="N579" s="145" t="s">
        <v>1625</v>
      </c>
      <c r="O579" s="48"/>
      <c r="P579" s="48"/>
      <c r="Q579" s="48"/>
      <c r="R579" s="48"/>
      <c r="S579" s="48"/>
      <c r="T579" s="48"/>
      <c r="U579" s="451" t="str">
        <f t="shared" si="24"/>
        <v/>
      </c>
      <c r="V579" s="451"/>
      <c r="W579" s="451" t="str">
        <f t="shared" si="25"/>
        <v/>
      </c>
      <c r="X579" s="451"/>
      <c r="Y579" s="48"/>
      <c r="Z579" s="48"/>
      <c r="AA579" s="48"/>
      <c r="AB579" s="48"/>
      <c r="AC579" s="48"/>
      <c r="AD579" s="48"/>
      <c r="AE579" s="48"/>
      <c r="AF579" s="48"/>
      <c r="AG579" s="48"/>
      <c r="AH579" s="48"/>
      <c r="AI579" s="48"/>
      <c r="AJ579" s="48"/>
      <c r="AK579" s="48"/>
      <c r="AL579" s="144" t="s">
        <v>1626</v>
      </c>
      <c r="AM579" s="70"/>
      <c r="AN579" s="70"/>
      <c r="AO579" s="70"/>
      <c r="AP579" s="70"/>
      <c r="AQ579" s="70"/>
      <c r="AR579" s="70"/>
      <c r="AS579" s="70"/>
      <c r="AT579" s="451" t="str">
        <f t="shared" si="23"/>
        <v/>
      </c>
      <c r="AU579" s="451"/>
      <c r="AV579" s="451" t="str">
        <f t="shared" si="26"/>
        <v>No</v>
      </c>
      <c r="AW579" s="451"/>
      <c r="AX579" s="149" t="s">
        <v>900</v>
      </c>
      <c r="AY579" s="48"/>
      <c r="AZ579" s="48"/>
      <c r="BA579" s="48"/>
      <c r="BB579" s="451" t="b">
        <f t="shared" si="27"/>
        <v>0</v>
      </c>
      <c r="BC579" s="451"/>
      <c r="BD579" s="48"/>
      <c r="BE579" s="48"/>
      <c r="BF579" s="48"/>
      <c r="BG579" s="48"/>
      <c r="BH579" s="48"/>
      <c r="BI579" s="48"/>
      <c r="BJ579" s="48"/>
      <c r="BK579" s="48"/>
      <c r="BL579" s="48"/>
      <c r="BM579" s="48"/>
      <c r="BN579" s="48"/>
      <c r="BO579" s="48"/>
      <c r="BP579" s="48"/>
      <c r="BQ579" s="48"/>
      <c r="BR579" s="48"/>
      <c r="BS579" s="48"/>
      <c r="BT579" s="48"/>
      <c r="BU579" s="48"/>
    </row>
    <row r="580" spans="1:73" hidden="1">
      <c r="A580" s="48"/>
      <c r="B580" s="48"/>
      <c r="C580" s="70" t="s">
        <v>1627</v>
      </c>
      <c r="D580" s="48"/>
      <c r="E580" s="76"/>
      <c r="F580" s="48"/>
      <c r="G580" s="70"/>
      <c r="H580" s="48"/>
      <c r="I580" s="48"/>
      <c r="J580" s="48"/>
      <c r="K580" s="48"/>
      <c r="L580" s="450">
        <f t="shared" si="28"/>
        <v>209</v>
      </c>
      <c r="M580" s="450"/>
      <c r="N580" s="145" t="s">
        <v>1628</v>
      </c>
      <c r="O580" s="48"/>
      <c r="P580" s="48"/>
      <c r="Q580" s="48"/>
      <c r="R580" s="48"/>
      <c r="S580" s="48"/>
      <c r="T580" s="48"/>
      <c r="U580" s="451" t="str">
        <f t="shared" si="24"/>
        <v/>
      </c>
      <c r="V580" s="451"/>
      <c r="W580" s="451" t="str">
        <f t="shared" si="25"/>
        <v/>
      </c>
      <c r="X580" s="451"/>
      <c r="Y580" s="48"/>
      <c r="Z580" s="48"/>
      <c r="AA580" s="48"/>
      <c r="AB580" s="48"/>
      <c r="AC580" s="48"/>
      <c r="AD580" s="48"/>
      <c r="AE580" s="48"/>
      <c r="AF580" s="48"/>
      <c r="AG580" s="48"/>
      <c r="AH580" s="48"/>
      <c r="AI580" s="48"/>
      <c r="AJ580" s="48"/>
      <c r="AK580" s="48"/>
      <c r="AL580" s="144" t="s">
        <v>1629</v>
      </c>
      <c r="AM580" s="70"/>
      <c r="AN580" s="70"/>
      <c r="AO580" s="70"/>
      <c r="AP580" s="70"/>
      <c r="AQ580" s="70"/>
      <c r="AR580" s="70"/>
      <c r="AS580" s="70"/>
      <c r="AT580" s="451" t="str">
        <f t="shared" si="23"/>
        <v/>
      </c>
      <c r="AU580" s="451"/>
      <c r="AV580" s="451" t="str">
        <f t="shared" si="26"/>
        <v>Yes</v>
      </c>
      <c r="AW580" s="451"/>
      <c r="AX580" s="149" t="s">
        <v>905</v>
      </c>
      <c r="AY580" s="48"/>
      <c r="AZ580" s="48"/>
      <c r="BA580" s="48"/>
      <c r="BB580" s="451" t="b">
        <f t="shared" si="27"/>
        <v>0</v>
      </c>
      <c r="BC580" s="451"/>
      <c r="BD580" s="48"/>
      <c r="BE580" s="48"/>
      <c r="BF580" s="48"/>
      <c r="BG580" s="48"/>
      <c r="BH580" s="48"/>
      <c r="BI580" s="48"/>
      <c r="BJ580" s="48"/>
      <c r="BK580" s="48"/>
      <c r="BL580" s="48"/>
      <c r="BM580" s="48"/>
      <c r="BN580" s="48"/>
      <c r="BO580" s="48"/>
      <c r="BP580" s="48"/>
      <c r="BQ580" s="48"/>
      <c r="BR580" s="48"/>
      <c r="BS580" s="48"/>
      <c r="BT580" s="48"/>
      <c r="BU580" s="48"/>
    </row>
    <row r="581" spans="1:73" hidden="1">
      <c r="A581" s="48"/>
      <c r="B581" s="48"/>
      <c r="C581" s="70" t="s">
        <v>1630</v>
      </c>
      <c r="D581" s="48"/>
      <c r="E581" s="76"/>
      <c r="F581" s="48"/>
      <c r="G581" s="70"/>
      <c r="H581" s="48"/>
      <c r="I581" s="48"/>
      <c r="J581" s="48"/>
      <c r="K581" s="48"/>
      <c r="L581" s="450">
        <f t="shared" si="28"/>
        <v>210</v>
      </c>
      <c r="M581" s="450"/>
      <c r="N581" s="145" t="s">
        <v>1631</v>
      </c>
      <c r="O581" s="48"/>
      <c r="P581" s="48"/>
      <c r="Q581" s="48"/>
      <c r="R581" s="48"/>
      <c r="S581" s="48"/>
      <c r="T581" s="48"/>
      <c r="U581" s="451" t="str">
        <f t="shared" si="24"/>
        <v/>
      </c>
      <c r="V581" s="451"/>
      <c r="W581" s="451" t="str">
        <f t="shared" si="25"/>
        <v/>
      </c>
      <c r="X581" s="451"/>
      <c r="Y581" s="48"/>
      <c r="Z581" s="48"/>
      <c r="AA581" s="48"/>
      <c r="AB581" s="48"/>
      <c r="AC581" s="48"/>
      <c r="AD581" s="48"/>
      <c r="AE581" s="48"/>
      <c r="AF581" s="48"/>
      <c r="AG581" s="48"/>
      <c r="AH581" s="48"/>
      <c r="AI581" s="48"/>
      <c r="AJ581" s="48"/>
      <c r="AK581" s="48"/>
      <c r="AL581" s="144" t="s">
        <v>1632</v>
      </c>
      <c r="AM581" s="70"/>
      <c r="AN581" s="70"/>
      <c r="AO581" s="70"/>
      <c r="AP581" s="70"/>
      <c r="AQ581" s="70"/>
      <c r="AR581" s="70"/>
      <c r="AS581" s="70"/>
      <c r="AT581" s="451" t="str">
        <f t="shared" si="23"/>
        <v/>
      </c>
      <c r="AU581" s="451"/>
      <c r="AV581" s="451" t="str">
        <f t="shared" si="26"/>
        <v>No</v>
      </c>
      <c r="AW581" s="451"/>
      <c r="AX581" s="149" t="s">
        <v>900</v>
      </c>
      <c r="AY581" s="48"/>
      <c r="AZ581" s="48"/>
      <c r="BA581" s="48"/>
      <c r="BB581" s="451" t="b">
        <f t="shared" si="27"/>
        <v>0</v>
      </c>
      <c r="BC581" s="451"/>
      <c r="BD581" s="48"/>
      <c r="BE581" s="48"/>
      <c r="BF581" s="48"/>
      <c r="BG581" s="48"/>
      <c r="BH581" s="48"/>
      <c r="BI581" s="48"/>
      <c r="BJ581" s="48"/>
      <c r="BK581" s="48"/>
      <c r="BL581" s="48"/>
      <c r="BM581" s="48"/>
      <c r="BN581" s="48"/>
      <c r="BO581" s="48"/>
      <c r="BP581" s="48"/>
      <c r="BQ581" s="48"/>
      <c r="BR581" s="48"/>
      <c r="BS581" s="48"/>
      <c r="BT581" s="48"/>
      <c r="BU581" s="48"/>
    </row>
    <row r="582" spans="1:73" hidden="1">
      <c r="A582" s="48"/>
      <c r="B582" s="48"/>
      <c r="C582" s="70" t="s">
        <v>1633</v>
      </c>
      <c r="D582" s="48"/>
      <c r="E582" s="76"/>
      <c r="F582" s="48"/>
      <c r="G582" s="70"/>
      <c r="H582" s="48"/>
      <c r="I582" s="48"/>
      <c r="J582" s="48"/>
      <c r="K582" s="48"/>
      <c r="L582" s="450">
        <f t="shared" si="28"/>
        <v>211</v>
      </c>
      <c r="M582" s="450"/>
      <c r="N582" s="145" t="s">
        <v>1634</v>
      </c>
      <c r="O582" s="48"/>
      <c r="P582" s="48"/>
      <c r="Q582" s="48"/>
      <c r="R582" s="48"/>
      <c r="S582" s="48"/>
      <c r="T582" s="48"/>
      <c r="U582" s="451" t="str">
        <f t="shared" si="24"/>
        <v/>
      </c>
      <c r="V582" s="451"/>
      <c r="W582" s="451" t="str">
        <f t="shared" si="25"/>
        <v/>
      </c>
      <c r="X582" s="451"/>
      <c r="Y582" s="48"/>
      <c r="Z582" s="48"/>
      <c r="AA582" s="48"/>
      <c r="AB582" s="48"/>
      <c r="AC582" s="48"/>
      <c r="AD582" s="48"/>
      <c r="AE582" s="48"/>
      <c r="AF582" s="48"/>
      <c r="AG582" s="48"/>
      <c r="AH582" s="48"/>
      <c r="AI582" s="48"/>
      <c r="AJ582" s="48"/>
      <c r="AK582" s="48"/>
      <c r="AL582" s="144" t="s">
        <v>972</v>
      </c>
      <c r="AM582" s="70"/>
      <c r="AN582" s="70"/>
      <c r="AO582" s="70"/>
      <c r="AP582" s="70"/>
      <c r="AQ582" s="70"/>
      <c r="AR582" s="70"/>
      <c r="AS582" s="70"/>
      <c r="AT582" s="451" t="str">
        <f t="shared" si="23"/>
        <v/>
      </c>
      <c r="AU582" s="451"/>
      <c r="AV582" s="451" t="str">
        <f t="shared" si="26"/>
        <v>Yes</v>
      </c>
      <c r="AW582" s="451"/>
      <c r="AX582" s="149" t="s">
        <v>905</v>
      </c>
      <c r="AY582" s="48"/>
      <c r="AZ582" s="48"/>
      <c r="BA582" s="48"/>
      <c r="BB582" s="451" t="b">
        <f t="shared" si="27"/>
        <v>0</v>
      </c>
      <c r="BC582" s="451"/>
      <c r="BD582" s="48"/>
      <c r="BE582" s="48"/>
      <c r="BF582" s="48"/>
      <c r="BG582" s="48"/>
      <c r="BH582" s="48"/>
      <c r="BI582" s="48"/>
      <c r="BJ582" s="48"/>
      <c r="BK582" s="48"/>
      <c r="BL582" s="48"/>
      <c r="BM582" s="48"/>
      <c r="BN582" s="48"/>
      <c r="BO582" s="48"/>
      <c r="BP582" s="48"/>
      <c r="BQ582" s="48"/>
      <c r="BR582" s="48"/>
      <c r="BS582" s="48"/>
      <c r="BT582" s="48"/>
      <c r="BU582" s="48"/>
    </row>
    <row r="583" spans="1:73" hidden="1">
      <c r="A583" s="48"/>
      <c r="B583" s="48"/>
      <c r="C583" s="70" t="s">
        <v>1635</v>
      </c>
      <c r="D583" s="48"/>
      <c r="E583" s="76"/>
      <c r="F583" s="48"/>
      <c r="G583" s="70"/>
      <c r="H583" s="48"/>
      <c r="I583" s="48"/>
      <c r="J583" s="48"/>
      <c r="K583" s="48"/>
      <c r="L583" s="450">
        <f t="shared" si="28"/>
        <v>212</v>
      </c>
      <c r="M583" s="450"/>
      <c r="N583" s="145" t="s">
        <v>1636</v>
      </c>
      <c r="O583" s="48"/>
      <c r="P583" s="48"/>
      <c r="Q583" s="48"/>
      <c r="R583" s="48"/>
      <c r="S583" s="48"/>
      <c r="T583" s="48"/>
      <c r="U583" s="451" t="str">
        <f t="shared" si="24"/>
        <v/>
      </c>
      <c r="V583" s="451"/>
      <c r="W583" s="451" t="str">
        <f t="shared" si="25"/>
        <v/>
      </c>
      <c r="X583" s="451"/>
      <c r="Y583" s="48"/>
      <c r="Z583" s="48"/>
      <c r="AA583" s="48"/>
      <c r="AB583" s="48"/>
      <c r="AC583" s="48"/>
      <c r="AD583" s="48"/>
      <c r="AE583" s="48"/>
      <c r="AF583" s="48"/>
      <c r="AG583" s="48"/>
      <c r="AH583" s="48"/>
      <c r="AI583" s="48"/>
      <c r="AJ583" s="48"/>
      <c r="AK583" s="48"/>
      <c r="AL583" s="150" t="s">
        <v>1637</v>
      </c>
      <c r="AM583" s="70"/>
      <c r="AN583" s="70"/>
      <c r="AO583" s="70"/>
      <c r="AP583" s="70"/>
      <c r="AQ583" s="70"/>
      <c r="AR583" s="70"/>
      <c r="AS583" s="70"/>
      <c r="AT583" s="451" t="str">
        <f t="shared" si="23"/>
        <v/>
      </c>
      <c r="AU583" s="451"/>
      <c r="AV583" s="451" t="str">
        <f t="shared" si="26"/>
        <v>Yes</v>
      </c>
      <c r="AW583" s="451"/>
      <c r="AX583" s="148" t="s">
        <v>895</v>
      </c>
      <c r="AY583" s="48"/>
      <c r="AZ583" s="48"/>
      <c r="BA583" s="48"/>
      <c r="BB583" s="451" t="b">
        <f t="shared" si="27"/>
        <v>0</v>
      </c>
      <c r="BC583" s="451"/>
      <c r="BD583" s="48"/>
      <c r="BE583" s="48"/>
      <c r="BF583" s="48"/>
      <c r="BG583" s="48"/>
      <c r="BH583" s="48"/>
      <c r="BI583" s="48"/>
      <c r="BJ583" s="48"/>
      <c r="BK583" s="48"/>
      <c r="BL583" s="48"/>
      <c r="BM583" s="48"/>
      <c r="BN583" s="48"/>
      <c r="BO583" s="48"/>
      <c r="BP583" s="48"/>
      <c r="BQ583" s="48"/>
      <c r="BR583" s="48"/>
      <c r="BS583" s="48"/>
      <c r="BT583" s="48"/>
      <c r="BU583" s="48"/>
    </row>
    <row r="584" spans="1:73" hidden="1">
      <c r="A584" s="48"/>
      <c r="B584" s="48"/>
      <c r="C584" s="70" t="s">
        <v>1638</v>
      </c>
      <c r="D584" s="48"/>
      <c r="E584" s="76"/>
      <c r="F584" s="48"/>
      <c r="G584" s="70"/>
      <c r="H584" s="48"/>
      <c r="I584" s="48"/>
      <c r="J584" s="48"/>
      <c r="K584" s="48"/>
      <c r="L584" s="450">
        <f t="shared" si="28"/>
        <v>213</v>
      </c>
      <c r="M584" s="450"/>
      <c r="N584" s="145" t="s">
        <v>1639</v>
      </c>
      <c r="O584" s="48"/>
      <c r="P584" s="48"/>
      <c r="Q584" s="48"/>
      <c r="R584" s="48"/>
      <c r="S584" s="48"/>
      <c r="T584" s="48"/>
      <c r="U584" s="451" t="str">
        <f t="shared" si="24"/>
        <v/>
      </c>
      <c r="V584" s="451"/>
      <c r="W584" s="451" t="str">
        <f t="shared" si="25"/>
        <v/>
      </c>
      <c r="X584" s="451"/>
      <c r="Y584" s="48"/>
      <c r="Z584" s="48"/>
      <c r="AA584" s="48"/>
      <c r="AB584" s="48"/>
      <c r="AC584" s="48"/>
      <c r="AD584" s="48"/>
      <c r="AE584" s="48"/>
      <c r="AF584" s="48"/>
      <c r="AG584" s="48"/>
      <c r="AH584" s="48"/>
      <c r="AI584" s="48"/>
      <c r="AJ584" s="48"/>
      <c r="AK584" s="48"/>
      <c r="AL584" s="144" t="s">
        <v>1640</v>
      </c>
      <c r="AM584" s="70"/>
      <c r="AN584" s="70"/>
      <c r="AO584" s="70"/>
      <c r="AP584" s="70"/>
      <c r="AQ584" s="70"/>
      <c r="AR584" s="70"/>
      <c r="AS584" s="70"/>
      <c r="AT584" s="451" t="str">
        <f t="shared" si="23"/>
        <v/>
      </c>
      <c r="AU584" s="451"/>
      <c r="AV584" s="451" t="str">
        <f t="shared" si="26"/>
        <v>Yes</v>
      </c>
      <c r="AW584" s="451"/>
      <c r="AX584" s="149" t="s">
        <v>905</v>
      </c>
      <c r="AY584" s="48"/>
      <c r="AZ584" s="48"/>
      <c r="BA584" s="48"/>
      <c r="BB584" s="451" t="b">
        <f t="shared" si="27"/>
        <v>0</v>
      </c>
      <c r="BC584" s="451"/>
      <c r="BD584" s="48"/>
      <c r="BE584" s="48"/>
      <c r="BF584" s="48"/>
      <c r="BG584" s="48"/>
      <c r="BH584" s="48"/>
      <c r="BI584" s="48"/>
      <c r="BJ584" s="48"/>
      <c r="BK584" s="48"/>
      <c r="BL584" s="48"/>
      <c r="BM584" s="48"/>
      <c r="BN584" s="48"/>
      <c r="BO584" s="48"/>
      <c r="BP584" s="48"/>
      <c r="BQ584" s="48"/>
      <c r="BR584" s="48"/>
      <c r="BS584" s="48"/>
      <c r="BT584" s="48"/>
      <c r="BU584" s="48"/>
    </row>
    <row r="585" spans="1:73" hidden="1">
      <c r="A585" s="48"/>
      <c r="B585" s="48"/>
      <c r="C585" s="70" t="s">
        <v>1641</v>
      </c>
      <c r="D585" s="48"/>
      <c r="E585" s="76"/>
      <c r="F585" s="48"/>
      <c r="G585" s="70"/>
      <c r="H585" s="48"/>
      <c r="I585" s="48"/>
      <c r="J585" s="48"/>
      <c r="K585" s="48"/>
      <c r="L585" s="450">
        <f t="shared" si="28"/>
        <v>214</v>
      </c>
      <c r="M585" s="450"/>
      <c r="N585" s="145" t="s">
        <v>1642</v>
      </c>
      <c r="O585" s="48"/>
      <c r="P585" s="48"/>
      <c r="Q585" s="48"/>
      <c r="R585" s="48"/>
      <c r="S585" s="48"/>
      <c r="T585" s="48"/>
      <c r="U585" s="451" t="str">
        <f t="shared" si="24"/>
        <v/>
      </c>
      <c r="V585" s="451"/>
      <c r="W585" s="451" t="str">
        <f t="shared" si="25"/>
        <v/>
      </c>
      <c r="X585" s="451"/>
      <c r="Y585" s="48"/>
      <c r="Z585" s="48"/>
      <c r="AA585" s="48"/>
      <c r="AB585" s="48"/>
      <c r="AC585" s="48"/>
      <c r="AD585" s="48"/>
      <c r="AE585" s="48"/>
      <c r="AF585" s="48"/>
      <c r="AG585" s="48"/>
      <c r="AH585" s="48"/>
      <c r="AI585" s="48"/>
      <c r="AJ585" s="48"/>
      <c r="AK585" s="48"/>
      <c r="AL585" s="150" t="s">
        <v>1643</v>
      </c>
      <c r="AM585" s="70"/>
      <c r="AN585" s="70"/>
      <c r="AO585" s="70"/>
      <c r="AP585" s="70"/>
      <c r="AQ585" s="70"/>
      <c r="AR585" s="70"/>
      <c r="AS585" s="70"/>
      <c r="AT585" s="451" t="str">
        <f t="shared" si="23"/>
        <v/>
      </c>
      <c r="AU585" s="451"/>
      <c r="AV585" s="451" t="str">
        <f t="shared" si="26"/>
        <v>Yes</v>
      </c>
      <c r="AW585" s="451"/>
      <c r="AX585" s="148" t="s">
        <v>895</v>
      </c>
      <c r="AY585" s="48"/>
      <c r="AZ585" s="48"/>
      <c r="BA585" s="48"/>
      <c r="BB585" s="451" t="b">
        <f t="shared" si="27"/>
        <v>0</v>
      </c>
      <c r="BC585" s="451"/>
      <c r="BD585" s="48"/>
      <c r="BE585" s="48"/>
      <c r="BF585" s="48"/>
      <c r="BG585" s="48"/>
      <c r="BH585" s="48"/>
      <c r="BI585" s="48"/>
      <c r="BJ585" s="48"/>
      <c r="BK585" s="48"/>
      <c r="BL585" s="48"/>
      <c r="BM585" s="48"/>
      <c r="BN585" s="48"/>
      <c r="BO585" s="48"/>
      <c r="BP585" s="48"/>
      <c r="BQ585" s="48"/>
      <c r="BR585" s="48"/>
      <c r="BS585" s="48"/>
      <c r="BT585" s="48"/>
      <c r="BU585" s="48"/>
    </row>
    <row r="586" spans="1:73" hidden="1">
      <c r="A586" s="48"/>
      <c r="B586" s="48"/>
      <c r="C586" s="70" t="s">
        <v>1644</v>
      </c>
      <c r="D586" s="48"/>
      <c r="E586" s="76"/>
      <c r="F586" s="48"/>
      <c r="G586" s="70"/>
      <c r="H586" s="48"/>
      <c r="I586" s="48"/>
      <c r="J586" s="48"/>
      <c r="K586" s="48"/>
      <c r="L586" s="450">
        <f t="shared" si="28"/>
        <v>215</v>
      </c>
      <c r="M586" s="450"/>
      <c r="N586" s="145" t="s">
        <v>1645</v>
      </c>
      <c r="O586" s="48"/>
      <c r="P586" s="48"/>
      <c r="Q586" s="48"/>
      <c r="R586" s="48"/>
      <c r="S586" s="48"/>
      <c r="T586" s="48"/>
      <c r="U586" s="451" t="str">
        <f t="shared" si="24"/>
        <v/>
      </c>
      <c r="V586" s="451"/>
      <c r="W586" s="451" t="str">
        <f t="shared" si="25"/>
        <v/>
      </c>
      <c r="X586" s="451"/>
      <c r="Y586" s="48"/>
      <c r="Z586" s="48"/>
      <c r="AA586" s="48"/>
      <c r="AB586" s="48"/>
      <c r="AC586" s="48"/>
      <c r="AD586" s="48"/>
      <c r="AE586" s="48"/>
      <c r="AF586" s="48"/>
      <c r="AG586" s="48"/>
      <c r="AH586" s="48"/>
      <c r="AI586" s="48"/>
      <c r="AJ586" s="48"/>
      <c r="AK586" s="48"/>
      <c r="AL586" s="147" t="s">
        <v>1646</v>
      </c>
      <c r="AM586" s="70"/>
      <c r="AN586" s="70"/>
      <c r="AO586" s="70"/>
      <c r="AP586" s="70"/>
      <c r="AQ586" s="70"/>
      <c r="AR586" s="70"/>
      <c r="AS586" s="70"/>
      <c r="AT586" s="451" t="str">
        <f t="shared" si="23"/>
        <v/>
      </c>
      <c r="AU586" s="451"/>
      <c r="AV586" s="451" t="str">
        <f t="shared" si="26"/>
        <v>Yes</v>
      </c>
      <c r="AW586" s="451"/>
      <c r="AX586" s="148" t="s">
        <v>895</v>
      </c>
      <c r="AY586" s="48"/>
      <c r="AZ586" s="48"/>
      <c r="BA586" s="48"/>
      <c r="BB586" s="451" t="b">
        <f t="shared" si="27"/>
        <v>0</v>
      </c>
      <c r="BC586" s="451"/>
      <c r="BD586" s="48"/>
      <c r="BE586" s="48"/>
      <c r="BF586" s="48"/>
      <c r="BG586" s="48"/>
      <c r="BH586" s="48"/>
      <c r="BI586" s="48"/>
      <c r="BJ586" s="48"/>
      <c r="BK586" s="48"/>
      <c r="BL586" s="48"/>
      <c r="BM586" s="48"/>
      <c r="BN586" s="48"/>
      <c r="BO586" s="48"/>
      <c r="BP586" s="48"/>
      <c r="BQ586" s="48"/>
      <c r="BR586" s="48"/>
      <c r="BS586" s="48"/>
      <c r="BT586" s="48"/>
      <c r="BU586" s="48"/>
    </row>
    <row r="587" spans="1:73" hidden="1">
      <c r="A587" s="48"/>
      <c r="B587" s="48"/>
      <c r="C587" s="70" t="s">
        <v>1647</v>
      </c>
      <c r="D587" s="48"/>
      <c r="E587" s="76"/>
      <c r="F587" s="48"/>
      <c r="G587" s="70"/>
      <c r="H587" s="48"/>
      <c r="I587" s="48"/>
      <c r="J587" s="48"/>
      <c r="K587" s="48"/>
      <c r="L587" s="450">
        <f t="shared" si="28"/>
        <v>216</v>
      </c>
      <c r="M587" s="450"/>
      <c r="N587" s="145" t="s">
        <v>1648</v>
      </c>
      <c r="O587" s="48"/>
      <c r="P587" s="48"/>
      <c r="Q587" s="48"/>
      <c r="R587" s="48"/>
      <c r="S587" s="48"/>
      <c r="T587" s="48"/>
      <c r="U587" s="451" t="str">
        <f t="shared" si="24"/>
        <v/>
      </c>
      <c r="V587" s="451"/>
      <c r="W587" s="451" t="str">
        <f t="shared" si="25"/>
        <v/>
      </c>
      <c r="X587" s="451"/>
      <c r="Y587" s="48"/>
      <c r="Z587" s="48"/>
      <c r="AA587" s="48"/>
      <c r="AB587" s="48"/>
      <c r="AC587" s="48"/>
      <c r="AD587" s="48"/>
      <c r="AE587" s="48"/>
      <c r="AF587" s="48"/>
      <c r="AG587" s="48"/>
      <c r="AH587" s="48"/>
      <c r="AI587" s="48"/>
      <c r="AJ587" s="48"/>
      <c r="AK587" s="48"/>
      <c r="AL587" s="144" t="s">
        <v>1649</v>
      </c>
      <c r="AM587" s="70"/>
      <c r="AN587" s="70"/>
      <c r="AO587" s="70"/>
      <c r="AP587" s="70"/>
      <c r="AQ587" s="70"/>
      <c r="AR587" s="70"/>
      <c r="AS587" s="70"/>
      <c r="AT587" s="451" t="str">
        <f t="shared" si="23"/>
        <v/>
      </c>
      <c r="AU587" s="451"/>
      <c r="AV587" s="451" t="str">
        <f t="shared" si="26"/>
        <v>Yes</v>
      </c>
      <c r="AW587" s="451"/>
      <c r="AX587" s="149" t="s">
        <v>905</v>
      </c>
      <c r="AY587" s="48"/>
      <c r="AZ587" s="48"/>
      <c r="BA587" s="48"/>
      <c r="BB587" s="451" t="b">
        <f t="shared" si="27"/>
        <v>0</v>
      </c>
      <c r="BC587" s="451"/>
      <c r="BD587" s="48"/>
      <c r="BE587" s="48"/>
      <c r="BF587" s="48"/>
      <c r="BG587" s="48"/>
      <c r="BH587" s="48"/>
      <c r="BI587" s="48"/>
      <c r="BJ587" s="48"/>
      <c r="BK587" s="48"/>
      <c r="BL587" s="48"/>
      <c r="BM587" s="48"/>
      <c r="BN587" s="48"/>
      <c r="BO587" s="48"/>
      <c r="BP587" s="48"/>
      <c r="BQ587" s="48"/>
      <c r="BR587" s="48"/>
      <c r="BS587" s="48"/>
      <c r="BT587" s="48"/>
      <c r="BU587" s="48"/>
    </row>
    <row r="588" spans="1:73" hidden="1">
      <c r="A588" s="48"/>
      <c r="B588" s="48"/>
      <c r="C588" s="70" t="s">
        <v>1650</v>
      </c>
      <c r="D588" s="48"/>
      <c r="E588" s="76"/>
      <c r="F588" s="48"/>
      <c r="G588" s="70"/>
      <c r="H588" s="48"/>
      <c r="I588" s="48"/>
      <c r="J588" s="48"/>
      <c r="K588" s="48"/>
      <c r="L588" s="450">
        <f t="shared" si="28"/>
        <v>217</v>
      </c>
      <c r="M588" s="450"/>
      <c r="N588" s="145" t="s">
        <v>1651</v>
      </c>
      <c r="O588" s="48"/>
      <c r="P588" s="48"/>
      <c r="Q588" s="48"/>
      <c r="R588" s="48"/>
      <c r="S588" s="48"/>
      <c r="T588" s="48"/>
      <c r="U588" s="451" t="str">
        <f t="shared" si="24"/>
        <v/>
      </c>
      <c r="V588" s="451"/>
      <c r="W588" s="451" t="str">
        <f t="shared" si="25"/>
        <v/>
      </c>
      <c r="X588" s="451"/>
      <c r="Y588" s="48"/>
      <c r="Z588" s="48"/>
      <c r="AA588" s="48"/>
      <c r="AB588" s="48"/>
      <c r="AC588" s="48"/>
      <c r="AD588" s="48"/>
      <c r="AE588" s="48"/>
      <c r="AF588" s="48"/>
      <c r="AG588" s="48"/>
      <c r="AH588" s="48"/>
      <c r="AI588" s="48"/>
      <c r="AJ588" s="48"/>
      <c r="AK588" s="48"/>
      <c r="AL588" s="150" t="s">
        <v>1652</v>
      </c>
      <c r="AM588" s="70"/>
      <c r="AN588" s="70"/>
      <c r="AO588" s="70"/>
      <c r="AP588" s="70"/>
      <c r="AQ588" s="70"/>
      <c r="AR588" s="70"/>
      <c r="AS588" s="70"/>
      <c r="AT588" s="451" t="str">
        <f t="shared" si="23"/>
        <v/>
      </c>
      <c r="AU588" s="451"/>
      <c r="AV588" s="451" t="str">
        <f t="shared" si="26"/>
        <v>Yes</v>
      </c>
      <c r="AW588" s="451"/>
      <c r="AX588" s="148" t="s">
        <v>895</v>
      </c>
      <c r="AY588" s="48"/>
      <c r="AZ588" s="48"/>
      <c r="BA588" s="48"/>
      <c r="BB588" s="451" t="b">
        <f t="shared" si="27"/>
        <v>0</v>
      </c>
      <c r="BC588" s="451"/>
      <c r="BD588" s="48"/>
      <c r="BE588" s="48"/>
      <c r="BF588" s="48"/>
      <c r="BG588" s="48"/>
      <c r="BH588" s="48"/>
      <c r="BI588" s="48"/>
      <c r="BJ588" s="48"/>
      <c r="BK588" s="48"/>
      <c r="BL588" s="48"/>
      <c r="BM588" s="48"/>
      <c r="BN588" s="48"/>
      <c r="BO588" s="48"/>
      <c r="BP588" s="48"/>
      <c r="BQ588" s="48"/>
      <c r="BR588" s="48"/>
      <c r="BS588" s="48"/>
      <c r="BT588" s="48"/>
      <c r="BU588" s="48"/>
    </row>
    <row r="589" spans="1:73" hidden="1">
      <c r="A589" s="48"/>
      <c r="B589" s="48"/>
      <c r="C589" s="70" t="s">
        <v>1653</v>
      </c>
      <c r="D589" s="48"/>
      <c r="E589" s="76"/>
      <c r="F589" s="48"/>
      <c r="G589" s="70"/>
      <c r="H589" s="48"/>
      <c r="I589" s="48"/>
      <c r="J589" s="48"/>
      <c r="K589" s="48"/>
      <c r="L589" s="450">
        <f t="shared" si="28"/>
        <v>218</v>
      </c>
      <c r="M589" s="450"/>
      <c r="N589" s="145" t="s">
        <v>1654</v>
      </c>
      <c r="O589" s="48"/>
      <c r="P589" s="48"/>
      <c r="Q589" s="48"/>
      <c r="R589" s="48"/>
      <c r="S589" s="48"/>
      <c r="T589" s="48"/>
      <c r="U589" s="451" t="str">
        <f t="shared" si="24"/>
        <v/>
      </c>
      <c r="V589" s="451"/>
      <c r="W589" s="451" t="str">
        <f t="shared" si="25"/>
        <v/>
      </c>
      <c r="X589" s="451"/>
      <c r="Y589" s="48"/>
      <c r="Z589" s="48"/>
      <c r="AA589" s="48"/>
      <c r="AB589" s="48"/>
      <c r="AC589" s="48"/>
      <c r="AD589" s="48"/>
      <c r="AE589" s="48"/>
      <c r="AF589" s="48"/>
      <c r="AG589" s="48"/>
      <c r="AH589" s="48"/>
      <c r="AI589" s="48"/>
      <c r="AJ589" s="48"/>
      <c r="AK589" s="48"/>
      <c r="AL589" s="150" t="s">
        <v>1655</v>
      </c>
      <c r="AM589" s="70"/>
      <c r="AN589" s="70"/>
      <c r="AO589" s="70"/>
      <c r="AP589" s="70"/>
      <c r="AQ589" s="70"/>
      <c r="AR589" s="70"/>
      <c r="AS589" s="70"/>
      <c r="AT589" s="451" t="str">
        <f t="shared" si="23"/>
        <v/>
      </c>
      <c r="AU589" s="451"/>
      <c r="AV589" s="451" t="str">
        <f t="shared" si="26"/>
        <v>Yes</v>
      </c>
      <c r="AW589" s="451"/>
      <c r="AX589" s="148" t="s">
        <v>895</v>
      </c>
      <c r="AY589" s="48"/>
      <c r="AZ589" s="48"/>
      <c r="BA589" s="48"/>
      <c r="BB589" s="451" t="b">
        <f t="shared" si="27"/>
        <v>0</v>
      </c>
      <c r="BC589" s="451"/>
      <c r="BD589" s="48"/>
      <c r="BE589" s="48"/>
      <c r="BF589" s="48"/>
      <c r="BG589" s="48"/>
      <c r="BH589" s="48"/>
      <c r="BI589" s="48"/>
      <c r="BJ589" s="48"/>
      <c r="BK589" s="48"/>
      <c r="BL589" s="48"/>
      <c r="BM589" s="48"/>
      <c r="BN589" s="48"/>
      <c r="BO589" s="48"/>
      <c r="BP589" s="48"/>
      <c r="BQ589" s="48"/>
      <c r="BR589" s="48"/>
      <c r="BS589" s="48"/>
      <c r="BT589" s="48"/>
      <c r="BU589" s="48"/>
    </row>
    <row r="590" spans="1:73" hidden="1">
      <c r="A590" s="48"/>
      <c r="B590" s="48"/>
      <c r="C590" s="70" t="s">
        <v>1656</v>
      </c>
      <c r="D590" s="48"/>
      <c r="E590" s="76"/>
      <c r="F590" s="48"/>
      <c r="G590" s="70"/>
      <c r="H590" s="48"/>
      <c r="I590" s="48"/>
      <c r="J590" s="48"/>
      <c r="K590" s="48"/>
      <c r="L590" s="450">
        <f t="shared" si="28"/>
        <v>219</v>
      </c>
      <c r="M590" s="450"/>
      <c r="N590" s="145" t="s">
        <v>1657</v>
      </c>
      <c r="O590" s="48"/>
      <c r="P590" s="48"/>
      <c r="Q590" s="48"/>
      <c r="R590" s="48"/>
      <c r="S590" s="48"/>
      <c r="T590" s="48"/>
      <c r="U590" s="451" t="str">
        <f t="shared" si="24"/>
        <v/>
      </c>
      <c r="V590" s="451"/>
      <c r="W590" s="451" t="str">
        <f t="shared" si="25"/>
        <v/>
      </c>
      <c r="X590" s="451"/>
      <c r="Y590" s="48"/>
      <c r="Z590" s="48"/>
      <c r="AA590" s="48"/>
      <c r="AB590" s="48"/>
      <c r="AC590" s="48"/>
      <c r="AD590" s="48"/>
      <c r="AE590" s="48"/>
      <c r="AF590" s="48"/>
      <c r="AG590" s="48"/>
      <c r="AH590" s="48"/>
      <c r="AI590" s="48"/>
      <c r="AJ590" s="48"/>
      <c r="AK590" s="48"/>
      <c r="AL590" s="144" t="s">
        <v>1658</v>
      </c>
      <c r="AM590" s="70"/>
      <c r="AN590" s="70"/>
      <c r="AO590" s="70"/>
      <c r="AP590" s="70"/>
      <c r="AQ590" s="70"/>
      <c r="AR590" s="70"/>
      <c r="AS590" s="70"/>
      <c r="AT590" s="451" t="str">
        <f t="shared" si="23"/>
        <v/>
      </c>
      <c r="AU590" s="451"/>
      <c r="AV590" s="451" t="str">
        <f t="shared" si="26"/>
        <v>Yes</v>
      </c>
      <c r="AW590" s="451"/>
      <c r="AX590" s="69" t="s">
        <v>918</v>
      </c>
      <c r="AY590" s="48"/>
      <c r="AZ590" s="48"/>
      <c r="BA590" s="48"/>
      <c r="BB590" s="451" t="b">
        <f t="shared" si="27"/>
        <v>0</v>
      </c>
      <c r="BC590" s="451"/>
      <c r="BD590" s="48"/>
      <c r="BE590" s="48"/>
      <c r="BF590" s="48"/>
      <c r="BG590" s="48"/>
      <c r="BH590" s="48"/>
      <c r="BI590" s="48"/>
      <c r="BJ590" s="48"/>
      <c r="BK590" s="48"/>
      <c r="BL590" s="48"/>
      <c r="BM590" s="48"/>
      <c r="BN590" s="48"/>
      <c r="BO590" s="48"/>
      <c r="BP590" s="48"/>
      <c r="BQ590" s="48"/>
      <c r="BR590" s="48"/>
      <c r="BS590" s="48"/>
      <c r="BT590" s="48"/>
      <c r="BU590" s="48"/>
    </row>
    <row r="591" spans="1:73" hidden="1">
      <c r="A591" s="48"/>
      <c r="B591" s="48"/>
      <c r="C591" s="70" t="s">
        <v>1659</v>
      </c>
      <c r="D591" s="48"/>
      <c r="E591" s="76"/>
      <c r="F591" s="48"/>
      <c r="G591" s="70"/>
      <c r="H591" s="48"/>
      <c r="I591" s="48"/>
      <c r="J591" s="48"/>
      <c r="K591" s="48"/>
      <c r="L591" s="450">
        <f t="shared" si="28"/>
        <v>220</v>
      </c>
      <c r="M591" s="450"/>
      <c r="N591" s="145" t="s">
        <v>1660</v>
      </c>
      <c r="O591" s="48"/>
      <c r="P591" s="48"/>
      <c r="Q591" s="48"/>
      <c r="R591" s="48"/>
      <c r="S591" s="48"/>
      <c r="T591" s="48"/>
      <c r="U591" s="451" t="str">
        <f t="shared" si="24"/>
        <v/>
      </c>
      <c r="V591" s="451"/>
      <c r="W591" s="451" t="str">
        <f t="shared" si="25"/>
        <v/>
      </c>
      <c r="X591" s="451"/>
      <c r="Y591" s="48"/>
      <c r="Z591" s="48"/>
      <c r="AA591" s="48"/>
      <c r="AB591" s="48"/>
      <c r="AC591" s="48"/>
      <c r="AD591" s="48"/>
      <c r="AE591" s="48"/>
      <c r="AF591" s="48"/>
      <c r="AG591" s="48"/>
      <c r="AH591" s="48"/>
      <c r="AI591" s="48"/>
      <c r="AJ591" s="48"/>
      <c r="AK591" s="48"/>
      <c r="AL591" s="144" t="s">
        <v>1661</v>
      </c>
      <c r="AM591" s="70"/>
      <c r="AN591" s="70"/>
      <c r="AO591" s="70"/>
      <c r="AP591" s="70"/>
      <c r="AQ591" s="70"/>
      <c r="AR591" s="70"/>
      <c r="AS591" s="70"/>
      <c r="AT591" s="451" t="str">
        <f t="shared" si="23"/>
        <v/>
      </c>
      <c r="AU591" s="451"/>
      <c r="AV591" s="451" t="str">
        <f t="shared" si="26"/>
        <v>Yes</v>
      </c>
      <c r="AW591" s="451"/>
      <c r="AX591" s="149" t="s">
        <v>905</v>
      </c>
      <c r="AY591" s="48"/>
      <c r="AZ591" s="48"/>
      <c r="BA591" s="48"/>
      <c r="BB591" s="451" t="b">
        <f t="shared" si="27"/>
        <v>0</v>
      </c>
      <c r="BC591" s="451"/>
      <c r="BD591" s="48"/>
      <c r="BE591" s="48"/>
      <c r="BF591" s="48"/>
      <c r="BG591" s="48"/>
      <c r="BH591" s="48"/>
      <c r="BI591" s="48"/>
      <c r="BJ591" s="48"/>
      <c r="BK591" s="48"/>
      <c r="BL591" s="48"/>
      <c r="BM591" s="48"/>
      <c r="BN591" s="48"/>
      <c r="BO591" s="48"/>
      <c r="BP591" s="48"/>
      <c r="BQ591" s="48"/>
      <c r="BR591" s="48"/>
      <c r="BS591" s="48"/>
      <c r="BT591" s="48"/>
      <c r="BU591" s="48"/>
    </row>
    <row r="592" spans="1:73" hidden="1">
      <c r="A592" s="48"/>
      <c r="B592" s="48"/>
      <c r="C592" s="70" t="s">
        <v>1662</v>
      </c>
      <c r="D592" s="48"/>
      <c r="E592" s="76"/>
      <c r="F592" s="48"/>
      <c r="G592" s="70"/>
      <c r="H592" s="48"/>
      <c r="I592" s="48"/>
      <c r="J592" s="48"/>
      <c r="K592" s="48"/>
      <c r="L592" s="450">
        <f t="shared" si="28"/>
        <v>221</v>
      </c>
      <c r="M592" s="450"/>
      <c r="N592" s="145" t="s">
        <v>1663</v>
      </c>
      <c r="O592" s="48"/>
      <c r="P592" s="48"/>
      <c r="Q592" s="48"/>
      <c r="R592" s="48"/>
      <c r="S592" s="48"/>
      <c r="T592" s="48"/>
      <c r="U592" s="451" t="str">
        <f t="shared" si="24"/>
        <v/>
      </c>
      <c r="V592" s="451"/>
      <c r="W592" s="451" t="str">
        <f t="shared" si="25"/>
        <v/>
      </c>
      <c r="X592" s="451"/>
      <c r="Y592" s="48"/>
      <c r="Z592" s="48"/>
      <c r="AA592" s="48"/>
      <c r="AB592" s="48"/>
      <c r="AC592" s="48"/>
      <c r="AD592" s="48"/>
      <c r="AE592" s="48"/>
      <c r="AF592" s="48"/>
      <c r="AG592" s="48"/>
      <c r="AH592" s="48"/>
      <c r="AI592" s="48"/>
      <c r="AJ592" s="48"/>
      <c r="AK592" s="48"/>
      <c r="AL592" s="147" t="s">
        <v>1664</v>
      </c>
      <c r="AM592" s="70"/>
      <c r="AN592" s="70"/>
      <c r="AO592" s="70"/>
      <c r="AP592" s="70"/>
      <c r="AQ592" s="70"/>
      <c r="AR592" s="70"/>
      <c r="AS592" s="70"/>
      <c r="AT592" s="451" t="str">
        <f t="shared" si="23"/>
        <v/>
      </c>
      <c r="AU592" s="451"/>
      <c r="AV592" s="451" t="str">
        <f t="shared" si="26"/>
        <v>Yes</v>
      </c>
      <c r="AW592" s="451"/>
      <c r="AX592" s="148" t="s">
        <v>895</v>
      </c>
      <c r="AY592" s="48"/>
      <c r="AZ592" s="48"/>
      <c r="BA592" s="48"/>
      <c r="BB592" s="451" t="b">
        <f t="shared" si="27"/>
        <v>0</v>
      </c>
      <c r="BC592" s="451"/>
      <c r="BD592" s="48"/>
      <c r="BE592" s="48"/>
      <c r="BF592" s="48"/>
      <c r="BG592" s="48"/>
      <c r="BH592" s="48"/>
      <c r="BI592" s="48"/>
      <c r="BJ592" s="48"/>
      <c r="BK592" s="48"/>
      <c r="BL592" s="48"/>
      <c r="BM592" s="48"/>
      <c r="BN592" s="48"/>
      <c r="BO592" s="48"/>
      <c r="BP592" s="48"/>
      <c r="BQ592" s="48"/>
      <c r="BR592" s="48"/>
      <c r="BS592" s="48"/>
      <c r="BT592" s="48"/>
      <c r="BU592" s="48"/>
    </row>
    <row r="593" spans="1:73" hidden="1">
      <c r="A593" s="48"/>
      <c r="B593" s="48"/>
      <c r="C593" s="70" t="s">
        <v>1665</v>
      </c>
      <c r="D593" s="48"/>
      <c r="E593" s="76"/>
      <c r="F593" s="48"/>
      <c r="G593" s="70"/>
      <c r="H593" s="48"/>
      <c r="I593" s="48"/>
      <c r="J593" s="48"/>
      <c r="K593" s="48"/>
      <c r="L593" s="450">
        <f t="shared" si="28"/>
        <v>222</v>
      </c>
      <c r="M593" s="450"/>
      <c r="N593" s="145" t="s">
        <v>1666</v>
      </c>
      <c r="O593" s="48"/>
      <c r="P593" s="48"/>
      <c r="Q593" s="48"/>
      <c r="R593" s="48"/>
      <c r="S593" s="48"/>
      <c r="T593" s="48"/>
      <c r="U593" s="451" t="str">
        <f t="shared" si="24"/>
        <v/>
      </c>
      <c r="V593" s="451"/>
      <c r="W593" s="451" t="str">
        <f t="shared" si="25"/>
        <v/>
      </c>
      <c r="X593" s="451"/>
      <c r="Y593" s="48"/>
      <c r="Z593" s="48"/>
      <c r="AA593" s="48"/>
      <c r="AB593" s="48"/>
      <c r="AC593" s="48"/>
      <c r="AD593" s="48"/>
      <c r="AE593" s="48"/>
      <c r="AF593" s="48"/>
      <c r="AG593" s="48"/>
      <c r="AH593" s="48"/>
      <c r="AI593" s="48"/>
      <c r="AJ593" s="48"/>
      <c r="AK593" s="48"/>
      <c r="AL593" s="150" t="s">
        <v>1667</v>
      </c>
      <c r="AM593" s="70"/>
      <c r="AN593" s="70"/>
      <c r="AO593" s="70"/>
      <c r="AP593" s="70"/>
      <c r="AQ593" s="70"/>
      <c r="AR593" s="70"/>
      <c r="AS593" s="70"/>
      <c r="AT593" s="451" t="str">
        <f t="shared" si="23"/>
        <v/>
      </c>
      <c r="AU593" s="451"/>
      <c r="AV593" s="451" t="str">
        <f t="shared" si="26"/>
        <v>Yes</v>
      </c>
      <c r="AW593" s="451"/>
      <c r="AX593" s="148" t="s">
        <v>895</v>
      </c>
      <c r="AY593" s="48"/>
      <c r="AZ593" s="48"/>
      <c r="BA593" s="48"/>
      <c r="BB593" s="451" t="b">
        <f t="shared" si="27"/>
        <v>0</v>
      </c>
      <c r="BC593" s="451"/>
      <c r="BD593" s="48"/>
      <c r="BE593" s="48"/>
      <c r="BF593" s="48"/>
      <c r="BG593" s="48"/>
      <c r="BH593" s="48"/>
      <c r="BI593" s="48"/>
      <c r="BJ593" s="48"/>
      <c r="BK593" s="48"/>
      <c r="BL593" s="48"/>
      <c r="BM593" s="48"/>
      <c r="BN593" s="48"/>
      <c r="BO593" s="48"/>
      <c r="BP593" s="48"/>
      <c r="BQ593" s="48"/>
      <c r="BR593" s="48"/>
      <c r="BS593" s="48"/>
      <c r="BT593" s="48"/>
      <c r="BU593" s="48"/>
    </row>
    <row r="594" spans="1:73" hidden="1">
      <c r="A594" s="48"/>
      <c r="B594" s="48"/>
      <c r="C594" s="70" t="s">
        <v>1668</v>
      </c>
      <c r="D594" s="48"/>
      <c r="E594" s="76"/>
      <c r="F594" s="48"/>
      <c r="G594" s="70"/>
      <c r="H594" s="48"/>
      <c r="I594" s="48"/>
      <c r="J594" s="48"/>
      <c r="K594" s="48"/>
      <c r="L594" s="450">
        <f t="shared" si="28"/>
        <v>223</v>
      </c>
      <c r="M594" s="450"/>
      <c r="N594" s="145" t="s">
        <v>1669</v>
      </c>
      <c r="O594" s="48"/>
      <c r="P594" s="48"/>
      <c r="Q594" s="48"/>
      <c r="R594" s="48"/>
      <c r="S594" s="48"/>
      <c r="T594" s="48"/>
      <c r="U594" s="451" t="str">
        <f t="shared" si="24"/>
        <v/>
      </c>
      <c r="V594" s="451"/>
      <c r="W594" s="451" t="str">
        <f t="shared" si="25"/>
        <v/>
      </c>
      <c r="X594" s="451"/>
      <c r="Y594" s="48"/>
      <c r="Z594" s="48"/>
      <c r="AA594" s="48"/>
      <c r="AB594" s="48"/>
      <c r="AC594" s="48"/>
      <c r="AD594" s="48"/>
      <c r="AE594" s="48"/>
      <c r="AF594" s="48"/>
      <c r="AG594" s="48"/>
      <c r="AH594" s="48"/>
      <c r="AI594" s="48"/>
      <c r="AJ594" s="48"/>
      <c r="AK594" s="48"/>
      <c r="AL594" s="150" t="s">
        <v>1670</v>
      </c>
      <c r="AM594" s="70"/>
      <c r="AN594" s="70"/>
      <c r="AO594" s="70"/>
      <c r="AP594" s="70"/>
      <c r="AQ594" s="70"/>
      <c r="AR594" s="70"/>
      <c r="AS594" s="70"/>
      <c r="AT594" s="451" t="str">
        <f t="shared" si="23"/>
        <v/>
      </c>
      <c r="AU594" s="451"/>
      <c r="AV594" s="451" t="str">
        <f t="shared" si="26"/>
        <v>Yes</v>
      </c>
      <c r="AW594" s="451"/>
      <c r="AX594" s="148" t="s">
        <v>895</v>
      </c>
      <c r="AY594" s="48"/>
      <c r="AZ594" s="48"/>
      <c r="BA594" s="48"/>
      <c r="BB594" s="451" t="b">
        <f t="shared" si="27"/>
        <v>0</v>
      </c>
      <c r="BC594" s="451"/>
      <c r="BD594" s="48"/>
      <c r="BE594" s="48"/>
      <c r="BF594" s="48"/>
      <c r="BG594" s="48"/>
      <c r="BH594" s="48"/>
      <c r="BI594" s="48"/>
      <c r="BJ594" s="48"/>
      <c r="BK594" s="48"/>
      <c r="BL594" s="48"/>
      <c r="BM594" s="48"/>
      <c r="BN594" s="48"/>
      <c r="BO594" s="48"/>
      <c r="BP594" s="48"/>
      <c r="BQ594" s="48"/>
      <c r="BR594" s="48"/>
      <c r="BS594" s="48"/>
      <c r="BT594" s="48"/>
      <c r="BU594" s="48"/>
    </row>
    <row r="595" spans="1:73" hidden="1">
      <c r="A595" s="48"/>
      <c r="B595" s="48"/>
      <c r="C595" s="70" t="s">
        <v>1671</v>
      </c>
      <c r="D595" s="48"/>
      <c r="E595" s="76"/>
      <c r="F595" s="48"/>
      <c r="G595" s="70"/>
      <c r="H595" s="48"/>
      <c r="I595" s="48"/>
      <c r="J595" s="48"/>
      <c r="K595" s="48"/>
      <c r="L595" s="450">
        <f t="shared" si="28"/>
        <v>224</v>
      </c>
      <c r="M595" s="450"/>
      <c r="N595" s="145" t="s">
        <v>1672</v>
      </c>
      <c r="O595" s="48"/>
      <c r="P595" s="48"/>
      <c r="Q595" s="48"/>
      <c r="R595" s="48"/>
      <c r="S595" s="48"/>
      <c r="T595" s="48"/>
      <c r="U595" s="451" t="str">
        <f t="shared" si="24"/>
        <v/>
      </c>
      <c r="V595" s="451"/>
      <c r="W595" s="451" t="str">
        <f t="shared" si="25"/>
        <v/>
      </c>
      <c r="X595" s="451"/>
      <c r="Y595" s="48"/>
      <c r="Z595" s="48"/>
      <c r="AA595" s="48"/>
      <c r="AB595" s="48"/>
      <c r="AC595" s="48"/>
      <c r="AD595" s="48"/>
      <c r="AE595" s="48"/>
      <c r="AF595" s="48"/>
      <c r="AG595" s="48"/>
      <c r="AH595" s="48"/>
      <c r="AI595" s="48"/>
      <c r="AJ595" s="48"/>
      <c r="AK595" s="48"/>
      <c r="AL595" s="144" t="s">
        <v>1673</v>
      </c>
      <c r="AM595" s="70"/>
      <c r="AN595" s="70"/>
      <c r="AO595" s="70"/>
      <c r="AP595" s="70"/>
      <c r="AQ595" s="70"/>
      <c r="AR595" s="70"/>
      <c r="AS595" s="70"/>
      <c r="AT595" s="451" t="str">
        <f t="shared" si="23"/>
        <v/>
      </c>
      <c r="AU595" s="451"/>
      <c r="AV595" s="451" t="str">
        <f t="shared" si="26"/>
        <v>Yes</v>
      </c>
      <c r="AW595" s="451"/>
      <c r="AX595" s="149" t="s">
        <v>905</v>
      </c>
      <c r="AY595" s="48"/>
      <c r="AZ595" s="48"/>
      <c r="BA595" s="48"/>
      <c r="BB595" s="451" t="b">
        <f t="shared" si="27"/>
        <v>0</v>
      </c>
      <c r="BC595" s="451"/>
      <c r="BD595" s="48"/>
      <c r="BE595" s="48"/>
      <c r="BF595" s="48"/>
      <c r="BG595" s="48"/>
      <c r="BH595" s="48"/>
      <c r="BI595" s="48"/>
      <c r="BJ595" s="48"/>
      <c r="BK595" s="48"/>
      <c r="BL595" s="48"/>
      <c r="BM595" s="48"/>
      <c r="BN595" s="48"/>
      <c r="BO595" s="48"/>
      <c r="BP595" s="48"/>
      <c r="BQ595" s="48"/>
      <c r="BR595" s="48"/>
      <c r="BS595" s="48"/>
      <c r="BT595" s="48"/>
      <c r="BU595" s="48"/>
    </row>
    <row r="596" spans="1:73" hidden="1">
      <c r="A596" s="48"/>
      <c r="B596" s="48"/>
      <c r="C596" s="70" t="s">
        <v>1674</v>
      </c>
      <c r="D596" s="48"/>
      <c r="E596" s="76"/>
      <c r="F596" s="48"/>
      <c r="G596" s="70"/>
      <c r="H596" s="48"/>
      <c r="I596" s="48"/>
      <c r="J596" s="48"/>
      <c r="K596" s="48"/>
      <c r="L596" s="450">
        <f t="shared" si="28"/>
        <v>225</v>
      </c>
      <c r="M596" s="450"/>
      <c r="N596" s="145" t="s">
        <v>1675</v>
      </c>
      <c r="O596" s="48"/>
      <c r="P596" s="48"/>
      <c r="Q596" s="48"/>
      <c r="R596" s="48"/>
      <c r="S596" s="48"/>
      <c r="T596" s="48"/>
      <c r="U596" s="451" t="str">
        <f t="shared" si="24"/>
        <v/>
      </c>
      <c r="V596" s="451"/>
      <c r="W596" s="451" t="str">
        <f t="shared" si="25"/>
        <v/>
      </c>
      <c r="X596" s="451"/>
      <c r="Y596" s="48"/>
      <c r="Z596" s="48"/>
      <c r="AA596" s="48"/>
      <c r="AB596" s="48"/>
      <c r="AC596" s="48"/>
      <c r="AD596" s="48"/>
      <c r="AE596" s="48"/>
      <c r="AF596" s="48"/>
      <c r="AG596" s="48"/>
      <c r="AH596" s="48"/>
      <c r="AI596" s="48"/>
      <c r="AJ596" s="48"/>
      <c r="AK596" s="48"/>
      <c r="AL596" s="144" t="s">
        <v>1676</v>
      </c>
      <c r="AM596" s="70"/>
      <c r="AN596" s="70"/>
      <c r="AO596" s="70"/>
      <c r="AP596" s="70"/>
      <c r="AQ596" s="70"/>
      <c r="AR596" s="70"/>
      <c r="AS596" s="70"/>
      <c r="AT596" s="451" t="str">
        <f t="shared" si="23"/>
        <v/>
      </c>
      <c r="AU596" s="451"/>
      <c r="AV596" s="451" t="str">
        <f t="shared" si="26"/>
        <v>Yes</v>
      </c>
      <c r="AW596" s="451"/>
      <c r="AX596" s="149" t="s">
        <v>905</v>
      </c>
      <c r="AY596" s="48"/>
      <c r="AZ596" s="48"/>
      <c r="BA596" s="48"/>
      <c r="BB596" s="451" t="b">
        <f t="shared" si="27"/>
        <v>0</v>
      </c>
      <c r="BC596" s="451"/>
      <c r="BD596" s="48"/>
      <c r="BE596" s="48"/>
      <c r="BF596" s="48"/>
      <c r="BG596" s="48"/>
      <c r="BH596" s="48"/>
      <c r="BI596" s="48"/>
      <c r="BJ596" s="48"/>
      <c r="BK596" s="48"/>
      <c r="BL596" s="48"/>
      <c r="BM596" s="48"/>
      <c r="BN596" s="48"/>
      <c r="BO596" s="48"/>
      <c r="BP596" s="48"/>
      <c r="BQ596" s="48"/>
      <c r="BR596" s="48"/>
      <c r="BS596" s="48"/>
      <c r="BT596" s="48"/>
      <c r="BU596" s="48"/>
    </row>
    <row r="597" spans="1:73" hidden="1">
      <c r="A597" s="48"/>
      <c r="B597" s="48"/>
      <c r="C597" s="70" t="s">
        <v>1677</v>
      </c>
      <c r="D597" s="48"/>
      <c r="E597" s="76"/>
      <c r="F597" s="48"/>
      <c r="G597" s="70"/>
      <c r="H597" s="48"/>
      <c r="I597" s="48"/>
      <c r="J597" s="48"/>
      <c r="K597" s="48"/>
      <c r="L597" s="450">
        <f t="shared" si="28"/>
        <v>226</v>
      </c>
      <c r="M597" s="450"/>
      <c r="N597" s="145" t="s">
        <v>1678</v>
      </c>
      <c r="O597" s="48"/>
      <c r="P597" s="48"/>
      <c r="Q597" s="48"/>
      <c r="R597" s="48"/>
      <c r="S597" s="48"/>
      <c r="T597" s="48"/>
      <c r="U597" s="451" t="str">
        <f t="shared" si="24"/>
        <v/>
      </c>
      <c r="V597" s="451"/>
      <c r="W597" s="451" t="str">
        <f t="shared" si="25"/>
        <v/>
      </c>
      <c r="X597" s="451"/>
      <c r="Y597" s="48"/>
      <c r="Z597" s="48"/>
      <c r="AA597" s="48"/>
      <c r="AB597" s="48"/>
      <c r="AC597" s="48"/>
      <c r="AD597" s="48"/>
      <c r="AE597" s="48"/>
      <c r="AF597" s="48"/>
      <c r="AG597" s="48"/>
      <c r="AH597" s="48"/>
      <c r="AI597" s="48"/>
      <c r="AJ597" s="48"/>
      <c r="AK597" s="48"/>
      <c r="AL597" s="144" t="s">
        <v>1679</v>
      </c>
      <c r="AM597" s="70"/>
      <c r="AN597" s="70"/>
      <c r="AO597" s="70"/>
      <c r="AP597" s="70"/>
      <c r="AQ597" s="70"/>
      <c r="AR597" s="70"/>
      <c r="AS597" s="70"/>
      <c r="AT597" s="451" t="str">
        <f t="shared" si="23"/>
        <v/>
      </c>
      <c r="AU597" s="451"/>
      <c r="AV597" s="451" t="str">
        <f t="shared" si="26"/>
        <v>Yes</v>
      </c>
      <c r="AW597" s="451"/>
      <c r="AX597" s="149" t="s">
        <v>905</v>
      </c>
      <c r="AY597" s="48"/>
      <c r="AZ597" s="48"/>
      <c r="BA597" s="48"/>
      <c r="BB597" s="451" t="b">
        <f t="shared" si="27"/>
        <v>0</v>
      </c>
      <c r="BC597" s="451"/>
      <c r="BD597" s="48"/>
      <c r="BE597" s="48"/>
      <c r="BF597" s="48"/>
      <c r="BG597" s="48"/>
      <c r="BH597" s="48"/>
      <c r="BI597" s="48"/>
      <c r="BJ597" s="48"/>
      <c r="BK597" s="48"/>
      <c r="BL597" s="48"/>
      <c r="BM597" s="48"/>
      <c r="BN597" s="48"/>
      <c r="BO597" s="48"/>
      <c r="BP597" s="48"/>
      <c r="BQ597" s="48"/>
      <c r="BR597" s="48"/>
      <c r="BS597" s="48"/>
      <c r="BT597" s="48"/>
      <c r="BU597" s="48"/>
    </row>
    <row r="598" spans="1:73" hidden="1">
      <c r="A598" s="48"/>
      <c r="B598" s="48"/>
      <c r="C598" s="70" t="s">
        <v>1680</v>
      </c>
      <c r="D598" s="48"/>
      <c r="E598" s="76"/>
      <c r="F598" s="48"/>
      <c r="G598" s="70"/>
      <c r="H598" s="48"/>
      <c r="I598" s="48"/>
      <c r="J598" s="48"/>
      <c r="K598" s="48"/>
      <c r="L598" s="450">
        <f t="shared" si="28"/>
        <v>227</v>
      </c>
      <c r="M598" s="450"/>
      <c r="N598" s="145" t="s">
        <v>1681</v>
      </c>
      <c r="O598" s="48"/>
      <c r="P598" s="48"/>
      <c r="Q598" s="48"/>
      <c r="R598" s="48"/>
      <c r="S598" s="48"/>
      <c r="T598" s="48"/>
      <c r="U598" s="451" t="str">
        <f t="shared" si="24"/>
        <v/>
      </c>
      <c r="V598" s="451"/>
      <c r="W598" s="451" t="str">
        <f t="shared" si="25"/>
        <v/>
      </c>
      <c r="X598" s="451"/>
      <c r="Y598" s="48"/>
      <c r="Z598" s="48"/>
      <c r="AA598" s="48"/>
      <c r="AB598" s="48"/>
      <c r="AC598" s="48"/>
      <c r="AD598" s="48"/>
      <c r="AE598" s="48"/>
      <c r="AF598" s="48"/>
      <c r="AG598" s="48"/>
      <c r="AH598" s="48"/>
      <c r="AI598" s="48"/>
      <c r="AJ598" s="48"/>
      <c r="AK598" s="48"/>
      <c r="AL598" s="144" t="s">
        <v>1682</v>
      </c>
      <c r="AM598" s="70"/>
      <c r="AN598" s="70"/>
      <c r="AO598" s="70"/>
      <c r="AP598" s="70"/>
      <c r="AQ598" s="70"/>
      <c r="AR598" s="70"/>
      <c r="AS598" s="70"/>
      <c r="AT598" s="451" t="str">
        <f t="shared" si="23"/>
        <v/>
      </c>
      <c r="AU598" s="451"/>
      <c r="AV598" s="451" t="str">
        <f t="shared" si="26"/>
        <v>Yes</v>
      </c>
      <c r="AW598" s="451"/>
      <c r="AX598" s="149" t="s">
        <v>905</v>
      </c>
      <c r="AY598" s="48"/>
      <c r="AZ598" s="48"/>
      <c r="BA598" s="48"/>
      <c r="BB598" s="451" t="b">
        <f t="shared" si="27"/>
        <v>0</v>
      </c>
      <c r="BC598" s="451"/>
      <c r="BD598" s="48"/>
      <c r="BE598" s="48"/>
      <c r="BF598" s="48"/>
      <c r="BG598" s="48"/>
      <c r="BH598" s="48"/>
      <c r="BI598" s="48"/>
      <c r="BJ598" s="48"/>
      <c r="BK598" s="48"/>
      <c r="BL598" s="48"/>
      <c r="BM598" s="48"/>
      <c r="BN598" s="48"/>
      <c r="BO598" s="48"/>
      <c r="BP598" s="48"/>
      <c r="BQ598" s="48"/>
      <c r="BR598" s="48"/>
      <c r="BS598" s="48"/>
      <c r="BT598" s="48"/>
      <c r="BU598" s="48"/>
    </row>
    <row r="599" spans="1:73" hidden="1">
      <c r="A599" s="48"/>
      <c r="B599" s="48"/>
      <c r="C599" s="70" t="s">
        <v>1683</v>
      </c>
      <c r="D599" s="48"/>
      <c r="E599" s="76"/>
      <c r="F599" s="48"/>
      <c r="G599" s="70"/>
      <c r="H599" s="48"/>
      <c r="I599" s="48"/>
      <c r="J599" s="48"/>
      <c r="K599" s="48"/>
      <c r="L599" s="450">
        <f t="shared" si="28"/>
        <v>228</v>
      </c>
      <c r="M599" s="450"/>
      <c r="N599" s="145" t="s">
        <v>1684</v>
      </c>
      <c r="O599" s="48"/>
      <c r="P599" s="48"/>
      <c r="Q599" s="48"/>
      <c r="R599" s="48"/>
      <c r="S599" s="48"/>
      <c r="T599" s="48"/>
      <c r="U599" s="451" t="str">
        <f t="shared" si="24"/>
        <v/>
      </c>
      <c r="V599" s="451"/>
      <c r="W599" s="451" t="str">
        <f t="shared" si="25"/>
        <v/>
      </c>
      <c r="X599" s="451"/>
      <c r="Y599" s="48"/>
      <c r="Z599" s="48"/>
      <c r="AA599" s="48"/>
      <c r="AB599" s="48"/>
      <c r="AC599" s="48"/>
      <c r="AD599" s="48"/>
      <c r="AE599" s="48"/>
      <c r="AF599" s="48"/>
      <c r="AG599" s="48"/>
      <c r="AH599" s="48"/>
      <c r="AI599" s="48"/>
      <c r="AJ599" s="48"/>
      <c r="AK599" s="48"/>
      <c r="AL599" s="144" t="s">
        <v>1685</v>
      </c>
      <c r="AM599" s="70"/>
      <c r="AN599" s="70"/>
      <c r="AO599" s="70"/>
      <c r="AP599" s="70"/>
      <c r="AQ599" s="70"/>
      <c r="AR599" s="70"/>
      <c r="AS599" s="70"/>
      <c r="AT599" s="451" t="str">
        <f t="shared" si="23"/>
        <v/>
      </c>
      <c r="AU599" s="451"/>
      <c r="AV599" s="451" t="str">
        <f t="shared" si="26"/>
        <v>Yes</v>
      </c>
      <c r="AW599" s="451"/>
      <c r="AX599" s="149" t="s">
        <v>895</v>
      </c>
      <c r="AY599" s="48"/>
      <c r="AZ599" s="48"/>
      <c r="BA599" s="48"/>
      <c r="BB599" s="451" t="b">
        <f t="shared" si="27"/>
        <v>0</v>
      </c>
      <c r="BC599" s="451"/>
      <c r="BD599" s="48"/>
      <c r="BE599" s="48"/>
      <c r="BF599" s="48"/>
      <c r="BG599" s="48"/>
      <c r="BH599" s="48"/>
      <c r="BI599" s="48"/>
      <c r="BJ599" s="48"/>
      <c r="BK599" s="48"/>
      <c r="BL599" s="48"/>
      <c r="BM599" s="48"/>
      <c r="BN599" s="48"/>
      <c r="BO599" s="48"/>
      <c r="BP599" s="48"/>
      <c r="BQ599" s="48"/>
      <c r="BR599" s="48"/>
      <c r="BS599" s="48"/>
      <c r="BT599" s="48"/>
      <c r="BU599" s="48"/>
    </row>
    <row r="600" spans="1:73" hidden="1">
      <c r="A600" s="48"/>
      <c r="B600" s="48"/>
      <c r="C600" s="70" t="s">
        <v>1686</v>
      </c>
      <c r="D600" s="48"/>
      <c r="E600" s="76"/>
      <c r="F600" s="48"/>
      <c r="G600" s="70"/>
      <c r="H600" s="48"/>
      <c r="I600" s="48"/>
      <c r="J600" s="48"/>
      <c r="K600" s="48"/>
      <c r="L600" s="450">
        <f t="shared" si="28"/>
        <v>229</v>
      </c>
      <c r="M600" s="450"/>
      <c r="N600" s="145" t="s">
        <v>1687</v>
      </c>
      <c r="O600" s="48"/>
      <c r="P600" s="48"/>
      <c r="Q600" s="48"/>
      <c r="R600" s="48"/>
      <c r="S600" s="48"/>
      <c r="T600" s="48"/>
      <c r="U600" s="451" t="str">
        <f t="shared" si="24"/>
        <v/>
      </c>
      <c r="V600" s="451"/>
      <c r="W600" s="451" t="str">
        <f t="shared" si="25"/>
        <v/>
      </c>
      <c r="X600" s="451"/>
      <c r="Y600" s="48"/>
      <c r="Z600" s="48"/>
      <c r="AA600" s="48"/>
      <c r="AB600" s="48"/>
      <c r="AC600" s="48"/>
      <c r="AD600" s="48"/>
      <c r="AE600" s="48"/>
      <c r="AF600" s="48"/>
      <c r="AG600" s="48"/>
      <c r="AH600" s="48"/>
      <c r="AI600" s="48"/>
      <c r="AJ600" s="48"/>
      <c r="AK600" s="48"/>
      <c r="AL600" s="144" t="s">
        <v>1688</v>
      </c>
      <c r="AM600" s="70"/>
      <c r="AN600" s="70"/>
      <c r="AO600" s="70"/>
      <c r="AP600" s="70"/>
      <c r="AQ600" s="70"/>
      <c r="AR600" s="70"/>
      <c r="AS600" s="70"/>
      <c r="AT600" s="451" t="str">
        <f t="shared" si="23"/>
        <v/>
      </c>
      <c r="AU600" s="451"/>
      <c r="AV600" s="451" t="str">
        <f t="shared" si="26"/>
        <v>Yes</v>
      </c>
      <c r="AW600" s="451"/>
      <c r="AX600" s="149" t="s">
        <v>905</v>
      </c>
      <c r="AY600" s="48"/>
      <c r="AZ600" s="48"/>
      <c r="BA600" s="48"/>
      <c r="BB600" s="451" t="b">
        <f t="shared" si="27"/>
        <v>0</v>
      </c>
      <c r="BC600" s="451"/>
      <c r="BD600" s="48"/>
      <c r="BE600" s="48"/>
      <c r="BF600" s="48"/>
      <c r="BG600" s="48"/>
      <c r="BH600" s="48"/>
      <c r="BI600" s="48"/>
      <c r="BJ600" s="48"/>
      <c r="BK600" s="48"/>
      <c r="BL600" s="48"/>
      <c r="BM600" s="48"/>
      <c r="BN600" s="48"/>
      <c r="BO600" s="48"/>
      <c r="BP600" s="48"/>
      <c r="BQ600" s="48"/>
      <c r="BR600" s="48"/>
      <c r="BS600" s="48"/>
      <c r="BT600" s="48"/>
      <c r="BU600" s="48"/>
    </row>
    <row r="601" spans="1:73" hidden="1">
      <c r="A601" s="48"/>
      <c r="B601" s="48"/>
      <c r="C601" s="70" t="s">
        <v>1689</v>
      </c>
      <c r="D601" s="48"/>
      <c r="E601" s="76"/>
      <c r="F601" s="48"/>
      <c r="G601" s="70"/>
      <c r="H601" s="48"/>
      <c r="I601" s="48"/>
      <c r="J601" s="48"/>
      <c r="K601" s="48"/>
      <c r="L601" s="450">
        <f t="shared" si="28"/>
        <v>230</v>
      </c>
      <c r="M601" s="450"/>
      <c r="N601" s="145" t="s">
        <v>1690</v>
      </c>
      <c r="O601" s="48"/>
      <c r="P601" s="48"/>
      <c r="Q601" s="48"/>
      <c r="R601" s="48"/>
      <c r="S601" s="48"/>
      <c r="T601" s="48"/>
      <c r="U601" s="451" t="str">
        <f t="shared" si="24"/>
        <v/>
      </c>
      <c r="V601" s="451"/>
      <c r="W601" s="451" t="str">
        <f t="shared" si="25"/>
        <v/>
      </c>
      <c r="X601" s="451"/>
      <c r="Y601" s="48"/>
      <c r="Z601" s="48"/>
      <c r="AA601" s="48"/>
      <c r="AB601" s="48"/>
      <c r="AC601" s="48"/>
      <c r="AD601" s="48"/>
      <c r="AE601" s="48"/>
      <c r="AF601" s="48"/>
      <c r="AG601" s="48"/>
      <c r="AH601" s="48"/>
      <c r="AI601" s="48"/>
      <c r="AJ601" s="48"/>
      <c r="AK601" s="48"/>
      <c r="AL601" s="150" t="s">
        <v>1691</v>
      </c>
      <c r="AM601" s="70"/>
      <c r="AN601" s="70"/>
      <c r="AO601" s="70"/>
      <c r="AP601" s="70"/>
      <c r="AQ601" s="70"/>
      <c r="AR601" s="70"/>
      <c r="AS601" s="70"/>
      <c r="AT601" s="451" t="str">
        <f t="shared" si="23"/>
        <v/>
      </c>
      <c r="AU601" s="451"/>
      <c r="AV601" s="451" t="str">
        <f t="shared" si="26"/>
        <v>Yes</v>
      </c>
      <c r="AW601" s="451"/>
      <c r="AX601" s="148" t="s">
        <v>895</v>
      </c>
      <c r="AY601" s="48"/>
      <c r="AZ601" s="48"/>
      <c r="BA601" s="48"/>
      <c r="BB601" s="451" t="b">
        <f t="shared" si="27"/>
        <v>0</v>
      </c>
      <c r="BC601" s="451"/>
      <c r="BD601" s="48"/>
      <c r="BE601" s="48"/>
      <c r="BF601" s="48"/>
      <c r="BG601" s="48"/>
      <c r="BH601" s="48"/>
      <c r="BI601" s="48"/>
      <c r="BJ601" s="48"/>
      <c r="BK601" s="48"/>
      <c r="BL601" s="48"/>
      <c r="BM601" s="48"/>
      <c r="BN601" s="48"/>
      <c r="BO601" s="48"/>
      <c r="BP601" s="48"/>
      <c r="BQ601" s="48"/>
      <c r="BR601" s="48"/>
      <c r="BS601" s="48"/>
      <c r="BT601" s="48"/>
      <c r="BU601" s="48"/>
    </row>
    <row r="602" spans="1:73" hidden="1">
      <c r="A602" s="48"/>
      <c r="B602" s="48"/>
      <c r="C602" s="70" t="s">
        <v>1692</v>
      </c>
      <c r="D602" s="48"/>
      <c r="E602" s="76"/>
      <c r="F602" s="48"/>
      <c r="G602" s="70"/>
      <c r="H602" s="48"/>
      <c r="I602" s="48"/>
      <c r="J602" s="48"/>
      <c r="K602" s="48"/>
      <c r="L602" s="450">
        <f t="shared" si="28"/>
        <v>231</v>
      </c>
      <c r="M602" s="450"/>
      <c r="N602" s="145" t="s">
        <v>1693</v>
      </c>
      <c r="O602" s="48"/>
      <c r="P602" s="48"/>
      <c r="Q602" s="48"/>
      <c r="R602" s="48"/>
      <c r="S602" s="48"/>
      <c r="T602" s="48"/>
      <c r="U602" s="451" t="str">
        <f t="shared" si="24"/>
        <v/>
      </c>
      <c r="V602" s="451"/>
      <c r="W602" s="451" t="str">
        <f t="shared" si="25"/>
        <v/>
      </c>
      <c r="X602" s="451"/>
      <c r="Y602" s="48"/>
      <c r="Z602" s="48"/>
      <c r="AA602" s="48"/>
      <c r="AB602" s="48"/>
      <c r="AC602" s="48"/>
      <c r="AD602" s="48"/>
      <c r="AE602" s="48"/>
      <c r="AF602" s="48"/>
      <c r="AG602" s="48"/>
      <c r="AH602" s="48"/>
      <c r="AI602" s="48"/>
      <c r="AJ602" s="48"/>
      <c r="AK602" s="48"/>
      <c r="AL602" s="144" t="s">
        <v>1694</v>
      </c>
      <c r="AM602" s="70"/>
      <c r="AN602" s="70"/>
      <c r="AO602" s="70"/>
      <c r="AP602" s="70"/>
      <c r="AQ602" s="70"/>
      <c r="AR602" s="70"/>
      <c r="AS602" s="70"/>
      <c r="AT602" s="451" t="str">
        <f t="shared" si="23"/>
        <v/>
      </c>
      <c r="AU602" s="451"/>
      <c r="AV602" s="451" t="str">
        <f t="shared" si="26"/>
        <v>Yes</v>
      </c>
      <c r="AW602" s="451"/>
      <c r="AX602" s="149" t="s">
        <v>905</v>
      </c>
      <c r="AY602" s="48"/>
      <c r="AZ602" s="48"/>
      <c r="BA602" s="48"/>
      <c r="BB602" s="451" t="b">
        <f t="shared" si="27"/>
        <v>0</v>
      </c>
      <c r="BC602" s="451"/>
      <c r="BD602" s="48"/>
      <c r="BE602" s="48"/>
      <c r="BF602" s="48"/>
      <c r="BG602" s="48"/>
      <c r="BH602" s="48"/>
      <c r="BI602" s="48"/>
      <c r="BJ602" s="48"/>
      <c r="BK602" s="48"/>
      <c r="BL602" s="48"/>
      <c r="BM602" s="48"/>
      <c r="BN602" s="48"/>
      <c r="BO602" s="48"/>
      <c r="BP602" s="48"/>
      <c r="BQ602" s="48"/>
      <c r="BR602" s="48"/>
      <c r="BS602" s="48"/>
      <c r="BT602" s="48"/>
      <c r="BU602" s="48"/>
    </row>
    <row r="603" spans="1:73" hidden="1">
      <c r="A603" s="48"/>
      <c r="B603" s="48"/>
      <c r="C603" s="70" t="s">
        <v>1695</v>
      </c>
      <c r="D603" s="48"/>
      <c r="E603" s="76"/>
      <c r="F603" s="48"/>
      <c r="G603" s="70"/>
      <c r="H603" s="48"/>
      <c r="I603" s="48"/>
      <c r="J603" s="48"/>
      <c r="K603" s="48"/>
      <c r="L603" s="450">
        <f t="shared" si="28"/>
        <v>232</v>
      </c>
      <c r="M603" s="450"/>
      <c r="N603" s="145" t="s">
        <v>1696</v>
      </c>
      <c r="O603" s="48"/>
      <c r="P603" s="48"/>
      <c r="Q603" s="48"/>
      <c r="R603" s="48"/>
      <c r="S603" s="48"/>
      <c r="T603" s="48"/>
      <c r="U603" s="451" t="str">
        <f t="shared" si="24"/>
        <v/>
      </c>
      <c r="V603" s="451"/>
      <c r="W603" s="451" t="str">
        <f t="shared" si="25"/>
        <v/>
      </c>
      <c r="X603" s="451"/>
      <c r="Y603" s="48"/>
      <c r="Z603" s="48"/>
      <c r="AA603" s="48"/>
      <c r="AB603" s="48"/>
      <c r="AC603" s="48"/>
      <c r="AD603" s="48"/>
      <c r="AE603" s="48"/>
      <c r="AF603" s="48"/>
      <c r="AG603" s="48"/>
      <c r="AH603" s="48"/>
      <c r="AI603" s="48"/>
      <c r="AJ603" s="48"/>
      <c r="AK603" s="48"/>
      <c r="AL603" s="144" t="s">
        <v>1697</v>
      </c>
      <c r="AM603" s="70"/>
      <c r="AN603" s="70"/>
      <c r="AO603" s="70"/>
      <c r="AP603" s="70"/>
      <c r="AQ603" s="70"/>
      <c r="AR603" s="70"/>
      <c r="AS603" s="70"/>
      <c r="AT603" s="451" t="str">
        <f t="shared" si="23"/>
        <v/>
      </c>
      <c r="AU603" s="451"/>
      <c r="AV603" s="451" t="str">
        <f t="shared" si="26"/>
        <v>Yes</v>
      </c>
      <c r="AW603" s="451"/>
      <c r="AX603" s="149" t="s">
        <v>905</v>
      </c>
      <c r="AY603" s="48"/>
      <c r="AZ603" s="48"/>
      <c r="BA603" s="48"/>
      <c r="BB603" s="451" t="b">
        <f t="shared" si="27"/>
        <v>0</v>
      </c>
      <c r="BC603" s="451"/>
      <c r="BD603" s="48"/>
      <c r="BE603" s="48"/>
      <c r="BF603" s="48"/>
      <c r="BG603" s="48"/>
      <c r="BH603" s="48"/>
      <c r="BI603" s="48"/>
      <c r="BJ603" s="48"/>
      <c r="BK603" s="48"/>
      <c r="BL603" s="48"/>
      <c r="BM603" s="48"/>
      <c r="BN603" s="48"/>
      <c r="BO603" s="48"/>
      <c r="BP603" s="48"/>
      <c r="BQ603" s="48"/>
      <c r="BR603" s="48"/>
      <c r="BS603" s="48"/>
      <c r="BT603" s="48"/>
      <c r="BU603" s="48"/>
    </row>
    <row r="604" spans="1:73" hidden="1">
      <c r="A604" s="48"/>
      <c r="B604" s="48"/>
      <c r="C604" s="70" t="s">
        <v>1698</v>
      </c>
      <c r="D604" s="48"/>
      <c r="E604" s="76"/>
      <c r="F604" s="48"/>
      <c r="G604" s="70"/>
      <c r="H604" s="48"/>
      <c r="I604" s="48"/>
      <c r="J604" s="48"/>
      <c r="K604" s="48"/>
      <c r="L604" s="450">
        <f t="shared" si="28"/>
        <v>233</v>
      </c>
      <c r="M604" s="450"/>
      <c r="N604" s="145" t="s">
        <v>1699</v>
      </c>
      <c r="O604" s="48"/>
      <c r="P604" s="48"/>
      <c r="Q604" s="48"/>
      <c r="R604" s="48"/>
      <c r="S604" s="48"/>
      <c r="T604" s="48"/>
      <c r="U604" s="451" t="str">
        <f t="shared" si="24"/>
        <v/>
      </c>
      <c r="V604" s="451"/>
      <c r="W604" s="451" t="str">
        <f t="shared" si="25"/>
        <v/>
      </c>
      <c r="X604" s="451"/>
      <c r="Y604" s="48"/>
      <c r="Z604" s="48"/>
      <c r="AA604" s="48"/>
      <c r="AB604" s="48"/>
      <c r="AC604" s="48"/>
      <c r="AD604" s="48"/>
      <c r="AE604" s="48"/>
      <c r="AF604" s="48"/>
      <c r="AG604" s="48"/>
      <c r="AH604" s="48"/>
      <c r="AI604" s="48"/>
      <c r="AJ604" s="48"/>
      <c r="AK604" s="48"/>
      <c r="AL604" s="144" t="s">
        <v>1700</v>
      </c>
      <c r="AM604" s="70"/>
      <c r="AN604" s="70"/>
      <c r="AO604" s="70"/>
      <c r="AP604" s="70"/>
      <c r="AQ604" s="70"/>
      <c r="AR604" s="70"/>
      <c r="AS604" s="70"/>
      <c r="AT604" s="451" t="str">
        <f t="shared" si="23"/>
        <v/>
      </c>
      <c r="AU604" s="451"/>
      <c r="AV604" s="451" t="str">
        <f t="shared" si="26"/>
        <v>No</v>
      </c>
      <c r="AW604" s="451"/>
      <c r="AX604" s="149" t="s">
        <v>900</v>
      </c>
      <c r="AY604" s="48"/>
      <c r="AZ604" s="48"/>
      <c r="BA604" s="48"/>
      <c r="BB604" s="451" t="b">
        <f t="shared" si="27"/>
        <v>0</v>
      </c>
      <c r="BC604" s="451"/>
      <c r="BD604" s="48"/>
      <c r="BE604" s="48"/>
      <c r="BF604" s="48"/>
      <c r="BG604" s="48"/>
      <c r="BH604" s="48"/>
      <c r="BI604" s="48"/>
      <c r="BJ604" s="48"/>
      <c r="BK604" s="48"/>
      <c r="BL604" s="48"/>
      <c r="BM604" s="48"/>
      <c r="BN604" s="48"/>
      <c r="BO604" s="48"/>
      <c r="BP604" s="48"/>
      <c r="BQ604" s="48"/>
      <c r="BR604" s="48"/>
      <c r="BS604" s="48"/>
      <c r="BT604" s="48"/>
      <c r="BU604" s="48"/>
    </row>
    <row r="605" spans="1:73" hidden="1">
      <c r="A605" s="48"/>
      <c r="B605" s="48"/>
      <c r="C605" s="70" t="s">
        <v>1701</v>
      </c>
      <c r="D605" s="48"/>
      <c r="E605" s="76"/>
      <c r="F605" s="48"/>
      <c r="G605" s="70"/>
      <c r="H605" s="48"/>
      <c r="I605" s="48"/>
      <c r="J605" s="48"/>
      <c r="K605" s="48"/>
      <c r="L605" s="450">
        <f t="shared" si="28"/>
        <v>234</v>
      </c>
      <c r="M605" s="450"/>
      <c r="N605" s="145" t="s">
        <v>1702</v>
      </c>
      <c r="O605" s="48"/>
      <c r="P605" s="48"/>
      <c r="Q605" s="48"/>
      <c r="R605" s="48"/>
      <c r="S605" s="48"/>
      <c r="T605" s="48"/>
      <c r="U605" s="451" t="str">
        <f t="shared" si="24"/>
        <v/>
      </c>
      <c r="V605" s="451"/>
      <c r="W605" s="451" t="str">
        <f t="shared" si="25"/>
        <v/>
      </c>
      <c r="X605" s="451"/>
      <c r="Y605" s="48"/>
      <c r="Z605" s="48"/>
      <c r="AA605" s="48"/>
      <c r="AB605" s="48"/>
      <c r="AC605" s="48"/>
      <c r="AD605" s="48"/>
      <c r="AE605" s="48"/>
      <c r="AF605" s="48"/>
      <c r="AG605" s="48"/>
      <c r="AH605" s="48"/>
      <c r="AI605" s="48"/>
      <c r="AJ605" s="48"/>
      <c r="AK605" s="48"/>
      <c r="AL605" s="144" t="s">
        <v>1703</v>
      </c>
      <c r="AM605" s="70"/>
      <c r="AN605" s="70"/>
      <c r="AO605" s="70"/>
      <c r="AP605" s="70"/>
      <c r="AQ605" s="70"/>
      <c r="AR605" s="70"/>
      <c r="AS605" s="70"/>
      <c r="AT605" s="451" t="str">
        <f t="shared" si="23"/>
        <v/>
      </c>
      <c r="AU605" s="451"/>
      <c r="AV605" s="451" t="str">
        <f t="shared" si="26"/>
        <v>Yes</v>
      </c>
      <c r="AW605" s="451"/>
      <c r="AX605" s="149" t="s">
        <v>905</v>
      </c>
      <c r="AY605" s="48"/>
      <c r="AZ605" s="48"/>
      <c r="BA605" s="48"/>
      <c r="BB605" s="451" t="b">
        <f t="shared" si="27"/>
        <v>0</v>
      </c>
      <c r="BC605" s="451"/>
      <c r="BD605" s="48"/>
      <c r="BE605" s="48"/>
      <c r="BF605" s="48"/>
      <c r="BG605" s="48"/>
      <c r="BH605" s="48"/>
      <c r="BI605" s="48"/>
      <c r="BJ605" s="48"/>
      <c r="BK605" s="48"/>
      <c r="BL605" s="48"/>
      <c r="BM605" s="48"/>
      <c r="BN605" s="48"/>
      <c r="BO605" s="48"/>
      <c r="BP605" s="48"/>
      <c r="BQ605" s="48"/>
      <c r="BR605" s="48"/>
      <c r="BS605" s="48"/>
      <c r="BT605" s="48"/>
      <c r="BU605" s="48"/>
    </row>
    <row r="606" spans="1:73" hidden="1">
      <c r="A606" s="48"/>
      <c r="B606" s="48"/>
      <c r="C606" s="70" t="s">
        <v>1704</v>
      </c>
      <c r="D606" s="48"/>
      <c r="E606" s="76"/>
      <c r="F606" s="48"/>
      <c r="G606" s="70"/>
      <c r="H606" s="48"/>
      <c r="I606" s="48"/>
      <c r="J606" s="48"/>
      <c r="K606" s="48"/>
      <c r="L606" s="450">
        <f t="shared" si="28"/>
        <v>235</v>
      </c>
      <c r="M606" s="450"/>
      <c r="N606" s="145" t="s">
        <v>1705</v>
      </c>
      <c r="O606" s="48"/>
      <c r="P606" s="48"/>
      <c r="Q606" s="48"/>
      <c r="R606" s="48"/>
      <c r="S606" s="48"/>
      <c r="T606" s="48"/>
      <c r="U606" s="451" t="str">
        <f t="shared" si="24"/>
        <v/>
      </c>
      <c r="V606" s="451"/>
      <c r="W606" s="451" t="str">
        <f t="shared" si="25"/>
        <v/>
      </c>
      <c r="X606" s="451"/>
      <c r="Y606" s="48"/>
      <c r="Z606" s="48"/>
      <c r="AA606" s="48"/>
      <c r="AB606" s="48"/>
      <c r="AC606" s="48"/>
      <c r="AD606" s="48"/>
      <c r="AE606" s="48"/>
      <c r="AF606" s="48"/>
      <c r="AG606" s="48"/>
      <c r="AH606" s="48"/>
      <c r="AI606" s="48"/>
      <c r="AJ606" s="48"/>
      <c r="AK606" s="48"/>
      <c r="AL606" s="150" t="s">
        <v>1706</v>
      </c>
      <c r="AM606" s="70"/>
      <c r="AN606" s="70"/>
      <c r="AO606" s="70"/>
      <c r="AP606" s="70"/>
      <c r="AQ606" s="70"/>
      <c r="AR606" s="70"/>
      <c r="AS606" s="70"/>
      <c r="AT606" s="451" t="str">
        <f t="shared" si="23"/>
        <v/>
      </c>
      <c r="AU606" s="451"/>
      <c r="AV606" s="451" t="str">
        <f t="shared" si="26"/>
        <v>Yes</v>
      </c>
      <c r="AW606" s="451"/>
      <c r="AX606" s="148" t="s">
        <v>895</v>
      </c>
      <c r="AY606" s="48"/>
      <c r="AZ606" s="48"/>
      <c r="BA606" s="48"/>
      <c r="BB606" s="451" t="b">
        <f t="shared" si="27"/>
        <v>0</v>
      </c>
      <c r="BC606" s="451"/>
      <c r="BD606" s="48"/>
      <c r="BE606" s="48"/>
      <c r="BF606" s="48"/>
      <c r="BG606" s="48"/>
      <c r="BH606" s="48"/>
      <c r="BI606" s="48"/>
      <c r="BJ606" s="48"/>
      <c r="BK606" s="48"/>
      <c r="BL606" s="48"/>
      <c r="BM606" s="48"/>
      <c r="BN606" s="48"/>
      <c r="BO606" s="48"/>
      <c r="BP606" s="48"/>
      <c r="BQ606" s="48"/>
      <c r="BR606" s="48"/>
      <c r="BS606" s="48"/>
      <c r="BT606" s="48"/>
      <c r="BU606" s="48"/>
    </row>
    <row r="607" spans="1:73" hidden="1">
      <c r="A607" s="48"/>
      <c r="B607" s="48"/>
      <c r="C607" s="70" t="s">
        <v>1707</v>
      </c>
      <c r="D607" s="48"/>
      <c r="E607" s="76"/>
      <c r="F607" s="48"/>
      <c r="G607" s="70"/>
      <c r="H607" s="48"/>
      <c r="I607" s="48"/>
      <c r="J607" s="48"/>
      <c r="K607" s="48"/>
      <c r="L607" s="450">
        <f t="shared" si="28"/>
        <v>236</v>
      </c>
      <c r="M607" s="450"/>
      <c r="N607" s="145" t="s">
        <v>1708</v>
      </c>
      <c r="O607" s="48"/>
      <c r="P607" s="48"/>
      <c r="Q607" s="48"/>
      <c r="R607" s="48"/>
      <c r="S607" s="48"/>
      <c r="T607" s="48"/>
      <c r="U607" s="451" t="str">
        <f t="shared" si="24"/>
        <v/>
      </c>
      <c r="V607" s="451"/>
      <c r="W607" s="451" t="str">
        <f t="shared" si="25"/>
        <v/>
      </c>
      <c r="X607" s="451"/>
      <c r="Y607" s="48"/>
      <c r="Z607" s="48"/>
      <c r="AA607" s="48"/>
      <c r="AB607" s="48"/>
      <c r="AC607" s="48"/>
      <c r="AD607" s="48"/>
      <c r="AE607" s="48"/>
      <c r="AF607" s="48"/>
      <c r="AG607" s="48"/>
      <c r="AH607" s="48"/>
      <c r="AI607" s="48"/>
      <c r="AJ607" s="48"/>
      <c r="AK607" s="48"/>
      <c r="AL607" s="144" t="s">
        <v>1709</v>
      </c>
      <c r="AM607" s="70"/>
      <c r="AN607" s="70"/>
      <c r="AO607" s="70"/>
      <c r="AP607" s="70"/>
      <c r="AQ607" s="70"/>
      <c r="AR607" s="70"/>
      <c r="AS607" s="70"/>
      <c r="AT607" s="451" t="str">
        <f t="shared" si="23"/>
        <v/>
      </c>
      <c r="AU607" s="451"/>
      <c r="AV607" s="451" t="str">
        <f t="shared" si="26"/>
        <v>Yes</v>
      </c>
      <c r="AW607" s="451"/>
      <c r="AX607" s="149" t="s">
        <v>905</v>
      </c>
      <c r="AY607" s="48"/>
      <c r="AZ607" s="48"/>
      <c r="BA607" s="48"/>
      <c r="BB607" s="451" t="b">
        <f t="shared" si="27"/>
        <v>0</v>
      </c>
      <c r="BC607" s="451"/>
      <c r="BD607" s="48"/>
      <c r="BE607" s="48"/>
      <c r="BF607" s="48"/>
      <c r="BG607" s="48"/>
      <c r="BH607" s="48"/>
      <c r="BI607" s="48"/>
      <c r="BJ607" s="48"/>
      <c r="BK607" s="48"/>
      <c r="BL607" s="48"/>
      <c r="BM607" s="48"/>
      <c r="BN607" s="48"/>
      <c r="BO607" s="48"/>
      <c r="BP607" s="48"/>
      <c r="BQ607" s="48"/>
      <c r="BR607" s="48"/>
      <c r="BS607" s="48"/>
      <c r="BT607" s="48"/>
      <c r="BU607" s="48"/>
    </row>
    <row r="608" spans="1:73" hidden="1">
      <c r="A608" s="48"/>
      <c r="B608" s="48"/>
      <c r="C608" s="70" t="s">
        <v>1710</v>
      </c>
      <c r="D608" s="48"/>
      <c r="E608" s="76"/>
      <c r="F608" s="48"/>
      <c r="G608" s="70"/>
      <c r="H608" s="48"/>
      <c r="I608" s="48"/>
      <c r="J608" s="48"/>
      <c r="K608" s="48"/>
      <c r="L608" s="450">
        <f t="shared" si="28"/>
        <v>237</v>
      </c>
      <c r="M608" s="450"/>
      <c r="N608" s="145" t="s">
        <v>1711</v>
      </c>
      <c r="O608" s="48"/>
      <c r="P608" s="48"/>
      <c r="Q608" s="48"/>
      <c r="R608" s="48"/>
      <c r="S608" s="48"/>
      <c r="T608" s="48"/>
      <c r="U608" s="451" t="str">
        <f t="shared" si="24"/>
        <v/>
      </c>
      <c r="V608" s="451"/>
      <c r="W608" s="451" t="str">
        <f t="shared" si="25"/>
        <v/>
      </c>
      <c r="X608" s="451"/>
      <c r="Y608" s="48"/>
      <c r="Z608" s="48"/>
      <c r="AA608" s="48"/>
      <c r="AB608" s="48"/>
      <c r="AC608" s="48"/>
      <c r="AD608" s="48"/>
      <c r="AE608" s="48"/>
      <c r="AF608" s="48"/>
      <c r="AG608" s="48"/>
      <c r="AH608" s="48"/>
      <c r="AI608" s="48"/>
      <c r="AJ608" s="48"/>
      <c r="AK608" s="48"/>
      <c r="AL608" s="147" t="s">
        <v>1712</v>
      </c>
      <c r="AM608" s="70"/>
      <c r="AN608" s="70"/>
      <c r="AO608" s="70"/>
      <c r="AP608" s="70"/>
      <c r="AQ608" s="70"/>
      <c r="AR608" s="70"/>
      <c r="AS608" s="70"/>
      <c r="AT608" s="451" t="str">
        <f t="shared" si="23"/>
        <v/>
      </c>
      <c r="AU608" s="451"/>
      <c r="AV608" s="451" t="str">
        <f t="shared" si="26"/>
        <v>Yes</v>
      </c>
      <c r="AW608" s="451"/>
      <c r="AX608" s="148" t="s">
        <v>895</v>
      </c>
      <c r="AY608" s="48"/>
      <c r="AZ608" s="48"/>
      <c r="BA608" s="48"/>
      <c r="BB608" s="451" t="b">
        <f t="shared" si="27"/>
        <v>0</v>
      </c>
      <c r="BC608" s="451"/>
      <c r="BD608" s="48"/>
      <c r="BE608" s="48"/>
      <c r="BF608" s="48"/>
      <c r="BG608" s="48"/>
      <c r="BH608" s="48"/>
      <c r="BI608" s="48"/>
      <c r="BJ608" s="48"/>
      <c r="BK608" s="48"/>
      <c r="BL608" s="48"/>
      <c r="BM608" s="48"/>
      <c r="BN608" s="48"/>
      <c r="BO608" s="48"/>
      <c r="BP608" s="48"/>
      <c r="BQ608" s="48"/>
      <c r="BR608" s="48"/>
      <c r="BS608" s="48"/>
      <c r="BT608" s="48"/>
      <c r="BU608" s="48"/>
    </row>
    <row r="609" spans="1:73" hidden="1">
      <c r="A609" s="48"/>
      <c r="B609" s="48"/>
      <c r="C609" s="70" t="s">
        <v>1713</v>
      </c>
      <c r="D609" s="48"/>
      <c r="E609" s="76"/>
      <c r="F609" s="48"/>
      <c r="G609" s="70"/>
      <c r="H609" s="48"/>
      <c r="I609" s="48"/>
      <c r="J609" s="48"/>
      <c r="K609" s="48"/>
      <c r="L609" s="450">
        <f t="shared" si="28"/>
        <v>238</v>
      </c>
      <c r="M609" s="450"/>
      <c r="N609" s="145" t="s">
        <v>1714</v>
      </c>
      <c r="O609" s="48"/>
      <c r="P609" s="48"/>
      <c r="Q609" s="48"/>
      <c r="R609" s="48"/>
      <c r="S609" s="48"/>
      <c r="T609" s="48"/>
      <c r="U609" s="451" t="str">
        <f t="shared" si="24"/>
        <v/>
      </c>
      <c r="V609" s="451"/>
      <c r="W609" s="451" t="str">
        <f t="shared" si="25"/>
        <v/>
      </c>
      <c r="X609" s="451"/>
      <c r="Y609" s="48"/>
      <c r="Z609" s="48"/>
      <c r="AA609" s="48"/>
      <c r="AB609" s="48"/>
      <c r="AC609" s="48"/>
      <c r="AD609" s="48"/>
      <c r="AE609" s="48"/>
      <c r="AF609" s="48"/>
      <c r="AG609" s="48"/>
      <c r="AH609" s="48"/>
      <c r="AI609" s="48"/>
      <c r="AJ609" s="48"/>
      <c r="AK609" s="48"/>
      <c r="AL609" s="144" t="s">
        <v>1715</v>
      </c>
      <c r="AM609" s="70"/>
      <c r="AN609" s="70"/>
      <c r="AO609" s="70"/>
      <c r="AP609" s="70"/>
      <c r="AQ609" s="70"/>
      <c r="AR609" s="70"/>
      <c r="AS609" s="70"/>
      <c r="AT609" s="451" t="str">
        <f t="shared" si="23"/>
        <v/>
      </c>
      <c r="AU609" s="451"/>
      <c r="AV609" s="451" t="str">
        <f t="shared" si="26"/>
        <v>Yes</v>
      </c>
      <c r="AW609" s="451"/>
      <c r="AX609" s="149" t="s">
        <v>905</v>
      </c>
      <c r="AY609" s="48"/>
      <c r="AZ609" s="48"/>
      <c r="BA609" s="48"/>
      <c r="BB609" s="451" t="b">
        <f t="shared" si="27"/>
        <v>0</v>
      </c>
      <c r="BC609" s="451"/>
      <c r="BD609" s="48"/>
      <c r="BE609" s="48"/>
      <c r="BF609" s="48"/>
      <c r="BG609" s="48"/>
      <c r="BH609" s="48"/>
      <c r="BI609" s="48"/>
      <c r="BJ609" s="48"/>
      <c r="BK609" s="48"/>
      <c r="BL609" s="48"/>
      <c r="BM609" s="48"/>
      <c r="BN609" s="48"/>
      <c r="BO609" s="48"/>
      <c r="BP609" s="48"/>
      <c r="BQ609" s="48"/>
      <c r="BR609" s="48"/>
      <c r="BS609" s="48"/>
      <c r="BT609" s="48"/>
      <c r="BU609" s="48"/>
    </row>
    <row r="610" spans="1:73" hidden="1">
      <c r="A610" s="48"/>
      <c r="B610" s="48"/>
      <c r="C610" s="70" t="s">
        <v>1716</v>
      </c>
      <c r="D610" s="48"/>
      <c r="E610" s="76"/>
      <c r="F610" s="48"/>
      <c r="G610" s="70"/>
      <c r="H610" s="48"/>
      <c r="I610" s="48"/>
      <c r="J610" s="48"/>
      <c r="K610" s="48"/>
      <c r="L610" s="450">
        <f t="shared" si="28"/>
        <v>239</v>
      </c>
      <c r="M610" s="450"/>
      <c r="N610" s="145" t="s">
        <v>1717</v>
      </c>
      <c r="O610" s="48"/>
      <c r="P610" s="48"/>
      <c r="Q610" s="48"/>
      <c r="R610" s="48"/>
      <c r="S610" s="48"/>
      <c r="T610" s="48"/>
      <c r="U610" s="451" t="str">
        <f t="shared" si="24"/>
        <v/>
      </c>
      <c r="V610" s="451"/>
      <c r="W610" s="451" t="str">
        <f t="shared" si="25"/>
        <v/>
      </c>
      <c r="X610" s="451"/>
      <c r="Y610" s="48"/>
      <c r="Z610" s="48"/>
      <c r="AA610" s="48"/>
      <c r="AB610" s="48"/>
      <c r="AC610" s="48"/>
      <c r="AD610" s="48"/>
      <c r="AE610" s="48"/>
      <c r="AF610" s="48"/>
      <c r="AG610" s="48"/>
      <c r="AH610" s="48"/>
      <c r="AI610" s="48"/>
      <c r="AJ610" s="48"/>
      <c r="AK610" s="48"/>
      <c r="AL610" s="153" t="s">
        <v>1718</v>
      </c>
      <c r="AM610" s="70"/>
      <c r="AN610" s="70"/>
      <c r="AO610" s="70"/>
      <c r="AP610" s="70"/>
      <c r="AQ610" s="70"/>
      <c r="AR610" s="70"/>
      <c r="AS610" s="70"/>
      <c r="AT610" s="451" t="str">
        <f t="shared" si="23"/>
        <v/>
      </c>
      <c r="AU610" s="451"/>
      <c r="AV610" s="451" t="str">
        <f t="shared" si="26"/>
        <v>Yes</v>
      </c>
      <c r="AW610" s="451"/>
      <c r="AX610" s="148" t="s">
        <v>895</v>
      </c>
      <c r="AY610" s="48"/>
      <c r="AZ610" s="48"/>
      <c r="BA610" s="48"/>
      <c r="BB610" s="451" t="b">
        <f t="shared" si="27"/>
        <v>0</v>
      </c>
      <c r="BC610" s="451"/>
      <c r="BD610" s="48"/>
      <c r="BE610" s="48"/>
      <c r="BF610" s="48"/>
      <c r="BG610" s="48"/>
      <c r="BH610" s="48"/>
      <c r="BI610" s="48"/>
      <c r="BJ610" s="48"/>
      <c r="BK610" s="48"/>
      <c r="BL610" s="48"/>
      <c r="BM610" s="48"/>
      <c r="BN610" s="48"/>
      <c r="BO610" s="48"/>
      <c r="BP610" s="48"/>
      <c r="BQ610" s="48"/>
      <c r="BR610" s="48"/>
      <c r="BS610" s="48"/>
      <c r="BT610" s="48"/>
      <c r="BU610" s="48"/>
    </row>
    <row r="611" spans="1:73" hidden="1">
      <c r="A611" s="48"/>
      <c r="B611" s="48"/>
      <c r="C611" s="70" t="s">
        <v>1719</v>
      </c>
      <c r="D611" s="48"/>
      <c r="E611" s="76"/>
      <c r="F611" s="48"/>
      <c r="G611" s="70"/>
      <c r="H611" s="48"/>
      <c r="I611" s="48"/>
      <c r="J611" s="48"/>
      <c r="K611" s="48"/>
      <c r="L611" s="450">
        <f t="shared" si="28"/>
        <v>240</v>
      </c>
      <c r="M611" s="450"/>
      <c r="N611" s="145" t="s">
        <v>1720</v>
      </c>
      <c r="O611" s="48"/>
      <c r="P611" s="48"/>
      <c r="Q611" s="48"/>
      <c r="R611" s="48"/>
      <c r="S611" s="48"/>
      <c r="T611" s="48"/>
      <c r="U611" s="451" t="str">
        <f t="shared" si="24"/>
        <v/>
      </c>
      <c r="V611" s="451"/>
      <c r="W611" s="451" t="str">
        <f t="shared" si="25"/>
        <v/>
      </c>
      <c r="X611" s="451"/>
      <c r="Y611" s="48"/>
      <c r="Z611" s="48"/>
      <c r="AA611" s="48"/>
      <c r="AB611" s="48"/>
      <c r="AC611" s="48"/>
      <c r="AD611" s="48"/>
      <c r="AE611" s="48"/>
      <c r="AF611" s="48"/>
      <c r="AG611" s="48"/>
      <c r="AH611" s="48"/>
      <c r="AI611" s="48"/>
      <c r="AJ611" s="48"/>
      <c r="AK611" s="48"/>
      <c r="AL611" s="150" t="s">
        <v>1721</v>
      </c>
      <c r="AM611" s="70"/>
      <c r="AN611" s="70"/>
      <c r="AO611" s="70"/>
      <c r="AP611" s="70"/>
      <c r="AQ611" s="70"/>
      <c r="AR611" s="70"/>
      <c r="AS611" s="70"/>
      <c r="AT611" s="451" t="str">
        <f t="shared" si="23"/>
        <v/>
      </c>
      <c r="AU611" s="451"/>
      <c r="AV611" s="451" t="str">
        <f t="shared" si="26"/>
        <v>Yes</v>
      </c>
      <c r="AW611" s="451"/>
      <c r="AX611" s="148" t="s">
        <v>895</v>
      </c>
      <c r="AY611" s="48"/>
      <c r="AZ611" s="48"/>
      <c r="BA611" s="48"/>
      <c r="BB611" s="451" t="b">
        <f t="shared" si="27"/>
        <v>0</v>
      </c>
      <c r="BC611" s="451"/>
      <c r="BD611" s="48"/>
      <c r="BE611" s="48"/>
      <c r="BF611" s="48"/>
      <c r="BG611" s="48"/>
      <c r="BH611" s="48"/>
      <c r="BI611" s="48"/>
      <c r="BJ611" s="48"/>
      <c r="BK611" s="48"/>
      <c r="BL611" s="48"/>
      <c r="BM611" s="48"/>
      <c r="BN611" s="48"/>
      <c r="BO611" s="48"/>
      <c r="BP611" s="48"/>
      <c r="BQ611" s="48"/>
      <c r="BR611" s="48"/>
      <c r="BS611" s="48"/>
      <c r="BT611" s="48"/>
      <c r="BU611" s="48"/>
    </row>
    <row r="612" spans="1:73" hidden="1">
      <c r="A612" s="48"/>
      <c r="B612" s="48"/>
      <c r="C612" s="70" t="s">
        <v>1722</v>
      </c>
      <c r="D612" s="48"/>
      <c r="E612" s="76"/>
      <c r="F612" s="48"/>
      <c r="G612" s="70"/>
      <c r="H612" s="48"/>
      <c r="I612" s="48"/>
      <c r="J612" s="48"/>
      <c r="K612" s="48"/>
      <c r="L612" s="450">
        <f t="shared" si="28"/>
        <v>241</v>
      </c>
      <c r="M612" s="450"/>
      <c r="N612" s="145" t="s">
        <v>1723</v>
      </c>
      <c r="O612" s="48"/>
      <c r="P612" s="48"/>
      <c r="Q612" s="48"/>
      <c r="R612" s="48"/>
      <c r="S612" s="48"/>
      <c r="T612" s="48"/>
      <c r="U612" s="451" t="str">
        <f t="shared" si="24"/>
        <v/>
      </c>
      <c r="V612" s="451"/>
      <c r="W612" s="451" t="str">
        <f t="shared" si="25"/>
        <v/>
      </c>
      <c r="X612" s="451"/>
      <c r="Y612" s="48"/>
      <c r="Z612" s="48"/>
      <c r="AA612" s="48"/>
      <c r="AB612" s="48"/>
      <c r="AC612" s="48"/>
      <c r="AD612" s="48"/>
      <c r="AE612" s="48"/>
      <c r="AF612" s="48"/>
      <c r="AG612" s="48"/>
      <c r="AH612" s="48"/>
      <c r="AI612" s="48"/>
      <c r="AJ612" s="48"/>
      <c r="AK612" s="48"/>
      <c r="AL612" s="150" t="s">
        <v>1724</v>
      </c>
      <c r="AM612" s="70"/>
      <c r="AN612" s="70"/>
      <c r="AO612" s="70"/>
      <c r="AP612" s="70"/>
      <c r="AQ612" s="70"/>
      <c r="AR612" s="70"/>
      <c r="AS612" s="70"/>
      <c r="AT612" s="451" t="str">
        <f t="shared" si="23"/>
        <v/>
      </c>
      <c r="AU612" s="451"/>
      <c r="AV612" s="451" t="str">
        <f t="shared" si="26"/>
        <v>Yes</v>
      </c>
      <c r="AW612" s="451"/>
      <c r="AX612" s="148" t="s">
        <v>895</v>
      </c>
      <c r="AY612" s="48"/>
      <c r="AZ612" s="48"/>
      <c r="BA612" s="48"/>
      <c r="BB612" s="451" t="b">
        <f t="shared" si="27"/>
        <v>0</v>
      </c>
      <c r="BC612" s="451"/>
      <c r="BD612" s="48"/>
      <c r="BE612" s="48"/>
      <c r="BF612" s="48"/>
      <c r="BG612" s="48"/>
      <c r="BH612" s="48"/>
      <c r="BI612" s="48"/>
      <c r="BJ612" s="48"/>
      <c r="BK612" s="48"/>
      <c r="BL612" s="48"/>
      <c r="BM612" s="48"/>
      <c r="BN612" s="48"/>
      <c r="BO612" s="48"/>
      <c r="BP612" s="48"/>
      <c r="BQ612" s="48"/>
      <c r="BR612" s="48"/>
      <c r="BS612" s="48"/>
      <c r="BT612" s="48"/>
      <c r="BU612" s="48"/>
    </row>
    <row r="613" spans="1:73" hidden="1">
      <c r="A613" s="48"/>
      <c r="B613" s="48"/>
      <c r="C613" s="70" t="s">
        <v>1725</v>
      </c>
      <c r="D613" s="48"/>
      <c r="E613" s="76"/>
      <c r="F613" s="48"/>
      <c r="G613" s="70"/>
      <c r="H613" s="48"/>
      <c r="I613" s="48"/>
      <c r="J613" s="48"/>
      <c r="K613" s="48"/>
      <c r="L613" s="450">
        <f t="shared" si="28"/>
        <v>242</v>
      </c>
      <c r="M613" s="450"/>
      <c r="N613" s="145" t="s">
        <v>1726</v>
      </c>
      <c r="O613" s="48"/>
      <c r="P613" s="48"/>
      <c r="Q613" s="48"/>
      <c r="R613" s="48"/>
      <c r="S613" s="48"/>
      <c r="T613" s="48"/>
      <c r="U613" s="451" t="str">
        <f t="shared" si="24"/>
        <v/>
      </c>
      <c r="V613" s="451"/>
      <c r="W613" s="451" t="str">
        <f t="shared" si="25"/>
        <v/>
      </c>
      <c r="X613" s="451"/>
      <c r="Y613" s="48"/>
      <c r="Z613" s="48"/>
      <c r="AA613" s="48"/>
      <c r="AB613" s="48"/>
      <c r="AC613" s="48"/>
      <c r="AD613" s="48"/>
      <c r="AE613" s="48"/>
      <c r="AF613" s="48"/>
      <c r="AG613" s="48"/>
      <c r="AH613" s="48"/>
      <c r="AI613" s="48"/>
      <c r="AJ613" s="48"/>
      <c r="AK613" s="48"/>
      <c r="AL613" s="144" t="s">
        <v>1340</v>
      </c>
      <c r="AM613" s="70"/>
      <c r="AN613" s="70"/>
      <c r="AO613" s="70"/>
      <c r="AP613" s="70"/>
      <c r="AQ613" s="70"/>
      <c r="AR613" s="70"/>
      <c r="AS613" s="70"/>
      <c r="AT613" s="451" t="str">
        <f t="shared" si="23"/>
        <v/>
      </c>
      <c r="AU613" s="451"/>
      <c r="AV613" s="451" t="str">
        <f t="shared" si="26"/>
        <v>Yes</v>
      </c>
      <c r="AW613" s="451"/>
      <c r="AX613" s="149" t="s">
        <v>905</v>
      </c>
      <c r="AY613" s="48"/>
      <c r="AZ613" s="48"/>
      <c r="BA613" s="48"/>
      <c r="BB613" s="451" t="b">
        <f t="shared" si="27"/>
        <v>0</v>
      </c>
      <c r="BC613" s="451"/>
      <c r="BD613" s="48"/>
      <c r="BE613" s="48"/>
      <c r="BF613" s="48"/>
      <c r="BG613" s="48"/>
      <c r="BH613" s="48"/>
      <c r="BI613" s="48"/>
      <c r="BJ613" s="48"/>
      <c r="BK613" s="48"/>
      <c r="BL613" s="48"/>
      <c r="BM613" s="48"/>
      <c r="BN613" s="48"/>
      <c r="BO613" s="48"/>
      <c r="BP613" s="48"/>
      <c r="BQ613" s="48"/>
      <c r="BR613" s="48"/>
      <c r="BS613" s="48"/>
      <c r="BT613" s="48"/>
      <c r="BU613" s="48"/>
    </row>
    <row r="614" spans="1:73" hidden="1">
      <c r="A614" s="48"/>
      <c r="B614" s="48"/>
      <c r="C614" s="70" t="s">
        <v>1727</v>
      </c>
      <c r="D614" s="48"/>
      <c r="E614" s="76"/>
      <c r="F614" s="48"/>
      <c r="G614" s="70"/>
      <c r="H614" s="48"/>
      <c r="I614" s="48"/>
      <c r="J614" s="48"/>
      <c r="K614" s="48"/>
      <c r="L614" s="450">
        <f t="shared" si="28"/>
        <v>243</v>
      </c>
      <c r="M614" s="450"/>
      <c r="N614" s="145" t="s">
        <v>1728</v>
      </c>
      <c r="O614" s="48"/>
      <c r="P614" s="48"/>
      <c r="Q614" s="48"/>
      <c r="R614" s="48"/>
      <c r="S614" s="48"/>
      <c r="T614" s="48"/>
      <c r="U614" s="451" t="str">
        <f t="shared" si="24"/>
        <v/>
      </c>
      <c r="V614" s="451"/>
      <c r="W614" s="451" t="str">
        <f t="shared" si="25"/>
        <v/>
      </c>
      <c r="X614" s="451"/>
      <c r="Y614" s="48"/>
      <c r="Z614" s="48"/>
      <c r="AA614" s="48"/>
      <c r="AB614" s="48"/>
      <c r="AC614" s="48"/>
      <c r="AD614" s="48"/>
      <c r="AE614" s="48"/>
      <c r="AF614" s="48"/>
      <c r="AG614" s="48"/>
      <c r="AH614" s="48"/>
      <c r="AI614" s="48"/>
      <c r="AJ614" s="48"/>
      <c r="AK614" s="48"/>
      <c r="AL614" s="144" t="s">
        <v>1729</v>
      </c>
      <c r="AM614" s="70"/>
      <c r="AN614" s="70"/>
      <c r="AO614" s="70"/>
      <c r="AP614" s="70"/>
      <c r="AQ614" s="70"/>
      <c r="AR614" s="70"/>
      <c r="AS614" s="70"/>
      <c r="AT614" s="451" t="str">
        <f t="shared" si="23"/>
        <v/>
      </c>
      <c r="AU614" s="451"/>
      <c r="AV614" s="451" t="str">
        <f t="shared" si="26"/>
        <v>No</v>
      </c>
      <c r="AW614" s="451"/>
      <c r="AX614" s="149" t="s">
        <v>900</v>
      </c>
      <c r="AY614" s="48"/>
      <c r="AZ614" s="48"/>
      <c r="BA614" s="48"/>
      <c r="BB614" s="451" t="b">
        <f t="shared" si="27"/>
        <v>0</v>
      </c>
      <c r="BC614" s="451"/>
      <c r="BD614" s="48"/>
      <c r="BE614" s="48"/>
      <c r="BF614" s="48"/>
      <c r="BG614" s="48"/>
      <c r="BH614" s="48"/>
      <c r="BI614" s="48"/>
      <c r="BJ614" s="48"/>
      <c r="BK614" s="48"/>
      <c r="BL614" s="48"/>
      <c r="BM614" s="48"/>
      <c r="BN614" s="48"/>
      <c r="BO614" s="48"/>
      <c r="BP614" s="48"/>
      <c r="BQ614" s="48"/>
      <c r="BR614" s="48"/>
      <c r="BS614" s="48"/>
      <c r="BT614" s="48"/>
      <c r="BU614" s="48"/>
    </row>
    <row r="615" spans="1:73" hidden="1">
      <c r="A615" s="48"/>
      <c r="B615" s="48"/>
      <c r="C615" s="70" t="s">
        <v>1730</v>
      </c>
      <c r="D615" s="48"/>
      <c r="E615" s="76"/>
      <c r="F615" s="48"/>
      <c r="G615" s="70"/>
      <c r="H615" s="48"/>
      <c r="I615" s="48"/>
      <c r="J615" s="48"/>
      <c r="K615" s="48"/>
      <c r="L615" s="450">
        <f t="shared" si="28"/>
        <v>244</v>
      </c>
      <c r="M615" s="450"/>
      <c r="N615" s="145" t="s">
        <v>1731</v>
      </c>
      <c r="O615" s="48"/>
      <c r="P615" s="48"/>
      <c r="Q615" s="48"/>
      <c r="R615" s="48"/>
      <c r="S615" s="48"/>
      <c r="T615" s="48"/>
      <c r="U615" s="451" t="str">
        <f t="shared" si="24"/>
        <v/>
      </c>
      <c r="V615" s="451"/>
      <c r="W615" s="451" t="str">
        <f t="shared" si="25"/>
        <v/>
      </c>
      <c r="X615" s="451"/>
      <c r="Y615" s="48"/>
      <c r="Z615" s="48"/>
      <c r="AA615" s="48"/>
      <c r="AB615" s="48"/>
      <c r="AC615" s="48"/>
      <c r="AD615" s="48"/>
      <c r="AE615" s="48"/>
      <c r="AF615" s="48"/>
      <c r="AG615" s="48"/>
      <c r="AH615" s="48"/>
      <c r="AI615" s="48"/>
      <c r="AJ615" s="48"/>
      <c r="AK615" s="48"/>
      <c r="AL615" s="144" t="s">
        <v>1732</v>
      </c>
      <c r="AM615" s="70"/>
      <c r="AN615" s="70"/>
      <c r="AO615" s="70"/>
      <c r="AP615" s="70"/>
      <c r="AQ615" s="70"/>
      <c r="AR615" s="70"/>
      <c r="AS615" s="70"/>
      <c r="AT615" s="451" t="str">
        <f t="shared" si="23"/>
        <v/>
      </c>
      <c r="AU615" s="451"/>
      <c r="AV615" s="451" t="str">
        <f t="shared" si="26"/>
        <v>Yes</v>
      </c>
      <c r="AW615" s="451"/>
      <c r="AX615" s="149" t="s">
        <v>905</v>
      </c>
      <c r="AY615" s="48"/>
      <c r="AZ615" s="48"/>
      <c r="BA615" s="48"/>
      <c r="BB615" s="451" t="b">
        <f t="shared" si="27"/>
        <v>0</v>
      </c>
      <c r="BC615" s="451"/>
      <c r="BD615" s="48"/>
      <c r="BE615" s="48"/>
      <c r="BF615" s="48"/>
      <c r="BG615" s="48"/>
      <c r="BH615" s="48"/>
      <c r="BI615" s="48"/>
      <c r="BJ615" s="48"/>
      <c r="BK615" s="48"/>
      <c r="BL615" s="48"/>
      <c r="BM615" s="48"/>
      <c r="BN615" s="48"/>
      <c r="BO615" s="48"/>
      <c r="BP615" s="48"/>
      <c r="BQ615" s="48"/>
      <c r="BR615" s="48"/>
      <c r="BS615" s="48"/>
      <c r="BT615" s="48"/>
      <c r="BU615" s="48"/>
    </row>
    <row r="616" spans="1:73" hidden="1">
      <c r="A616" s="48"/>
      <c r="B616" s="48"/>
      <c r="C616" s="70" t="s">
        <v>1733</v>
      </c>
      <c r="D616" s="48"/>
      <c r="E616" s="76"/>
      <c r="F616" s="48"/>
      <c r="G616" s="70"/>
      <c r="H616" s="48"/>
      <c r="I616" s="48"/>
      <c r="J616" s="48"/>
      <c r="K616" s="48"/>
      <c r="L616" s="450">
        <f t="shared" si="28"/>
        <v>245</v>
      </c>
      <c r="M616" s="450"/>
      <c r="N616" s="145" t="s">
        <v>1446</v>
      </c>
      <c r="O616" s="48"/>
      <c r="P616" s="48"/>
      <c r="Q616" s="48"/>
      <c r="R616" s="48"/>
      <c r="S616" s="48"/>
      <c r="T616" s="48"/>
      <c r="U616" s="451" t="str">
        <f t="shared" si="24"/>
        <v/>
      </c>
      <c r="V616" s="451"/>
      <c r="W616" s="451" t="str">
        <f t="shared" si="25"/>
        <v/>
      </c>
      <c r="X616" s="451"/>
      <c r="Y616" s="48"/>
      <c r="Z616" s="48"/>
      <c r="AA616" s="48"/>
      <c r="AB616" s="48"/>
      <c r="AC616" s="48"/>
      <c r="AD616" s="48"/>
      <c r="AE616" s="48"/>
      <c r="AF616" s="48"/>
      <c r="AG616" s="48"/>
      <c r="AH616" s="48"/>
      <c r="AI616" s="48"/>
      <c r="AJ616" s="48"/>
      <c r="AK616" s="48"/>
      <c r="AL616" s="144" t="s">
        <v>1734</v>
      </c>
      <c r="AM616" s="70"/>
      <c r="AN616" s="70"/>
      <c r="AO616" s="70"/>
      <c r="AP616" s="70"/>
      <c r="AQ616" s="70"/>
      <c r="AR616" s="70"/>
      <c r="AS616" s="70"/>
      <c r="AT616" s="451" t="str">
        <f t="shared" si="23"/>
        <v/>
      </c>
      <c r="AU616" s="451"/>
      <c r="AV616" s="451" t="str">
        <f t="shared" si="26"/>
        <v>Yes</v>
      </c>
      <c r="AW616" s="451"/>
      <c r="AX616" s="149" t="s">
        <v>905</v>
      </c>
      <c r="AY616" s="48"/>
      <c r="AZ616" s="48"/>
      <c r="BA616" s="48"/>
      <c r="BB616" s="451" t="b">
        <f t="shared" si="27"/>
        <v>0</v>
      </c>
      <c r="BC616" s="451"/>
      <c r="BD616" s="48"/>
      <c r="BE616" s="48"/>
      <c r="BF616" s="48"/>
      <c r="BG616" s="48"/>
      <c r="BH616" s="48"/>
      <c r="BI616" s="48"/>
      <c r="BJ616" s="48"/>
      <c r="BK616" s="48"/>
      <c r="BL616" s="48"/>
      <c r="BM616" s="48"/>
      <c r="BN616" s="48"/>
      <c r="BO616" s="48"/>
      <c r="BP616" s="48"/>
      <c r="BQ616" s="48"/>
      <c r="BR616" s="48"/>
      <c r="BS616" s="48"/>
      <c r="BT616" s="48"/>
      <c r="BU616" s="48"/>
    </row>
    <row r="617" spans="1:73" hidden="1">
      <c r="A617" s="48"/>
      <c r="B617" s="48"/>
      <c r="C617" s="70" t="s">
        <v>1735</v>
      </c>
      <c r="D617" s="48"/>
      <c r="E617" s="76"/>
      <c r="F617" s="48"/>
      <c r="G617" s="70"/>
      <c r="H617" s="48"/>
      <c r="I617" s="48"/>
      <c r="J617" s="48"/>
      <c r="K617" s="48"/>
      <c r="L617" s="450">
        <f t="shared" si="28"/>
        <v>246</v>
      </c>
      <c r="M617" s="450"/>
      <c r="N617" s="145" t="s">
        <v>1736</v>
      </c>
      <c r="O617" s="48"/>
      <c r="P617" s="48"/>
      <c r="Q617" s="48"/>
      <c r="R617" s="48"/>
      <c r="S617" s="48"/>
      <c r="T617" s="48"/>
      <c r="U617" s="451" t="str">
        <f t="shared" si="24"/>
        <v/>
      </c>
      <c r="V617" s="451"/>
      <c r="W617" s="451" t="str">
        <f t="shared" si="25"/>
        <v/>
      </c>
      <c r="X617" s="451"/>
      <c r="Y617" s="48"/>
      <c r="Z617" s="48"/>
      <c r="AA617" s="48"/>
      <c r="AB617" s="48"/>
      <c r="AC617" s="48"/>
      <c r="AD617" s="48"/>
      <c r="AE617" s="48"/>
      <c r="AF617" s="48"/>
      <c r="AG617" s="48"/>
      <c r="AH617" s="48"/>
      <c r="AI617" s="48"/>
      <c r="AJ617" s="48"/>
      <c r="AK617" s="48"/>
      <c r="AL617" s="144" t="s">
        <v>1737</v>
      </c>
      <c r="AM617" s="70"/>
      <c r="AN617" s="70"/>
      <c r="AO617" s="70"/>
      <c r="AP617" s="70"/>
      <c r="AQ617" s="70"/>
      <c r="AR617" s="70"/>
      <c r="AS617" s="70"/>
      <c r="AT617" s="451" t="str">
        <f t="shared" si="23"/>
        <v/>
      </c>
      <c r="AU617" s="451"/>
      <c r="AV617" s="451" t="str">
        <f t="shared" si="26"/>
        <v>Yes</v>
      </c>
      <c r="AW617" s="451"/>
      <c r="AX617" s="149" t="s">
        <v>905</v>
      </c>
      <c r="AY617" s="48"/>
      <c r="AZ617" s="48"/>
      <c r="BA617" s="48"/>
      <c r="BB617" s="451" t="b">
        <f t="shared" si="27"/>
        <v>0</v>
      </c>
      <c r="BC617" s="451"/>
      <c r="BD617" s="48"/>
      <c r="BE617" s="48"/>
      <c r="BF617" s="48"/>
      <c r="BG617" s="48"/>
      <c r="BH617" s="48"/>
      <c r="BI617" s="48"/>
      <c r="BJ617" s="48"/>
      <c r="BK617" s="48"/>
      <c r="BL617" s="48"/>
      <c r="BM617" s="48"/>
      <c r="BN617" s="48"/>
      <c r="BO617" s="48"/>
      <c r="BP617" s="48"/>
      <c r="BQ617" s="48"/>
      <c r="BR617" s="48"/>
      <c r="BS617" s="48"/>
      <c r="BT617" s="48"/>
      <c r="BU617" s="48"/>
    </row>
    <row r="618" spans="1:73" hidden="1">
      <c r="A618" s="48"/>
      <c r="B618" s="48"/>
      <c r="C618" s="70" t="s">
        <v>1738</v>
      </c>
      <c r="D618" s="48"/>
      <c r="E618" s="76"/>
      <c r="F618" s="48"/>
      <c r="G618" s="70"/>
      <c r="H618" s="48"/>
      <c r="I618" s="48"/>
      <c r="J618" s="48"/>
      <c r="K618" s="48"/>
      <c r="L618" s="450">
        <f t="shared" si="28"/>
        <v>247</v>
      </c>
      <c r="M618" s="450"/>
      <c r="N618" s="145" t="s">
        <v>1739</v>
      </c>
      <c r="O618" s="48"/>
      <c r="P618" s="48"/>
      <c r="Q618" s="48"/>
      <c r="R618" s="48"/>
      <c r="S618" s="48"/>
      <c r="T618" s="48"/>
      <c r="U618" s="451" t="str">
        <f t="shared" si="24"/>
        <v/>
      </c>
      <c r="V618" s="451"/>
      <c r="W618" s="451" t="str">
        <f t="shared" si="25"/>
        <v/>
      </c>
      <c r="X618" s="451"/>
      <c r="Y618" s="48"/>
      <c r="Z618" s="48"/>
      <c r="AA618" s="48"/>
      <c r="AB618" s="48"/>
      <c r="AC618" s="48"/>
      <c r="AD618" s="48"/>
      <c r="AE618" s="48"/>
      <c r="AF618" s="48"/>
      <c r="AG618" s="48"/>
      <c r="AH618" s="48"/>
      <c r="AI618" s="48"/>
      <c r="AJ618" s="48"/>
      <c r="AK618" s="48"/>
      <c r="AL618" s="144" t="s">
        <v>1740</v>
      </c>
      <c r="AM618" s="70"/>
      <c r="AN618" s="70"/>
      <c r="AO618" s="70"/>
      <c r="AP618" s="70"/>
      <c r="AQ618" s="70"/>
      <c r="AR618" s="70"/>
      <c r="AS618" s="70"/>
      <c r="AT618" s="451" t="str">
        <f t="shared" si="23"/>
        <v/>
      </c>
      <c r="AU618" s="451"/>
      <c r="AV618" s="451" t="str">
        <f t="shared" si="26"/>
        <v>Yes</v>
      </c>
      <c r="AW618" s="451"/>
      <c r="AX618" s="69" t="s">
        <v>987</v>
      </c>
      <c r="AY618" s="48"/>
      <c r="AZ618" s="48"/>
      <c r="BA618" s="48"/>
      <c r="BB618" s="451" t="b">
        <f t="shared" si="27"/>
        <v>0</v>
      </c>
      <c r="BC618" s="451"/>
      <c r="BD618" s="48"/>
      <c r="BE618" s="48"/>
      <c r="BF618" s="48"/>
      <c r="BG618" s="48"/>
      <c r="BH618" s="48"/>
      <c r="BI618" s="48"/>
      <c r="BJ618" s="48"/>
      <c r="BK618" s="48"/>
      <c r="BL618" s="48"/>
      <c r="BM618" s="48"/>
      <c r="BN618" s="48"/>
      <c r="BO618" s="48"/>
      <c r="BP618" s="48"/>
      <c r="BQ618" s="48"/>
      <c r="BR618" s="48"/>
      <c r="BS618" s="48"/>
      <c r="BT618" s="48"/>
      <c r="BU618" s="48"/>
    </row>
    <row r="619" spans="1:73" hidden="1">
      <c r="A619" s="48"/>
      <c r="B619" s="48"/>
      <c r="C619" s="70" t="s">
        <v>1741</v>
      </c>
      <c r="D619" s="48"/>
      <c r="E619" s="76"/>
      <c r="F619" s="48"/>
      <c r="G619" s="70"/>
      <c r="H619" s="48"/>
      <c r="I619" s="48"/>
      <c r="J619" s="48"/>
      <c r="K619" s="48"/>
      <c r="L619" s="450">
        <f t="shared" si="28"/>
        <v>248</v>
      </c>
      <c r="M619" s="450"/>
      <c r="N619" s="145" t="s">
        <v>1742</v>
      </c>
      <c r="O619" s="48"/>
      <c r="P619" s="48"/>
      <c r="Q619" s="48"/>
      <c r="R619" s="48"/>
      <c r="S619" s="48"/>
      <c r="T619" s="48"/>
      <c r="U619" s="451" t="str">
        <f t="shared" si="24"/>
        <v/>
      </c>
      <c r="V619" s="451"/>
      <c r="W619" s="451" t="str">
        <f t="shared" si="25"/>
        <v/>
      </c>
      <c r="X619" s="451"/>
      <c r="Y619" s="48"/>
      <c r="Z619" s="48"/>
      <c r="AA619" s="48"/>
      <c r="AB619" s="48"/>
      <c r="AC619" s="48"/>
      <c r="AD619" s="48"/>
      <c r="AE619" s="48"/>
      <c r="AF619" s="48"/>
      <c r="AG619" s="48"/>
      <c r="AH619" s="48"/>
      <c r="AI619" s="48"/>
      <c r="AJ619" s="48"/>
      <c r="AK619" s="48"/>
      <c r="AL619" s="150" t="s">
        <v>1743</v>
      </c>
      <c r="AM619" s="70"/>
      <c r="AN619" s="70"/>
      <c r="AO619" s="70"/>
      <c r="AP619" s="70"/>
      <c r="AQ619" s="70"/>
      <c r="AR619" s="70"/>
      <c r="AS619" s="70"/>
      <c r="AT619" s="451" t="str">
        <f t="shared" si="23"/>
        <v/>
      </c>
      <c r="AU619" s="451"/>
      <c r="AV619" s="451" t="str">
        <f t="shared" si="26"/>
        <v>Yes</v>
      </c>
      <c r="AW619" s="451"/>
      <c r="AX619" s="148" t="s">
        <v>895</v>
      </c>
      <c r="AY619" s="48"/>
      <c r="AZ619" s="48"/>
      <c r="BA619" s="48"/>
      <c r="BB619" s="451" t="b">
        <f t="shared" si="27"/>
        <v>0</v>
      </c>
      <c r="BC619" s="451"/>
      <c r="BD619" s="48"/>
      <c r="BE619" s="48"/>
      <c r="BF619" s="48"/>
      <c r="BG619" s="48"/>
      <c r="BH619" s="48"/>
      <c r="BI619" s="48"/>
      <c r="BJ619" s="48"/>
      <c r="BK619" s="48"/>
      <c r="BL619" s="48"/>
      <c r="BM619" s="48"/>
      <c r="BN619" s="48"/>
      <c r="BO619" s="48"/>
      <c r="BP619" s="48"/>
      <c r="BQ619" s="48"/>
      <c r="BR619" s="48"/>
      <c r="BS619" s="48"/>
      <c r="BT619" s="48"/>
      <c r="BU619" s="48"/>
    </row>
    <row r="620" spans="1:73" hidden="1">
      <c r="A620" s="48"/>
      <c r="B620" s="48"/>
      <c r="C620" s="70" t="s">
        <v>1744</v>
      </c>
      <c r="D620" s="48"/>
      <c r="E620" s="76"/>
      <c r="F620" s="48"/>
      <c r="G620" s="70"/>
      <c r="H620" s="48"/>
      <c r="I620" s="48"/>
      <c r="J620" s="48"/>
      <c r="K620" s="48"/>
      <c r="L620" s="450">
        <f t="shared" si="28"/>
        <v>249</v>
      </c>
      <c r="M620" s="450"/>
      <c r="N620" s="145" t="s">
        <v>1745</v>
      </c>
      <c r="O620" s="48"/>
      <c r="P620" s="48"/>
      <c r="Q620" s="48"/>
      <c r="R620" s="48"/>
      <c r="S620" s="48"/>
      <c r="T620" s="48"/>
      <c r="U620" s="451" t="str">
        <f t="shared" si="24"/>
        <v/>
      </c>
      <c r="V620" s="451"/>
      <c r="W620" s="451" t="str">
        <f t="shared" si="25"/>
        <v/>
      </c>
      <c r="X620" s="451"/>
      <c r="Y620" s="48"/>
      <c r="Z620" s="48"/>
      <c r="AA620" s="48"/>
      <c r="AB620" s="48"/>
      <c r="AC620" s="48"/>
      <c r="AD620" s="48"/>
      <c r="AE620" s="48"/>
      <c r="AF620" s="48"/>
      <c r="AG620" s="48"/>
      <c r="AH620" s="48"/>
      <c r="AI620" s="48"/>
      <c r="AJ620" s="48"/>
      <c r="AK620" s="48"/>
      <c r="AL620" s="144" t="s">
        <v>1746</v>
      </c>
      <c r="AM620" s="70"/>
      <c r="AN620" s="70"/>
      <c r="AO620" s="70"/>
      <c r="AP620" s="70"/>
      <c r="AQ620" s="70"/>
      <c r="AR620" s="70"/>
      <c r="AS620" s="70"/>
      <c r="AT620" s="451" t="str">
        <f t="shared" si="23"/>
        <v/>
      </c>
      <c r="AU620" s="451"/>
      <c r="AV620" s="451" t="str">
        <f t="shared" si="26"/>
        <v>Yes</v>
      </c>
      <c r="AW620" s="451"/>
      <c r="AX620" s="149" t="s">
        <v>905</v>
      </c>
      <c r="AY620" s="48"/>
      <c r="AZ620" s="48"/>
      <c r="BA620" s="48"/>
      <c r="BB620" s="451" t="b">
        <f t="shared" si="27"/>
        <v>0</v>
      </c>
      <c r="BC620" s="451"/>
      <c r="BD620" s="48"/>
      <c r="BE620" s="48"/>
      <c r="BF620" s="48"/>
      <c r="BG620" s="48"/>
      <c r="BH620" s="48"/>
      <c r="BI620" s="48"/>
      <c r="BJ620" s="48"/>
      <c r="BK620" s="48"/>
      <c r="BL620" s="48"/>
      <c r="BM620" s="48"/>
      <c r="BN620" s="48"/>
      <c r="BO620" s="48"/>
      <c r="BP620" s="48"/>
      <c r="BQ620" s="48"/>
      <c r="BR620" s="48"/>
      <c r="BS620" s="48"/>
      <c r="BT620" s="48"/>
      <c r="BU620" s="48"/>
    </row>
    <row r="621" spans="1:73" hidden="1">
      <c r="A621" s="48"/>
      <c r="B621" s="48"/>
      <c r="C621" s="70" t="s">
        <v>1747</v>
      </c>
      <c r="D621" s="48"/>
      <c r="E621" s="76"/>
      <c r="F621" s="48"/>
      <c r="G621" s="70"/>
      <c r="H621" s="48"/>
      <c r="I621" s="48"/>
      <c r="J621" s="48"/>
      <c r="K621" s="48"/>
      <c r="L621" s="450">
        <f t="shared" si="28"/>
        <v>250</v>
      </c>
      <c r="M621" s="450"/>
      <c r="N621" s="145" t="s">
        <v>1748</v>
      </c>
      <c r="O621" s="48"/>
      <c r="P621" s="48"/>
      <c r="Q621" s="48"/>
      <c r="R621" s="48"/>
      <c r="S621" s="48"/>
      <c r="T621" s="48"/>
      <c r="U621" s="451" t="str">
        <f t="shared" si="24"/>
        <v/>
      </c>
      <c r="V621" s="451"/>
      <c r="W621" s="451" t="str">
        <f t="shared" si="25"/>
        <v/>
      </c>
      <c r="X621" s="451"/>
      <c r="Y621" s="48"/>
      <c r="Z621" s="48"/>
      <c r="AA621" s="48"/>
      <c r="AB621" s="48"/>
      <c r="AC621" s="48"/>
      <c r="AD621" s="48"/>
      <c r="AE621" s="48"/>
      <c r="AF621" s="48"/>
      <c r="AG621" s="48"/>
      <c r="AH621" s="48"/>
      <c r="AI621" s="48"/>
      <c r="AJ621" s="48"/>
      <c r="AK621" s="48"/>
      <c r="AL621" s="150" t="s">
        <v>1749</v>
      </c>
      <c r="AM621" s="70"/>
      <c r="AN621" s="70"/>
      <c r="AO621" s="70"/>
      <c r="AP621" s="70"/>
      <c r="AQ621" s="70"/>
      <c r="AR621" s="70"/>
      <c r="AS621" s="70"/>
      <c r="AT621" s="451" t="str">
        <f t="shared" si="23"/>
        <v/>
      </c>
      <c r="AU621" s="451"/>
      <c r="AV621" s="451" t="str">
        <f t="shared" si="26"/>
        <v>Yes</v>
      </c>
      <c r="AW621" s="451"/>
      <c r="AX621" s="148" t="s">
        <v>895</v>
      </c>
      <c r="AY621" s="48"/>
      <c r="AZ621" s="48"/>
      <c r="BA621" s="48"/>
      <c r="BB621" s="451" t="b">
        <f t="shared" si="27"/>
        <v>0</v>
      </c>
      <c r="BC621" s="451"/>
      <c r="BD621" s="48"/>
      <c r="BE621" s="48"/>
      <c r="BF621" s="48"/>
      <c r="BG621" s="48"/>
      <c r="BH621" s="48"/>
      <c r="BI621" s="48"/>
      <c r="BJ621" s="48"/>
      <c r="BK621" s="48"/>
      <c r="BL621" s="48"/>
      <c r="BM621" s="48"/>
      <c r="BN621" s="48"/>
      <c r="BO621" s="48"/>
      <c r="BP621" s="48"/>
      <c r="BQ621" s="48"/>
      <c r="BR621" s="48"/>
      <c r="BS621" s="48"/>
      <c r="BT621" s="48"/>
      <c r="BU621" s="48"/>
    </row>
    <row r="622" spans="1:73" hidden="1">
      <c r="A622" s="48"/>
      <c r="B622" s="48"/>
      <c r="C622" s="70" t="s">
        <v>1750</v>
      </c>
      <c r="D622" s="48"/>
      <c r="E622" s="76"/>
      <c r="F622" s="48"/>
      <c r="G622" s="70"/>
      <c r="H622" s="48"/>
      <c r="I622" s="48"/>
      <c r="J622" s="48"/>
      <c r="K622" s="48"/>
      <c r="L622" s="450">
        <f t="shared" si="28"/>
        <v>251</v>
      </c>
      <c r="M622" s="450"/>
      <c r="N622" s="145" t="s">
        <v>1751</v>
      </c>
      <c r="O622" s="48"/>
      <c r="P622" s="48"/>
      <c r="Q622" s="48"/>
      <c r="R622" s="48"/>
      <c r="S622" s="48"/>
      <c r="T622" s="48"/>
      <c r="U622" s="451" t="str">
        <f t="shared" si="24"/>
        <v/>
      </c>
      <c r="V622" s="451"/>
      <c r="W622" s="451" t="str">
        <f t="shared" si="25"/>
        <v/>
      </c>
      <c r="X622" s="451"/>
      <c r="Y622" s="48"/>
      <c r="Z622" s="48"/>
      <c r="AA622" s="48"/>
      <c r="AB622" s="48"/>
      <c r="AC622" s="48"/>
      <c r="AD622" s="48"/>
      <c r="AE622" s="48"/>
      <c r="AF622" s="48"/>
      <c r="AG622" s="48"/>
      <c r="AH622" s="48"/>
      <c r="AI622" s="48"/>
      <c r="AJ622" s="48"/>
      <c r="AK622" s="48"/>
      <c r="AL622" s="144" t="s">
        <v>1752</v>
      </c>
      <c r="AM622" s="70"/>
      <c r="AN622" s="70"/>
      <c r="AO622" s="70"/>
      <c r="AP622" s="70"/>
      <c r="AQ622" s="70"/>
      <c r="AR622" s="70"/>
      <c r="AS622" s="70"/>
      <c r="AT622" s="451" t="str">
        <f t="shared" si="23"/>
        <v/>
      </c>
      <c r="AU622" s="451"/>
      <c r="AV622" s="451" t="str">
        <f t="shared" si="26"/>
        <v>Yes</v>
      </c>
      <c r="AW622" s="451"/>
      <c r="AX622" s="69" t="s">
        <v>918</v>
      </c>
      <c r="AY622" s="48"/>
      <c r="AZ622" s="48"/>
      <c r="BA622" s="48"/>
      <c r="BB622" s="451" t="b">
        <f t="shared" si="27"/>
        <v>0</v>
      </c>
      <c r="BC622" s="451"/>
      <c r="BD622" s="48"/>
      <c r="BE622" s="48"/>
      <c r="BF622" s="48"/>
      <c r="BG622" s="48"/>
      <c r="BH622" s="48"/>
      <c r="BI622" s="48"/>
      <c r="BJ622" s="48"/>
      <c r="BK622" s="48"/>
      <c r="BL622" s="48"/>
      <c r="BM622" s="48"/>
      <c r="BN622" s="48"/>
      <c r="BO622" s="48"/>
      <c r="BP622" s="48"/>
      <c r="BQ622" s="48"/>
      <c r="BR622" s="48"/>
      <c r="BS622" s="48"/>
      <c r="BT622" s="48"/>
      <c r="BU622" s="48"/>
    </row>
    <row r="623" spans="1:73" hidden="1">
      <c r="A623" s="48"/>
      <c r="B623" s="48"/>
      <c r="C623" s="70" t="s">
        <v>1753</v>
      </c>
      <c r="D623" s="48"/>
      <c r="E623" s="76"/>
      <c r="F623" s="48"/>
      <c r="G623" s="70"/>
      <c r="H623" s="48"/>
      <c r="I623" s="48"/>
      <c r="J623" s="48"/>
      <c r="K623" s="48"/>
      <c r="L623" s="450">
        <f t="shared" si="28"/>
        <v>252</v>
      </c>
      <c r="M623" s="450"/>
      <c r="N623" s="145" t="s">
        <v>1754</v>
      </c>
      <c r="O623" s="48"/>
      <c r="P623" s="48"/>
      <c r="Q623" s="48"/>
      <c r="R623" s="48"/>
      <c r="S623" s="48"/>
      <c r="T623" s="48"/>
      <c r="U623" s="451" t="str">
        <f t="shared" si="24"/>
        <v/>
      </c>
      <c r="V623" s="451"/>
      <c r="W623" s="451" t="str">
        <f t="shared" si="25"/>
        <v/>
      </c>
      <c r="X623" s="451"/>
      <c r="Y623" s="48"/>
      <c r="Z623" s="48"/>
      <c r="AA623" s="48"/>
      <c r="AB623" s="48"/>
      <c r="AC623" s="48"/>
      <c r="AD623" s="48"/>
      <c r="AE623" s="48"/>
      <c r="AF623" s="48"/>
      <c r="AG623" s="48"/>
      <c r="AH623" s="48"/>
      <c r="AI623" s="48"/>
      <c r="AJ623" s="48"/>
      <c r="AK623" s="48"/>
      <c r="AL623" s="144" t="s">
        <v>1755</v>
      </c>
      <c r="AM623" s="70"/>
      <c r="AN623" s="70"/>
      <c r="AO623" s="70"/>
      <c r="AP623" s="70"/>
      <c r="AQ623" s="70"/>
      <c r="AR623" s="70"/>
      <c r="AS623" s="70"/>
      <c r="AT623" s="451" t="str">
        <f t="shared" si="23"/>
        <v/>
      </c>
      <c r="AU623" s="451"/>
      <c r="AV623" s="451" t="str">
        <f t="shared" si="26"/>
        <v>Yes</v>
      </c>
      <c r="AW623" s="451"/>
      <c r="AX623" s="149" t="s">
        <v>905</v>
      </c>
      <c r="AY623" s="48"/>
      <c r="AZ623" s="48"/>
      <c r="BA623" s="48"/>
      <c r="BB623" s="451" t="b">
        <f t="shared" si="27"/>
        <v>0</v>
      </c>
      <c r="BC623" s="451"/>
      <c r="BD623" s="48"/>
      <c r="BE623" s="48"/>
      <c r="BF623" s="48"/>
      <c r="BG623" s="48"/>
      <c r="BH623" s="48"/>
      <c r="BI623" s="48"/>
      <c r="BJ623" s="48"/>
      <c r="BK623" s="48"/>
      <c r="BL623" s="48"/>
      <c r="BM623" s="48"/>
      <c r="BN623" s="48"/>
      <c r="BO623" s="48"/>
      <c r="BP623" s="48"/>
      <c r="BQ623" s="48"/>
      <c r="BR623" s="48"/>
      <c r="BS623" s="48"/>
      <c r="BT623" s="48"/>
      <c r="BU623" s="48"/>
    </row>
    <row r="624" spans="1:73" hidden="1">
      <c r="A624" s="48"/>
      <c r="B624" s="48"/>
      <c r="C624" s="70" t="s">
        <v>1756</v>
      </c>
      <c r="D624" s="48"/>
      <c r="E624" s="76"/>
      <c r="F624" s="48"/>
      <c r="G624" s="70"/>
      <c r="H624" s="48"/>
      <c r="I624" s="48"/>
      <c r="J624" s="48"/>
      <c r="K624" s="48"/>
      <c r="L624" s="450">
        <f t="shared" si="28"/>
        <v>253</v>
      </c>
      <c r="M624" s="450"/>
      <c r="N624" s="145" t="s">
        <v>1549</v>
      </c>
      <c r="O624" s="48"/>
      <c r="P624" s="48"/>
      <c r="Q624" s="48"/>
      <c r="R624" s="48"/>
      <c r="S624" s="48"/>
      <c r="T624" s="48"/>
      <c r="U624" s="451" t="str">
        <f t="shared" si="24"/>
        <v/>
      </c>
      <c r="V624" s="451"/>
      <c r="W624" s="451" t="str">
        <f t="shared" si="25"/>
        <v/>
      </c>
      <c r="X624" s="451"/>
      <c r="Y624" s="48"/>
      <c r="Z624" s="48"/>
      <c r="AA624" s="48"/>
      <c r="AB624" s="48"/>
      <c r="AC624" s="48"/>
      <c r="AD624" s="48"/>
      <c r="AE624" s="48"/>
      <c r="AF624" s="48"/>
      <c r="AG624" s="48"/>
      <c r="AH624" s="48"/>
      <c r="AI624" s="48"/>
      <c r="AJ624" s="48"/>
      <c r="AK624" s="48"/>
      <c r="AL624" s="144" t="s">
        <v>1757</v>
      </c>
      <c r="AM624" s="70"/>
      <c r="AN624" s="70"/>
      <c r="AO624" s="70"/>
      <c r="AP624" s="70"/>
      <c r="AQ624" s="70"/>
      <c r="AR624" s="70"/>
      <c r="AS624" s="70"/>
      <c r="AT624" s="451" t="str">
        <f t="shared" si="23"/>
        <v/>
      </c>
      <c r="AU624" s="451"/>
      <c r="AV624" s="451" t="str">
        <f t="shared" si="26"/>
        <v>Yes</v>
      </c>
      <c r="AW624" s="451"/>
      <c r="AX624" s="149" t="s">
        <v>905</v>
      </c>
      <c r="AY624" s="48"/>
      <c r="AZ624" s="48"/>
      <c r="BA624" s="48"/>
      <c r="BB624" s="451" t="b">
        <f t="shared" si="27"/>
        <v>0</v>
      </c>
      <c r="BC624" s="451"/>
      <c r="BD624" s="48"/>
      <c r="BE624" s="48"/>
      <c r="BF624" s="48"/>
      <c r="BG624" s="48"/>
      <c r="BH624" s="48"/>
      <c r="BI624" s="48"/>
      <c r="BJ624" s="48"/>
      <c r="BK624" s="48"/>
      <c r="BL624" s="48"/>
      <c r="BM624" s="48"/>
      <c r="BN624" s="48"/>
      <c r="BO624" s="48"/>
      <c r="BP624" s="48"/>
      <c r="BQ624" s="48"/>
      <c r="BR624" s="48"/>
      <c r="BS624" s="48"/>
      <c r="BT624" s="48"/>
      <c r="BU624" s="48"/>
    </row>
    <row r="625" spans="1:73" hidden="1">
      <c r="A625" s="48"/>
      <c r="B625" s="48"/>
      <c r="C625" s="70" t="s">
        <v>1758</v>
      </c>
      <c r="D625" s="48"/>
      <c r="E625" s="76"/>
      <c r="F625" s="48"/>
      <c r="G625" s="70"/>
      <c r="H625" s="48"/>
      <c r="I625" s="48"/>
      <c r="J625" s="48"/>
      <c r="K625" s="48"/>
      <c r="L625" s="450">
        <f t="shared" si="28"/>
        <v>254</v>
      </c>
      <c r="M625" s="450"/>
      <c r="N625" s="145" t="s">
        <v>1759</v>
      </c>
      <c r="O625" s="48"/>
      <c r="P625" s="48"/>
      <c r="Q625" s="48"/>
      <c r="R625" s="48"/>
      <c r="S625" s="48"/>
      <c r="T625" s="48"/>
      <c r="U625" s="451" t="str">
        <f t="shared" si="24"/>
        <v/>
      </c>
      <c r="V625" s="451"/>
      <c r="W625" s="451" t="str">
        <f t="shared" si="25"/>
        <v/>
      </c>
      <c r="X625" s="451"/>
      <c r="Y625" s="48"/>
      <c r="Z625" s="48"/>
      <c r="AA625" s="48"/>
      <c r="AB625" s="48"/>
      <c r="AC625" s="48"/>
      <c r="AD625" s="48"/>
      <c r="AE625" s="48"/>
      <c r="AF625" s="48"/>
      <c r="AG625" s="48"/>
      <c r="AH625" s="48"/>
      <c r="AI625" s="48"/>
      <c r="AJ625" s="48"/>
      <c r="AK625" s="48"/>
      <c r="AL625" s="144" t="s">
        <v>1760</v>
      </c>
      <c r="AM625" s="70"/>
      <c r="AN625" s="70"/>
      <c r="AO625" s="70"/>
      <c r="AP625" s="70"/>
      <c r="AQ625" s="70"/>
      <c r="AR625" s="70"/>
      <c r="AS625" s="70"/>
      <c r="AT625" s="451" t="str">
        <f t="shared" si="23"/>
        <v/>
      </c>
      <c r="AU625" s="451"/>
      <c r="AV625" s="451" t="str">
        <f t="shared" si="26"/>
        <v>Yes</v>
      </c>
      <c r="AW625" s="451"/>
      <c r="AX625" s="149" t="s">
        <v>895</v>
      </c>
      <c r="AY625" s="48"/>
      <c r="AZ625" s="48"/>
      <c r="BA625" s="48"/>
      <c r="BB625" s="451" t="b">
        <f t="shared" si="27"/>
        <v>0</v>
      </c>
      <c r="BC625" s="451"/>
      <c r="BD625" s="48"/>
      <c r="BE625" s="48"/>
      <c r="BF625" s="48"/>
      <c r="BG625" s="48"/>
      <c r="BH625" s="48"/>
      <c r="BI625" s="48"/>
      <c r="BJ625" s="48"/>
      <c r="BK625" s="48"/>
      <c r="BL625" s="48"/>
      <c r="BM625" s="48"/>
      <c r="BN625" s="48"/>
      <c r="BO625" s="48"/>
      <c r="BP625" s="48"/>
      <c r="BQ625" s="48"/>
      <c r="BR625" s="48"/>
      <c r="BS625" s="48"/>
      <c r="BT625" s="48"/>
      <c r="BU625" s="48"/>
    </row>
    <row r="626" spans="1:73" hidden="1">
      <c r="A626" s="48"/>
      <c r="B626" s="48"/>
      <c r="C626" s="70" t="s">
        <v>1761</v>
      </c>
      <c r="D626" s="48"/>
      <c r="E626" s="76"/>
      <c r="F626" s="48"/>
      <c r="G626" s="70"/>
      <c r="H626" s="48"/>
      <c r="I626" s="48"/>
      <c r="J626" s="48"/>
      <c r="K626" s="48"/>
      <c r="L626" s="450">
        <f t="shared" si="28"/>
        <v>255</v>
      </c>
      <c r="M626" s="450"/>
      <c r="N626" s="145" t="s">
        <v>1762</v>
      </c>
      <c r="O626" s="48"/>
      <c r="P626" s="48"/>
      <c r="Q626" s="48"/>
      <c r="R626" s="48"/>
      <c r="S626" s="48"/>
      <c r="T626" s="48"/>
      <c r="U626" s="451" t="str">
        <f t="shared" si="24"/>
        <v/>
      </c>
      <c r="V626" s="451"/>
      <c r="W626" s="451" t="str">
        <f t="shared" si="25"/>
        <v/>
      </c>
      <c r="X626" s="451"/>
      <c r="Y626" s="48"/>
      <c r="Z626" s="48"/>
      <c r="AA626" s="48"/>
      <c r="AB626" s="48"/>
      <c r="AC626" s="48"/>
      <c r="AD626" s="48"/>
      <c r="AE626" s="48"/>
      <c r="AF626" s="48"/>
      <c r="AG626" s="48"/>
      <c r="AH626" s="48"/>
      <c r="AI626" s="48"/>
      <c r="AJ626" s="48"/>
      <c r="AK626" s="48"/>
      <c r="AL626" s="144" t="s">
        <v>1763</v>
      </c>
      <c r="AM626" s="70"/>
      <c r="AN626" s="70"/>
      <c r="AO626" s="70"/>
      <c r="AP626" s="70"/>
      <c r="AQ626" s="70"/>
      <c r="AR626" s="70"/>
      <c r="AS626" s="70"/>
      <c r="AT626" s="451" t="str">
        <f t="shared" si="23"/>
        <v/>
      </c>
      <c r="AU626" s="451"/>
      <c r="AV626" s="451" t="str">
        <f t="shared" si="26"/>
        <v>Yes</v>
      </c>
      <c r="AW626" s="451"/>
      <c r="AX626" s="69" t="s">
        <v>987</v>
      </c>
      <c r="AY626" s="48"/>
      <c r="AZ626" s="48"/>
      <c r="BA626" s="48"/>
      <c r="BB626" s="451" t="b">
        <f t="shared" si="27"/>
        <v>0</v>
      </c>
      <c r="BC626" s="451"/>
      <c r="BD626" s="48"/>
      <c r="BE626" s="48"/>
      <c r="BF626" s="48"/>
      <c r="BG626" s="48"/>
      <c r="BH626" s="48"/>
      <c r="BI626" s="48"/>
      <c r="BJ626" s="48"/>
      <c r="BK626" s="48"/>
      <c r="BL626" s="48"/>
      <c r="BM626" s="48"/>
      <c r="BN626" s="48"/>
      <c r="BO626" s="48"/>
      <c r="BP626" s="48"/>
      <c r="BQ626" s="48"/>
      <c r="BR626" s="48"/>
      <c r="BS626" s="48"/>
      <c r="BT626" s="48"/>
      <c r="BU626" s="48"/>
    </row>
    <row r="627" spans="1:73" hidden="1">
      <c r="A627" s="48"/>
      <c r="B627" s="48"/>
      <c r="C627" s="70" t="s">
        <v>1764</v>
      </c>
      <c r="D627" s="48"/>
      <c r="E627" s="76"/>
      <c r="F627" s="48"/>
      <c r="G627" s="70"/>
      <c r="H627" s="48"/>
      <c r="I627" s="48"/>
      <c r="J627" s="48"/>
      <c r="K627" s="48"/>
      <c r="L627" s="450">
        <f t="shared" si="28"/>
        <v>256</v>
      </c>
      <c r="M627" s="450"/>
      <c r="N627" s="145" t="s">
        <v>1765</v>
      </c>
      <c r="O627" s="48"/>
      <c r="P627" s="48"/>
      <c r="Q627" s="48"/>
      <c r="R627" s="48"/>
      <c r="S627" s="48"/>
      <c r="T627" s="48"/>
      <c r="U627" s="451" t="str">
        <f t="shared" si="24"/>
        <v/>
      </c>
      <c r="V627" s="451"/>
      <c r="W627" s="451" t="str">
        <f t="shared" si="25"/>
        <v/>
      </c>
      <c r="X627" s="451"/>
      <c r="Y627" s="48"/>
      <c r="Z627" s="48"/>
      <c r="AA627" s="48"/>
      <c r="AB627" s="48"/>
      <c r="AC627" s="48"/>
      <c r="AD627" s="48"/>
      <c r="AE627" s="48"/>
      <c r="AF627" s="48"/>
      <c r="AG627" s="48"/>
      <c r="AH627" s="48"/>
      <c r="AI627" s="48"/>
      <c r="AJ627" s="48"/>
      <c r="AK627" s="48"/>
      <c r="AL627" s="144" t="s">
        <v>1766</v>
      </c>
      <c r="AM627" s="70"/>
      <c r="AN627" s="70"/>
      <c r="AO627" s="70"/>
      <c r="AP627" s="70"/>
      <c r="AQ627" s="70"/>
      <c r="AR627" s="70"/>
      <c r="AS627" s="70"/>
      <c r="AT627" s="451" t="str">
        <f t="shared" si="23"/>
        <v/>
      </c>
      <c r="AU627" s="451"/>
      <c r="AV627" s="451" t="str">
        <f t="shared" si="26"/>
        <v>Yes</v>
      </c>
      <c r="AW627" s="451"/>
      <c r="AX627" s="69" t="s">
        <v>987</v>
      </c>
      <c r="AY627" s="48"/>
      <c r="AZ627" s="48"/>
      <c r="BA627" s="48"/>
      <c r="BB627" s="451" t="b">
        <f t="shared" si="27"/>
        <v>0</v>
      </c>
      <c r="BC627" s="451"/>
      <c r="BD627" s="48"/>
      <c r="BE627" s="48"/>
      <c r="BF627" s="48"/>
      <c r="BG627" s="48"/>
      <c r="BH627" s="48"/>
      <c r="BI627" s="48"/>
      <c r="BJ627" s="48"/>
      <c r="BK627" s="48"/>
      <c r="BL627" s="48"/>
      <c r="BM627" s="48"/>
      <c r="BN627" s="48"/>
      <c r="BO627" s="48"/>
      <c r="BP627" s="48"/>
      <c r="BQ627" s="48"/>
      <c r="BR627" s="48"/>
      <c r="BS627" s="48"/>
      <c r="BT627" s="48"/>
      <c r="BU627" s="48"/>
    </row>
    <row r="628" spans="1:73" hidden="1">
      <c r="A628" s="48"/>
      <c r="B628" s="48"/>
      <c r="C628" s="70" t="s">
        <v>1767</v>
      </c>
      <c r="D628" s="48"/>
      <c r="E628" s="76"/>
      <c r="F628" s="48"/>
      <c r="G628" s="70"/>
      <c r="H628" s="48"/>
      <c r="I628" s="48"/>
      <c r="J628" s="48"/>
      <c r="K628" s="48"/>
      <c r="L628" s="450">
        <f t="shared" si="28"/>
        <v>257</v>
      </c>
      <c r="M628" s="450"/>
      <c r="N628" s="145" t="s">
        <v>1768</v>
      </c>
      <c r="O628" s="48"/>
      <c r="P628" s="48"/>
      <c r="Q628" s="48"/>
      <c r="R628" s="48"/>
      <c r="S628" s="48"/>
      <c r="T628" s="48"/>
      <c r="U628" s="451" t="str">
        <f t="shared" si="24"/>
        <v/>
      </c>
      <c r="V628" s="451"/>
      <c r="W628" s="451" t="str">
        <f t="shared" si="25"/>
        <v/>
      </c>
      <c r="X628" s="451"/>
      <c r="Y628" s="48"/>
      <c r="Z628" s="48"/>
      <c r="AA628" s="48"/>
      <c r="AB628" s="48"/>
      <c r="AC628" s="48"/>
      <c r="AD628" s="48"/>
      <c r="AE628" s="48"/>
      <c r="AF628" s="48"/>
      <c r="AG628" s="48"/>
      <c r="AH628" s="48"/>
      <c r="AI628" s="48"/>
      <c r="AJ628" s="48"/>
      <c r="AK628" s="48"/>
      <c r="AL628" s="144" t="s">
        <v>1769</v>
      </c>
      <c r="AM628" s="70"/>
      <c r="AN628" s="70"/>
      <c r="AO628" s="70"/>
      <c r="AP628" s="70"/>
      <c r="AQ628" s="70"/>
      <c r="AR628" s="70"/>
      <c r="AS628" s="70"/>
      <c r="AT628" s="451" t="str">
        <f t="shared" ref="AT628:AT691" si="29">IF($AL628=$Q$364,"Yes","")</f>
        <v/>
      </c>
      <c r="AU628" s="451"/>
      <c r="AV628" s="451" t="str">
        <f t="shared" si="26"/>
        <v>Yes</v>
      </c>
      <c r="AW628" s="451"/>
      <c r="AX628" s="149" t="s">
        <v>895</v>
      </c>
      <c r="AY628" s="48"/>
      <c r="AZ628" s="48"/>
      <c r="BA628" s="48"/>
      <c r="BB628" s="451" t="b">
        <f t="shared" si="27"/>
        <v>0</v>
      </c>
      <c r="BC628" s="451"/>
      <c r="BD628" s="48"/>
      <c r="BE628" s="48"/>
      <c r="BF628" s="48"/>
      <c r="BG628" s="48"/>
      <c r="BH628" s="48"/>
      <c r="BI628" s="48"/>
      <c r="BJ628" s="48"/>
      <c r="BK628" s="48"/>
      <c r="BL628" s="48"/>
      <c r="BM628" s="48"/>
      <c r="BN628" s="48"/>
      <c r="BO628" s="48"/>
      <c r="BP628" s="48"/>
      <c r="BQ628" s="48"/>
      <c r="BR628" s="48"/>
      <c r="BS628" s="48"/>
      <c r="BT628" s="48"/>
      <c r="BU628" s="48"/>
    </row>
    <row r="629" spans="1:73" hidden="1">
      <c r="A629" s="48"/>
      <c r="B629" s="48"/>
      <c r="C629" s="70" t="s">
        <v>1770</v>
      </c>
      <c r="D629" s="48"/>
      <c r="E629" s="76"/>
      <c r="F629" s="48"/>
      <c r="G629" s="70"/>
      <c r="H629" s="48"/>
      <c r="I629" s="48"/>
      <c r="J629" s="48"/>
      <c r="K629" s="48"/>
      <c r="L629" s="450">
        <f t="shared" si="28"/>
        <v>258</v>
      </c>
      <c r="M629" s="450"/>
      <c r="N629" s="145" t="s">
        <v>1771</v>
      </c>
      <c r="O629" s="48"/>
      <c r="P629" s="48"/>
      <c r="Q629" s="48"/>
      <c r="R629" s="48"/>
      <c r="S629" s="48"/>
      <c r="T629" s="48"/>
      <c r="U629" s="451" t="str">
        <f t="shared" ref="U629:U692" si="30">IF(N629=Q$364,"Yes","")</f>
        <v/>
      </c>
      <c r="V629" s="451"/>
      <c r="W629" s="451" t="str">
        <f t="shared" ref="W629:W692" si="31">IF(N629=Q$366,"Yes","")</f>
        <v/>
      </c>
      <c r="X629" s="451"/>
      <c r="Y629" s="48"/>
      <c r="Z629" s="48"/>
      <c r="AA629" s="48"/>
      <c r="AB629" s="48"/>
      <c r="AC629" s="48"/>
      <c r="AD629" s="48"/>
      <c r="AE629" s="48"/>
      <c r="AF629" s="48"/>
      <c r="AG629" s="48"/>
      <c r="AH629" s="48"/>
      <c r="AI629" s="48"/>
      <c r="AJ629" s="48"/>
      <c r="AK629" s="48"/>
      <c r="AL629" s="144" t="s">
        <v>1772</v>
      </c>
      <c r="AM629" s="70"/>
      <c r="AN629" s="70"/>
      <c r="AO629" s="70"/>
      <c r="AP629" s="70"/>
      <c r="AQ629" s="70"/>
      <c r="AR629" s="70"/>
      <c r="AS629" s="70"/>
      <c r="AT629" s="451" t="str">
        <f t="shared" si="29"/>
        <v/>
      </c>
      <c r="AU629" s="451"/>
      <c r="AV629" s="451" t="str">
        <f t="shared" ref="AV629:AV692" si="32">IF(AX629="90.1-2001","No","Yes")</f>
        <v>Yes</v>
      </c>
      <c r="AW629" s="451"/>
      <c r="AX629" s="149" t="s">
        <v>905</v>
      </c>
      <c r="AY629" s="48"/>
      <c r="AZ629" s="48"/>
      <c r="BA629" s="48"/>
      <c r="BB629" s="451" t="b">
        <f t="shared" ref="BB629:BB692" si="33">AND(AT629="Yes",AV629="Yes")</f>
        <v>0</v>
      </c>
      <c r="BC629" s="451"/>
      <c r="BD629" s="48"/>
      <c r="BE629" s="48"/>
      <c r="BF629" s="48"/>
      <c r="BG629" s="48"/>
      <c r="BH629" s="48"/>
      <c r="BI629" s="48"/>
      <c r="BJ629" s="48"/>
      <c r="BK629" s="48"/>
      <c r="BL629" s="48"/>
      <c r="BM629" s="48"/>
      <c r="BN629" s="48"/>
      <c r="BO629" s="48"/>
      <c r="BP629" s="48"/>
      <c r="BQ629" s="48"/>
      <c r="BR629" s="48"/>
      <c r="BS629" s="48"/>
      <c r="BT629" s="48"/>
      <c r="BU629" s="48"/>
    </row>
    <row r="630" spans="1:73" hidden="1">
      <c r="A630" s="48"/>
      <c r="B630" s="48"/>
      <c r="C630" s="70" t="s">
        <v>1773</v>
      </c>
      <c r="D630" s="48"/>
      <c r="E630" s="76"/>
      <c r="F630" s="48"/>
      <c r="G630" s="70"/>
      <c r="H630" s="48"/>
      <c r="I630" s="48"/>
      <c r="J630" s="48"/>
      <c r="K630" s="48"/>
      <c r="L630" s="450">
        <f t="shared" ref="L630:L693" si="34">L629+1</f>
        <v>259</v>
      </c>
      <c r="M630" s="450"/>
      <c r="N630" s="145" t="s">
        <v>1774</v>
      </c>
      <c r="O630" s="48"/>
      <c r="P630" s="48"/>
      <c r="Q630" s="48"/>
      <c r="R630" s="48"/>
      <c r="S630" s="48"/>
      <c r="T630" s="48"/>
      <c r="U630" s="451" t="str">
        <f t="shared" si="30"/>
        <v/>
      </c>
      <c r="V630" s="451"/>
      <c r="W630" s="451" t="str">
        <f t="shared" si="31"/>
        <v/>
      </c>
      <c r="X630" s="451"/>
      <c r="Y630" s="48"/>
      <c r="Z630" s="48"/>
      <c r="AA630" s="48"/>
      <c r="AB630" s="48"/>
      <c r="AC630" s="48"/>
      <c r="AD630" s="48"/>
      <c r="AE630" s="48"/>
      <c r="AF630" s="48"/>
      <c r="AG630" s="48"/>
      <c r="AH630" s="48"/>
      <c r="AI630" s="48"/>
      <c r="AJ630" s="48"/>
      <c r="AK630" s="48"/>
      <c r="AL630" s="150" t="s">
        <v>1775</v>
      </c>
      <c r="AM630" s="70"/>
      <c r="AN630" s="70"/>
      <c r="AO630" s="70"/>
      <c r="AP630" s="70"/>
      <c r="AQ630" s="70"/>
      <c r="AR630" s="70"/>
      <c r="AS630" s="70"/>
      <c r="AT630" s="451" t="str">
        <f t="shared" si="29"/>
        <v/>
      </c>
      <c r="AU630" s="451"/>
      <c r="AV630" s="451" t="str">
        <f t="shared" si="32"/>
        <v>Yes</v>
      </c>
      <c r="AW630" s="451"/>
      <c r="AX630" s="148" t="s">
        <v>895</v>
      </c>
      <c r="AY630" s="48"/>
      <c r="AZ630" s="48"/>
      <c r="BA630" s="48"/>
      <c r="BB630" s="451" t="b">
        <f t="shared" si="33"/>
        <v>0</v>
      </c>
      <c r="BC630" s="451"/>
      <c r="BD630" s="48"/>
      <c r="BE630" s="48"/>
      <c r="BF630" s="48"/>
      <c r="BG630" s="48"/>
      <c r="BH630" s="48"/>
      <c r="BI630" s="48"/>
      <c r="BJ630" s="48"/>
      <c r="BK630" s="48"/>
      <c r="BL630" s="48"/>
      <c r="BM630" s="48"/>
      <c r="BN630" s="48"/>
      <c r="BO630" s="48"/>
      <c r="BP630" s="48"/>
      <c r="BQ630" s="48"/>
      <c r="BR630" s="48"/>
      <c r="BS630" s="48"/>
      <c r="BT630" s="48"/>
      <c r="BU630" s="48"/>
    </row>
    <row r="631" spans="1:73" hidden="1">
      <c r="A631" s="48"/>
      <c r="B631" s="48"/>
      <c r="C631" s="70" t="s">
        <v>1776</v>
      </c>
      <c r="D631" s="48"/>
      <c r="E631" s="76"/>
      <c r="F631" s="48"/>
      <c r="G631" s="70"/>
      <c r="H631" s="48"/>
      <c r="I631" s="48"/>
      <c r="J631" s="48"/>
      <c r="K631" s="48"/>
      <c r="L631" s="450">
        <f t="shared" si="34"/>
        <v>260</v>
      </c>
      <c r="M631" s="450"/>
      <c r="N631" s="145" t="s">
        <v>1777</v>
      </c>
      <c r="O631" s="48"/>
      <c r="P631" s="48"/>
      <c r="Q631" s="48"/>
      <c r="R631" s="48"/>
      <c r="S631" s="48"/>
      <c r="T631" s="48"/>
      <c r="U631" s="451" t="str">
        <f t="shared" si="30"/>
        <v/>
      </c>
      <c r="V631" s="451"/>
      <c r="W631" s="451" t="str">
        <f t="shared" si="31"/>
        <v/>
      </c>
      <c r="X631" s="451"/>
      <c r="Y631" s="48"/>
      <c r="Z631" s="48"/>
      <c r="AA631" s="48"/>
      <c r="AB631" s="48"/>
      <c r="AC631" s="48"/>
      <c r="AD631" s="48"/>
      <c r="AE631" s="48"/>
      <c r="AF631" s="48"/>
      <c r="AG631" s="48"/>
      <c r="AH631" s="48"/>
      <c r="AI631" s="48"/>
      <c r="AJ631" s="48"/>
      <c r="AK631" s="48"/>
      <c r="AL631" s="147" t="s">
        <v>1778</v>
      </c>
      <c r="AM631" s="70"/>
      <c r="AN631" s="70"/>
      <c r="AO631" s="70"/>
      <c r="AP631" s="70"/>
      <c r="AQ631" s="70"/>
      <c r="AR631" s="70"/>
      <c r="AS631" s="70"/>
      <c r="AT631" s="451" t="str">
        <f t="shared" si="29"/>
        <v/>
      </c>
      <c r="AU631" s="451"/>
      <c r="AV631" s="451" t="str">
        <f t="shared" si="32"/>
        <v>Yes</v>
      </c>
      <c r="AW631" s="451"/>
      <c r="AX631" s="148" t="s">
        <v>895</v>
      </c>
      <c r="AY631" s="48"/>
      <c r="AZ631" s="48"/>
      <c r="BA631" s="48"/>
      <c r="BB631" s="451" t="b">
        <f t="shared" si="33"/>
        <v>0</v>
      </c>
      <c r="BC631" s="451"/>
      <c r="BD631" s="48"/>
      <c r="BE631" s="48"/>
      <c r="BF631" s="48"/>
      <c r="BG631" s="48"/>
      <c r="BH631" s="48"/>
      <c r="BI631" s="48"/>
      <c r="BJ631" s="48"/>
      <c r="BK631" s="48"/>
      <c r="BL631" s="48"/>
      <c r="BM631" s="48"/>
      <c r="BN631" s="48"/>
      <c r="BO631" s="48"/>
      <c r="BP631" s="48"/>
      <c r="BQ631" s="48"/>
      <c r="BR631" s="48"/>
      <c r="BS631" s="48"/>
      <c r="BT631" s="48"/>
      <c r="BU631" s="48"/>
    </row>
    <row r="632" spans="1:73" hidden="1">
      <c r="A632" s="48"/>
      <c r="B632" s="48"/>
      <c r="C632" s="70" t="s">
        <v>1779</v>
      </c>
      <c r="D632" s="48"/>
      <c r="E632" s="76"/>
      <c r="F632" s="48"/>
      <c r="G632" s="70"/>
      <c r="H632" s="48"/>
      <c r="I632" s="48"/>
      <c r="J632" s="48"/>
      <c r="K632" s="48"/>
      <c r="L632" s="450">
        <f t="shared" si="34"/>
        <v>261</v>
      </c>
      <c r="M632" s="450"/>
      <c r="N632" s="145" t="s">
        <v>1780</v>
      </c>
      <c r="O632" s="48"/>
      <c r="P632" s="48"/>
      <c r="Q632" s="48"/>
      <c r="R632" s="48"/>
      <c r="S632" s="48"/>
      <c r="T632" s="48"/>
      <c r="U632" s="451" t="str">
        <f t="shared" si="30"/>
        <v/>
      </c>
      <c r="V632" s="451"/>
      <c r="W632" s="451" t="str">
        <f t="shared" si="31"/>
        <v/>
      </c>
      <c r="X632" s="451"/>
      <c r="Y632" s="48"/>
      <c r="Z632" s="48"/>
      <c r="AA632" s="48"/>
      <c r="AB632" s="48"/>
      <c r="AC632" s="48"/>
      <c r="AD632" s="48"/>
      <c r="AE632" s="48"/>
      <c r="AF632" s="48"/>
      <c r="AG632" s="48"/>
      <c r="AH632" s="48"/>
      <c r="AI632" s="48"/>
      <c r="AJ632" s="48"/>
      <c r="AK632" s="48"/>
      <c r="AL632" s="144" t="s">
        <v>1781</v>
      </c>
      <c r="AM632" s="70"/>
      <c r="AN632" s="70"/>
      <c r="AO632" s="70"/>
      <c r="AP632" s="70"/>
      <c r="AQ632" s="70"/>
      <c r="AR632" s="70"/>
      <c r="AS632" s="70"/>
      <c r="AT632" s="451" t="str">
        <f t="shared" si="29"/>
        <v/>
      </c>
      <c r="AU632" s="451"/>
      <c r="AV632" s="451" t="str">
        <f t="shared" si="32"/>
        <v>Yes</v>
      </c>
      <c r="AW632" s="451"/>
      <c r="AX632" s="149" t="s">
        <v>895</v>
      </c>
      <c r="AY632" s="48"/>
      <c r="AZ632" s="48"/>
      <c r="BA632" s="48"/>
      <c r="BB632" s="451" t="b">
        <f t="shared" si="33"/>
        <v>0</v>
      </c>
      <c r="BC632" s="451"/>
      <c r="BD632" s="48"/>
      <c r="BE632" s="48"/>
      <c r="BF632" s="48"/>
      <c r="BG632" s="48"/>
      <c r="BH632" s="48"/>
      <c r="BI632" s="48"/>
      <c r="BJ632" s="48"/>
      <c r="BK632" s="48"/>
      <c r="BL632" s="48"/>
      <c r="BM632" s="48"/>
      <c r="BN632" s="48"/>
      <c r="BO632" s="48"/>
      <c r="BP632" s="48"/>
      <c r="BQ632" s="48"/>
      <c r="BR632" s="48"/>
      <c r="BS632" s="48"/>
      <c r="BT632" s="48"/>
      <c r="BU632" s="48"/>
    </row>
    <row r="633" spans="1:73" hidden="1">
      <c r="A633" s="48"/>
      <c r="B633" s="48"/>
      <c r="C633" s="70" t="s">
        <v>1782</v>
      </c>
      <c r="D633" s="48"/>
      <c r="E633" s="76"/>
      <c r="F633" s="48"/>
      <c r="G633" s="70"/>
      <c r="H633" s="48"/>
      <c r="I633" s="48"/>
      <c r="J633" s="48"/>
      <c r="K633" s="48"/>
      <c r="L633" s="450">
        <f t="shared" si="34"/>
        <v>262</v>
      </c>
      <c r="M633" s="450"/>
      <c r="N633" s="145" t="s">
        <v>1783</v>
      </c>
      <c r="O633" s="48"/>
      <c r="P633" s="48"/>
      <c r="Q633" s="48"/>
      <c r="R633" s="48"/>
      <c r="S633" s="48"/>
      <c r="T633" s="48"/>
      <c r="U633" s="451" t="str">
        <f t="shared" si="30"/>
        <v/>
      </c>
      <c r="V633" s="451"/>
      <c r="W633" s="451" t="str">
        <f t="shared" si="31"/>
        <v/>
      </c>
      <c r="X633" s="451"/>
      <c r="Y633" s="48"/>
      <c r="Z633" s="48"/>
      <c r="AA633" s="48"/>
      <c r="AB633" s="48"/>
      <c r="AC633" s="48"/>
      <c r="AD633" s="48"/>
      <c r="AE633" s="48"/>
      <c r="AF633" s="48"/>
      <c r="AG633" s="48"/>
      <c r="AH633" s="48"/>
      <c r="AI633" s="48"/>
      <c r="AJ633" s="48"/>
      <c r="AK633" s="48"/>
      <c r="AL633" s="144" t="s">
        <v>1784</v>
      </c>
      <c r="AM633" s="70"/>
      <c r="AN633" s="70"/>
      <c r="AO633" s="70"/>
      <c r="AP633" s="70"/>
      <c r="AQ633" s="70"/>
      <c r="AR633" s="70"/>
      <c r="AS633" s="70"/>
      <c r="AT633" s="451" t="str">
        <f t="shared" si="29"/>
        <v/>
      </c>
      <c r="AU633" s="451"/>
      <c r="AV633" s="451" t="str">
        <f t="shared" si="32"/>
        <v>Yes</v>
      </c>
      <c r="AW633" s="451"/>
      <c r="AX633" s="149" t="s">
        <v>905</v>
      </c>
      <c r="AY633" s="48"/>
      <c r="AZ633" s="48"/>
      <c r="BA633" s="48"/>
      <c r="BB633" s="451" t="b">
        <f t="shared" si="33"/>
        <v>0</v>
      </c>
      <c r="BC633" s="451"/>
      <c r="BD633" s="48"/>
      <c r="BE633" s="48"/>
      <c r="BF633" s="48"/>
      <c r="BG633" s="48"/>
      <c r="BH633" s="48"/>
      <c r="BI633" s="48"/>
      <c r="BJ633" s="48"/>
      <c r="BK633" s="48"/>
      <c r="BL633" s="48"/>
      <c r="BM633" s="48"/>
      <c r="BN633" s="48"/>
      <c r="BO633" s="48"/>
      <c r="BP633" s="48"/>
      <c r="BQ633" s="48"/>
      <c r="BR633" s="48"/>
      <c r="BS633" s="48"/>
      <c r="BT633" s="48"/>
      <c r="BU633" s="48"/>
    </row>
    <row r="634" spans="1:73" hidden="1">
      <c r="A634" s="48"/>
      <c r="B634" s="48"/>
      <c r="C634" s="70" t="s">
        <v>1785</v>
      </c>
      <c r="D634" s="48"/>
      <c r="E634" s="76"/>
      <c r="F634" s="48"/>
      <c r="G634" s="70"/>
      <c r="H634" s="48"/>
      <c r="I634" s="48"/>
      <c r="J634" s="48"/>
      <c r="K634" s="48"/>
      <c r="L634" s="450">
        <f t="shared" si="34"/>
        <v>263</v>
      </c>
      <c r="M634" s="450"/>
      <c r="N634" s="145" t="s">
        <v>1786</v>
      </c>
      <c r="O634" s="48"/>
      <c r="P634" s="48"/>
      <c r="Q634" s="48"/>
      <c r="R634" s="48"/>
      <c r="S634" s="48"/>
      <c r="T634" s="48"/>
      <c r="U634" s="451" t="str">
        <f t="shared" si="30"/>
        <v/>
      </c>
      <c r="V634" s="451"/>
      <c r="W634" s="451" t="str">
        <f t="shared" si="31"/>
        <v/>
      </c>
      <c r="X634" s="451"/>
      <c r="Y634" s="48"/>
      <c r="Z634" s="48"/>
      <c r="AA634" s="48"/>
      <c r="AB634" s="48"/>
      <c r="AC634" s="48"/>
      <c r="AD634" s="48"/>
      <c r="AE634" s="48"/>
      <c r="AF634" s="48"/>
      <c r="AG634" s="48"/>
      <c r="AH634" s="48"/>
      <c r="AI634" s="48"/>
      <c r="AJ634" s="48"/>
      <c r="AK634" s="48"/>
      <c r="AL634" s="144" t="s">
        <v>1787</v>
      </c>
      <c r="AM634" s="70"/>
      <c r="AN634" s="70"/>
      <c r="AO634" s="70"/>
      <c r="AP634" s="70"/>
      <c r="AQ634" s="70"/>
      <c r="AR634" s="70"/>
      <c r="AS634" s="70"/>
      <c r="AT634" s="451" t="str">
        <f t="shared" si="29"/>
        <v/>
      </c>
      <c r="AU634" s="451"/>
      <c r="AV634" s="451" t="str">
        <f t="shared" si="32"/>
        <v>Yes</v>
      </c>
      <c r="AW634" s="451"/>
      <c r="AX634" s="149" t="s">
        <v>905</v>
      </c>
      <c r="AY634" s="48"/>
      <c r="AZ634" s="48"/>
      <c r="BA634" s="48"/>
      <c r="BB634" s="451" t="b">
        <f t="shared" si="33"/>
        <v>0</v>
      </c>
      <c r="BC634" s="451"/>
      <c r="BD634" s="48"/>
      <c r="BE634" s="48"/>
      <c r="BF634" s="48"/>
      <c r="BG634" s="48"/>
      <c r="BH634" s="48"/>
      <c r="BI634" s="48"/>
      <c r="BJ634" s="48"/>
      <c r="BK634" s="48"/>
      <c r="BL634" s="48"/>
      <c r="BM634" s="48"/>
      <c r="BN634" s="48"/>
      <c r="BO634" s="48"/>
      <c r="BP634" s="48"/>
      <c r="BQ634" s="48"/>
      <c r="BR634" s="48"/>
      <c r="BS634" s="48"/>
      <c r="BT634" s="48"/>
      <c r="BU634" s="48"/>
    </row>
    <row r="635" spans="1:73" hidden="1">
      <c r="A635" s="48"/>
      <c r="B635" s="48"/>
      <c r="C635" s="70" t="s">
        <v>1788</v>
      </c>
      <c r="D635" s="48"/>
      <c r="E635" s="76"/>
      <c r="F635" s="48"/>
      <c r="G635" s="70"/>
      <c r="H635" s="48"/>
      <c r="I635" s="48"/>
      <c r="J635" s="48"/>
      <c r="K635" s="48"/>
      <c r="L635" s="450">
        <f t="shared" si="34"/>
        <v>264</v>
      </c>
      <c r="M635" s="450"/>
      <c r="N635" s="145" t="s">
        <v>1789</v>
      </c>
      <c r="O635" s="48"/>
      <c r="P635" s="48"/>
      <c r="Q635" s="48"/>
      <c r="R635" s="48"/>
      <c r="S635" s="48"/>
      <c r="T635" s="48"/>
      <c r="U635" s="451" t="str">
        <f t="shared" si="30"/>
        <v/>
      </c>
      <c r="V635" s="451"/>
      <c r="W635" s="451" t="str">
        <f t="shared" si="31"/>
        <v/>
      </c>
      <c r="X635" s="451"/>
      <c r="Y635" s="48"/>
      <c r="Z635" s="48"/>
      <c r="AA635" s="48"/>
      <c r="AB635" s="48"/>
      <c r="AC635" s="48"/>
      <c r="AD635" s="48"/>
      <c r="AE635" s="48"/>
      <c r="AF635" s="48"/>
      <c r="AG635" s="48"/>
      <c r="AH635" s="48"/>
      <c r="AI635" s="48"/>
      <c r="AJ635" s="48"/>
      <c r="AK635" s="48"/>
      <c r="AL635" s="150" t="s">
        <v>1790</v>
      </c>
      <c r="AM635" s="70"/>
      <c r="AN635" s="70"/>
      <c r="AO635" s="70"/>
      <c r="AP635" s="70"/>
      <c r="AQ635" s="70"/>
      <c r="AR635" s="70"/>
      <c r="AS635" s="70"/>
      <c r="AT635" s="451" t="str">
        <f t="shared" si="29"/>
        <v/>
      </c>
      <c r="AU635" s="451"/>
      <c r="AV635" s="451" t="str">
        <f t="shared" si="32"/>
        <v>Yes</v>
      </c>
      <c r="AW635" s="451"/>
      <c r="AX635" s="148" t="s">
        <v>895</v>
      </c>
      <c r="AY635" s="48"/>
      <c r="AZ635" s="48"/>
      <c r="BA635" s="48"/>
      <c r="BB635" s="451" t="b">
        <f t="shared" si="33"/>
        <v>0</v>
      </c>
      <c r="BC635" s="451"/>
      <c r="BD635" s="48"/>
      <c r="BE635" s="48"/>
      <c r="BF635" s="48"/>
      <c r="BG635" s="48"/>
      <c r="BH635" s="48"/>
      <c r="BI635" s="48"/>
      <c r="BJ635" s="48"/>
      <c r="BK635" s="48"/>
      <c r="BL635" s="48"/>
      <c r="BM635" s="48"/>
      <c r="BN635" s="48"/>
      <c r="BO635" s="48"/>
      <c r="BP635" s="48"/>
      <c r="BQ635" s="48"/>
      <c r="BR635" s="48"/>
      <c r="BS635" s="48"/>
      <c r="BT635" s="48"/>
      <c r="BU635" s="48"/>
    </row>
    <row r="636" spans="1:73" hidden="1">
      <c r="A636" s="48"/>
      <c r="B636" s="48"/>
      <c r="C636" s="70" t="s">
        <v>1791</v>
      </c>
      <c r="D636" s="48"/>
      <c r="E636" s="76"/>
      <c r="F636" s="48"/>
      <c r="G636" s="70"/>
      <c r="H636" s="48"/>
      <c r="I636" s="48"/>
      <c r="J636" s="48"/>
      <c r="K636" s="48"/>
      <c r="L636" s="450">
        <f t="shared" si="34"/>
        <v>265</v>
      </c>
      <c r="M636" s="450"/>
      <c r="N636" s="145" t="s">
        <v>1792</v>
      </c>
      <c r="O636" s="48"/>
      <c r="P636" s="48"/>
      <c r="Q636" s="48"/>
      <c r="R636" s="48"/>
      <c r="S636" s="48"/>
      <c r="T636" s="48"/>
      <c r="U636" s="451" t="str">
        <f t="shared" si="30"/>
        <v/>
      </c>
      <c r="V636" s="451"/>
      <c r="W636" s="451" t="str">
        <f t="shared" si="31"/>
        <v/>
      </c>
      <c r="X636" s="451"/>
      <c r="Y636" s="48"/>
      <c r="Z636" s="48"/>
      <c r="AA636" s="48"/>
      <c r="AB636" s="48"/>
      <c r="AC636" s="48"/>
      <c r="AD636" s="48"/>
      <c r="AE636" s="48"/>
      <c r="AF636" s="48"/>
      <c r="AG636" s="48"/>
      <c r="AH636" s="48"/>
      <c r="AI636" s="48"/>
      <c r="AJ636" s="48"/>
      <c r="AK636" s="48"/>
      <c r="AL636" s="144" t="s">
        <v>1793</v>
      </c>
      <c r="AM636" s="70"/>
      <c r="AN636" s="70"/>
      <c r="AO636" s="70"/>
      <c r="AP636" s="70"/>
      <c r="AQ636" s="70"/>
      <c r="AR636" s="70"/>
      <c r="AS636" s="70"/>
      <c r="AT636" s="451" t="str">
        <f t="shared" si="29"/>
        <v/>
      </c>
      <c r="AU636" s="451"/>
      <c r="AV636" s="451" t="str">
        <f t="shared" si="32"/>
        <v>Yes</v>
      </c>
      <c r="AW636" s="451"/>
      <c r="AX636" s="149" t="s">
        <v>895</v>
      </c>
      <c r="AY636" s="48"/>
      <c r="AZ636" s="48"/>
      <c r="BA636" s="48"/>
      <c r="BB636" s="451" t="b">
        <f t="shared" si="33"/>
        <v>0</v>
      </c>
      <c r="BC636" s="451"/>
      <c r="BD636" s="48"/>
      <c r="BE636" s="48"/>
      <c r="BF636" s="48"/>
      <c r="BG636" s="48"/>
      <c r="BH636" s="48"/>
      <c r="BI636" s="48"/>
      <c r="BJ636" s="48"/>
      <c r="BK636" s="48"/>
      <c r="BL636" s="48"/>
      <c r="BM636" s="48"/>
      <c r="BN636" s="48"/>
      <c r="BO636" s="48"/>
      <c r="BP636" s="48"/>
      <c r="BQ636" s="48"/>
      <c r="BR636" s="48"/>
      <c r="BS636" s="48"/>
      <c r="BT636" s="48"/>
      <c r="BU636" s="48"/>
    </row>
    <row r="637" spans="1:73" hidden="1">
      <c r="A637" s="48"/>
      <c r="B637" s="48"/>
      <c r="C637" s="70" t="s">
        <v>1794</v>
      </c>
      <c r="D637" s="48"/>
      <c r="E637" s="76"/>
      <c r="F637" s="48"/>
      <c r="G637" s="70"/>
      <c r="H637" s="48"/>
      <c r="I637" s="48"/>
      <c r="J637" s="48"/>
      <c r="K637" s="48"/>
      <c r="L637" s="450">
        <f t="shared" si="34"/>
        <v>266</v>
      </c>
      <c r="M637" s="450"/>
      <c r="N637" s="145" t="s">
        <v>1795</v>
      </c>
      <c r="O637" s="48"/>
      <c r="P637" s="48"/>
      <c r="Q637" s="48"/>
      <c r="R637" s="48"/>
      <c r="S637" s="48"/>
      <c r="T637" s="48"/>
      <c r="U637" s="451" t="str">
        <f t="shared" si="30"/>
        <v/>
      </c>
      <c r="V637" s="451"/>
      <c r="W637" s="451" t="str">
        <f t="shared" si="31"/>
        <v/>
      </c>
      <c r="X637" s="451"/>
      <c r="Y637" s="48"/>
      <c r="Z637" s="48"/>
      <c r="AA637" s="48"/>
      <c r="AB637" s="48"/>
      <c r="AC637" s="48"/>
      <c r="AD637" s="48"/>
      <c r="AE637" s="48"/>
      <c r="AF637" s="48"/>
      <c r="AG637" s="48"/>
      <c r="AH637" s="48"/>
      <c r="AI637" s="48"/>
      <c r="AJ637" s="48"/>
      <c r="AK637" s="48"/>
      <c r="AL637" s="150" t="s">
        <v>1796</v>
      </c>
      <c r="AM637" s="70"/>
      <c r="AN637" s="70"/>
      <c r="AO637" s="70"/>
      <c r="AP637" s="70"/>
      <c r="AQ637" s="70"/>
      <c r="AR637" s="70"/>
      <c r="AS637" s="70"/>
      <c r="AT637" s="451" t="str">
        <f t="shared" si="29"/>
        <v/>
      </c>
      <c r="AU637" s="451"/>
      <c r="AV637" s="451" t="str">
        <f t="shared" si="32"/>
        <v>Yes</v>
      </c>
      <c r="AW637" s="451"/>
      <c r="AX637" s="148" t="s">
        <v>895</v>
      </c>
      <c r="AY637" s="48"/>
      <c r="AZ637" s="48"/>
      <c r="BA637" s="48"/>
      <c r="BB637" s="451" t="b">
        <f t="shared" si="33"/>
        <v>0</v>
      </c>
      <c r="BC637" s="451"/>
      <c r="BD637" s="48"/>
      <c r="BE637" s="48"/>
      <c r="BF637" s="48"/>
      <c r="BG637" s="48"/>
      <c r="BH637" s="48"/>
      <c r="BI637" s="48"/>
      <c r="BJ637" s="48"/>
      <c r="BK637" s="48"/>
      <c r="BL637" s="48"/>
      <c r="BM637" s="48"/>
      <c r="BN637" s="48"/>
      <c r="BO637" s="48"/>
      <c r="BP637" s="48"/>
      <c r="BQ637" s="48"/>
      <c r="BR637" s="48"/>
      <c r="BS637" s="48"/>
      <c r="BT637" s="48"/>
      <c r="BU637" s="48"/>
    </row>
    <row r="638" spans="1:73" hidden="1">
      <c r="A638" s="48"/>
      <c r="B638" s="48"/>
      <c r="C638" s="70" t="s">
        <v>1797</v>
      </c>
      <c r="D638" s="48"/>
      <c r="E638" s="76"/>
      <c r="F638" s="48"/>
      <c r="G638" s="70"/>
      <c r="H638" s="48"/>
      <c r="I638" s="48"/>
      <c r="J638" s="48"/>
      <c r="K638" s="48"/>
      <c r="L638" s="450">
        <f t="shared" si="34"/>
        <v>267</v>
      </c>
      <c r="M638" s="450"/>
      <c r="N638" s="145" t="s">
        <v>1798</v>
      </c>
      <c r="O638" s="48"/>
      <c r="P638" s="48"/>
      <c r="Q638" s="48"/>
      <c r="R638" s="48"/>
      <c r="S638" s="48"/>
      <c r="T638" s="48"/>
      <c r="U638" s="451" t="str">
        <f t="shared" si="30"/>
        <v/>
      </c>
      <c r="V638" s="451"/>
      <c r="W638" s="451" t="str">
        <f t="shared" si="31"/>
        <v/>
      </c>
      <c r="X638" s="451"/>
      <c r="Y638" s="48"/>
      <c r="Z638" s="48"/>
      <c r="AA638" s="48"/>
      <c r="AB638" s="48"/>
      <c r="AC638" s="48"/>
      <c r="AD638" s="48"/>
      <c r="AE638" s="48"/>
      <c r="AF638" s="48"/>
      <c r="AG638" s="48"/>
      <c r="AH638" s="48"/>
      <c r="AI638" s="48"/>
      <c r="AJ638" s="48"/>
      <c r="AK638" s="48"/>
      <c r="AL638" s="144" t="s">
        <v>1799</v>
      </c>
      <c r="AM638" s="70"/>
      <c r="AN638" s="70"/>
      <c r="AO638" s="70"/>
      <c r="AP638" s="70"/>
      <c r="AQ638" s="70"/>
      <c r="AR638" s="70"/>
      <c r="AS638" s="70"/>
      <c r="AT638" s="451" t="str">
        <f t="shared" si="29"/>
        <v/>
      </c>
      <c r="AU638" s="451"/>
      <c r="AV638" s="451" t="str">
        <f t="shared" si="32"/>
        <v>Yes</v>
      </c>
      <c r="AW638" s="451"/>
      <c r="AX638" s="149" t="s">
        <v>905</v>
      </c>
      <c r="AY638" s="48"/>
      <c r="AZ638" s="48"/>
      <c r="BA638" s="48"/>
      <c r="BB638" s="451" t="b">
        <f t="shared" si="33"/>
        <v>0</v>
      </c>
      <c r="BC638" s="451"/>
      <c r="BD638" s="48"/>
      <c r="BE638" s="48"/>
      <c r="BF638" s="48"/>
      <c r="BG638" s="48"/>
      <c r="BH638" s="48"/>
      <c r="BI638" s="48"/>
      <c r="BJ638" s="48"/>
      <c r="BK638" s="48"/>
      <c r="BL638" s="48"/>
      <c r="BM638" s="48"/>
      <c r="BN638" s="48"/>
      <c r="BO638" s="48"/>
      <c r="BP638" s="48"/>
      <c r="BQ638" s="48"/>
      <c r="BR638" s="48"/>
      <c r="BS638" s="48"/>
      <c r="BT638" s="48"/>
      <c r="BU638" s="48"/>
    </row>
    <row r="639" spans="1:73" hidden="1">
      <c r="A639" s="48"/>
      <c r="B639" s="48"/>
      <c r="C639" s="70" t="s">
        <v>1800</v>
      </c>
      <c r="D639" s="48"/>
      <c r="E639" s="76"/>
      <c r="F639" s="48"/>
      <c r="G639" s="70"/>
      <c r="H639" s="48"/>
      <c r="I639" s="48"/>
      <c r="J639" s="48"/>
      <c r="K639" s="48"/>
      <c r="L639" s="450">
        <f t="shared" si="34"/>
        <v>268</v>
      </c>
      <c r="M639" s="450"/>
      <c r="N639" s="145" t="s">
        <v>1801</v>
      </c>
      <c r="O639" s="48"/>
      <c r="P639" s="48"/>
      <c r="Q639" s="48"/>
      <c r="R639" s="48"/>
      <c r="S639" s="48"/>
      <c r="T639" s="48"/>
      <c r="U639" s="451" t="str">
        <f t="shared" si="30"/>
        <v/>
      </c>
      <c r="V639" s="451"/>
      <c r="W639" s="451" t="str">
        <f t="shared" si="31"/>
        <v/>
      </c>
      <c r="X639" s="451"/>
      <c r="Y639" s="48"/>
      <c r="Z639" s="48"/>
      <c r="AA639" s="48"/>
      <c r="AB639" s="48"/>
      <c r="AC639" s="48"/>
      <c r="AD639" s="48"/>
      <c r="AE639" s="48"/>
      <c r="AF639" s="48"/>
      <c r="AG639" s="48"/>
      <c r="AH639" s="48"/>
      <c r="AI639" s="48"/>
      <c r="AJ639" s="48"/>
      <c r="AK639" s="48"/>
      <c r="AL639" s="150" t="s">
        <v>1802</v>
      </c>
      <c r="AM639" s="70"/>
      <c r="AN639" s="70"/>
      <c r="AO639" s="70"/>
      <c r="AP639" s="70"/>
      <c r="AQ639" s="70"/>
      <c r="AR639" s="70"/>
      <c r="AS639" s="70"/>
      <c r="AT639" s="451" t="str">
        <f t="shared" si="29"/>
        <v/>
      </c>
      <c r="AU639" s="451"/>
      <c r="AV639" s="451" t="str">
        <f t="shared" si="32"/>
        <v>Yes</v>
      </c>
      <c r="AW639" s="451"/>
      <c r="AX639" s="148" t="s">
        <v>895</v>
      </c>
      <c r="AY639" s="48"/>
      <c r="AZ639" s="48"/>
      <c r="BA639" s="48"/>
      <c r="BB639" s="451" t="b">
        <f t="shared" si="33"/>
        <v>0</v>
      </c>
      <c r="BC639" s="451"/>
      <c r="BD639" s="48"/>
      <c r="BE639" s="48"/>
      <c r="BF639" s="48"/>
      <c r="BG639" s="48"/>
      <c r="BH639" s="48"/>
      <c r="BI639" s="48"/>
      <c r="BJ639" s="48"/>
      <c r="BK639" s="48"/>
      <c r="BL639" s="48"/>
      <c r="BM639" s="48"/>
      <c r="BN639" s="48"/>
      <c r="BO639" s="48"/>
      <c r="BP639" s="48"/>
      <c r="BQ639" s="48"/>
      <c r="BR639" s="48"/>
      <c r="BS639" s="48"/>
      <c r="BT639" s="48"/>
      <c r="BU639" s="48"/>
    </row>
    <row r="640" spans="1:73" hidden="1">
      <c r="A640" s="48"/>
      <c r="B640" s="48"/>
      <c r="C640" s="70" t="s">
        <v>1803</v>
      </c>
      <c r="D640" s="48"/>
      <c r="E640" s="76"/>
      <c r="F640" s="48"/>
      <c r="G640" s="70"/>
      <c r="H640" s="48"/>
      <c r="I640" s="48"/>
      <c r="J640" s="48"/>
      <c r="K640" s="48"/>
      <c r="L640" s="450">
        <f t="shared" si="34"/>
        <v>269</v>
      </c>
      <c r="M640" s="450"/>
      <c r="N640" s="145" t="s">
        <v>1804</v>
      </c>
      <c r="O640" s="48"/>
      <c r="P640" s="48"/>
      <c r="Q640" s="48"/>
      <c r="R640" s="48"/>
      <c r="S640" s="48"/>
      <c r="T640" s="48"/>
      <c r="U640" s="451" t="str">
        <f t="shared" si="30"/>
        <v/>
      </c>
      <c r="V640" s="451"/>
      <c r="W640" s="451" t="str">
        <f t="shared" si="31"/>
        <v/>
      </c>
      <c r="X640" s="451"/>
      <c r="Y640" s="48"/>
      <c r="Z640" s="48"/>
      <c r="AA640" s="48"/>
      <c r="AB640" s="48"/>
      <c r="AC640" s="48"/>
      <c r="AD640" s="48"/>
      <c r="AE640" s="48"/>
      <c r="AF640" s="48"/>
      <c r="AG640" s="48"/>
      <c r="AH640" s="48"/>
      <c r="AI640" s="48"/>
      <c r="AJ640" s="48"/>
      <c r="AK640" s="48"/>
      <c r="AL640" s="150" t="s">
        <v>1805</v>
      </c>
      <c r="AM640" s="70"/>
      <c r="AN640" s="70"/>
      <c r="AO640" s="70"/>
      <c r="AP640" s="70"/>
      <c r="AQ640" s="70"/>
      <c r="AR640" s="70"/>
      <c r="AS640" s="70"/>
      <c r="AT640" s="451" t="str">
        <f t="shared" si="29"/>
        <v/>
      </c>
      <c r="AU640" s="451"/>
      <c r="AV640" s="451" t="str">
        <f t="shared" si="32"/>
        <v>Yes</v>
      </c>
      <c r="AW640" s="451"/>
      <c r="AX640" s="148" t="s">
        <v>895</v>
      </c>
      <c r="AY640" s="48"/>
      <c r="AZ640" s="48"/>
      <c r="BA640" s="48"/>
      <c r="BB640" s="451" t="b">
        <f t="shared" si="33"/>
        <v>0</v>
      </c>
      <c r="BC640" s="451"/>
      <c r="BD640" s="48"/>
      <c r="BE640" s="48"/>
      <c r="BF640" s="48"/>
      <c r="BG640" s="48"/>
      <c r="BH640" s="48"/>
      <c r="BI640" s="48"/>
      <c r="BJ640" s="48"/>
      <c r="BK640" s="48"/>
      <c r="BL640" s="48"/>
      <c r="BM640" s="48"/>
      <c r="BN640" s="48"/>
      <c r="BO640" s="48"/>
      <c r="BP640" s="48"/>
      <c r="BQ640" s="48"/>
      <c r="BR640" s="48"/>
      <c r="BS640" s="48"/>
      <c r="BT640" s="48"/>
      <c r="BU640" s="48"/>
    </row>
    <row r="641" spans="1:73" hidden="1">
      <c r="A641" s="48"/>
      <c r="B641" s="48"/>
      <c r="C641" s="70" t="s">
        <v>1806</v>
      </c>
      <c r="D641" s="48"/>
      <c r="E641" s="76"/>
      <c r="F641" s="48"/>
      <c r="G641" s="70"/>
      <c r="H641" s="48"/>
      <c r="I641" s="48"/>
      <c r="J641" s="48"/>
      <c r="K641" s="48"/>
      <c r="L641" s="450">
        <f t="shared" si="34"/>
        <v>270</v>
      </c>
      <c r="M641" s="450"/>
      <c r="N641" s="145" t="s">
        <v>1807</v>
      </c>
      <c r="O641" s="48"/>
      <c r="P641" s="48"/>
      <c r="Q641" s="48"/>
      <c r="R641" s="48"/>
      <c r="S641" s="48"/>
      <c r="T641" s="48"/>
      <c r="U641" s="451" t="str">
        <f t="shared" si="30"/>
        <v/>
      </c>
      <c r="V641" s="451"/>
      <c r="W641" s="451" t="str">
        <f t="shared" si="31"/>
        <v/>
      </c>
      <c r="X641" s="451"/>
      <c r="Y641" s="48"/>
      <c r="Z641" s="48"/>
      <c r="AA641" s="48"/>
      <c r="AB641" s="48"/>
      <c r="AC641" s="48"/>
      <c r="AD641" s="48"/>
      <c r="AE641" s="48"/>
      <c r="AF641" s="48"/>
      <c r="AG641" s="48"/>
      <c r="AH641" s="48"/>
      <c r="AI641" s="48"/>
      <c r="AJ641" s="48"/>
      <c r="AK641" s="48"/>
      <c r="AL641" s="153" t="s">
        <v>1808</v>
      </c>
      <c r="AM641" s="70"/>
      <c r="AN641" s="70"/>
      <c r="AO641" s="70"/>
      <c r="AP641" s="70"/>
      <c r="AQ641" s="70"/>
      <c r="AR641" s="70"/>
      <c r="AS641" s="70"/>
      <c r="AT641" s="451" t="str">
        <f t="shared" si="29"/>
        <v/>
      </c>
      <c r="AU641" s="451"/>
      <c r="AV641" s="451" t="str">
        <f t="shared" si="32"/>
        <v>Yes</v>
      </c>
      <c r="AW641" s="451"/>
      <c r="AX641" s="148" t="s">
        <v>895</v>
      </c>
      <c r="AY641" s="48"/>
      <c r="AZ641" s="48"/>
      <c r="BA641" s="48"/>
      <c r="BB641" s="451" t="b">
        <f t="shared" si="33"/>
        <v>0</v>
      </c>
      <c r="BC641" s="451"/>
      <c r="BD641" s="48"/>
      <c r="BE641" s="48"/>
      <c r="BF641" s="48"/>
      <c r="BG641" s="48"/>
      <c r="BH641" s="48"/>
      <c r="BI641" s="48"/>
      <c r="BJ641" s="48"/>
      <c r="BK641" s="48"/>
      <c r="BL641" s="48"/>
      <c r="BM641" s="48"/>
      <c r="BN641" s="48"/>
      <c r="BO641" s="48"/>
      <c r="BP641" s="48"/>
      <c r="BQ641" s="48"/>
      <c r="BR641" s="48"/>
      <c r="BS641" s="48"/>
      <c r="BT641" s="48"/>
      <c r="BU641" s="48"/>
    </row>
    <row r="642" spans="1:73" hidden="1">
      <c r="A642" s="48"/>
      <c r="B642" s="48"/>
      <c r="C642" s="70" t="s">
        <v>1809</v>
      </c>
      <c r="D642" s="48"/>
      <c r="E642" s="76"/>
      <c r="F642" s="48"/>
      <c r="G642" s="70"/>
      <c r="H642" s="48"/>
      <c r="I642" s="48"/>
      <c r="J642" s="48"/>
      <c r="K642" s="48"/>
      <c r="L642" s="450">
        <f t="shared" si="34"/>
        <v>271</v>
      </c>
      <c r="M642" s="450"/>
      <c r="N642" s="145" t="s">
        <v>1810</v>
      </c>
      <c r="O642" s="48"/>
      <c r="P642" s="48"/>
      <c r="Q642" s="48"/>
      <c r="R642" s="48"/>
      <c r="S642" s="48"/>
      <c r="T642" s="48"/>
      <c r="U642" s="451" t="str">
        <f t="shared" si="30"/>
        <v/>
      </c>
      <c r="V642" s="451"/>
      <c r="W642" s="451" t="str">
        <f t="shared" si="31"/>
        <v/>
      </c>
      <c r="X642" s="451"/>
      <c r="Y642" s="48"/>
      <c r="Z642" s="48"/>
      <c r="AA642" s="48"/>
      <c r="AB642" s="48"/>
      <c r="AC642" s="48"/>
      <c r="AD642" s="48"/>
      <c r="AE642" s="48"/>
      <c r="AF642" s="48"/>
      <c r="AG642" s="48"/>
      <c r="AH642" s="48"/>
      <c r="AI642" s="48"/>
      <c r="AJ642" s="48"/>
      <c r="AK642" s="48"/>
      <c r="AL642" s="144" t="s">
        <v>1811</v>
      </c>
      <c r="AM642" s="70"/>
      <c r="AN642" s="70"/>
      <c r="AO642" s="70"/>
      <c r="AP642" s="70"/>
      <c r="AQ642" s="70"/>
      <c r="AR642" s="70"/>
      <c r="AS642" s="70"/>
      <c r="AT642" s="451" t="str">
        <f t="shared" si="29"/>
        <v/>
      </c>
      <c r="AU642" s="451"/>
      <c r="AV642" s="451" t="str">
        <f t="shared" si="32"/>
        <v>Yes</v>
      </c>
      <c r="AW642" s="451"/>
      <c r="AX642" s="149" t="s">
        <v>905</v>
      </c>
      <c r="AY642" s="48"/>
      <c r="AZ642" s="48"/>
      <c r="BA642" s="48"/>
      <c r="BB642" s="451" t="b">
        <f t="shared" si="33"/>
        <v>0</v>
      </c>
      <c r="BC642" s="451"/>
      <c r="BD642" s="48"/>
      <c r="BE642" s="48"/>
      <c r="BF642" s="48"/>
      <c r="BG642" s="48"/>
      <c r="BH642" s="48"/>
      <c r="BI642" s="48"/>
      <c r="BJ642" s="48"/>
      <c r="BK642" s="48"/>
      <c r="BL642" s="48"/>
      <c r="BM642" s="48"/>
      <c r="BN642" s="48"/>
      <c r="BO642" s="48"/>
      <c r="BP642" s="48"/>
      <c r="BQ642" s="48"/>
      <c r="BR642" s="48"/>
      <c r="BS642" s="48"/>
      <c r="BT642" s="48"/>
      <c r="BU642" s="48"/>
    </row>
    <row r="643" spans="1:73" hidden="1">
      <c r="A643" s="48"/>
      <c r="B643" s="48"/>
      <c r="C643" s="70" t="s">
        <v>1812</v>
      </c>
      <c r="D643" s="48"/>
      <c r="E643" s="76"/>
      <c r="F643" s="48"/>
      <c r="G643" s="70"/>
      <c r="H643" s="48"/>
      <c r="I643" s="48"/>
      <c r="J643" s="48"/>
      <c r="K643" s="48"/>
      <c r="L643" s="450">
        <f t="shared" si="34"/>
        <v>272</v>
      </c>
      <c r="M643" s="450"/>
      <c r="N643" s="145" t="s">
        <v>1813</v>
      </c>
      <c r="O643" s="48"/>
      <c r="P643" s="48"/>
      <c r="Q643" s="48"/>
      <c r="R643" s="48"/>
      <c r="S643" s="48"/>
      <c r="T643" s="48"/>
      <c r="U643" s="451" t="str">
        <f t="shared" si="30"/>
        <v/>
      </c>
      <c r="V643" s="451"/>
      <c r="W643" s="451" t="str">
        <f t="shared" si="31"/>
        <v/>
      </c>
      <c r="X643" s="451"/>
      <c r="Y643" s="48"/>
      <c r="Z643" s="48"/>
      <c r="AA643" s="48"/>
      <c r="AB643" s="48"/>
      <c r="AC643" s="48"/>
      <c r="AD643" s="48"/>
      <c r="AE643" s="48"/>
      <c r="AF643" s="48"/>
      <c r="AG643" s="48"/>
      <c r="AH643" s="48"/>
      <c r="AI643" s="48"/>
      <c r="AJ643" s="48"/>
      <c r="AK643" s="48"/>
      <c r="AL643" s="144" t="s">
        <v>1814</v>
      </c>
      <c r="AM643" s="70"/>
      <c r="AN643" s="70"/>
      <c r="AO643" s="70"/>
      <c r="AP643" s="70"/>
      <c r="AQ643" s="70"/>
      <c r="AR643" s="70"/>
      <c r="AS643" s="70"/>
      <c r="AT643" s="451" t="str">
        <f t="shared" si="29"/>
        <v/>
      </c>
      <c r="AU643" s="451"/>
      <c r="AV643" s="451" t="str">
        <f t="shared" si="32"/>
        <v>Yes</v>
      </c>
      <c r="AW643" s="451"/>
      <c r="AX643" s="149" t="s">
        <v>905</v>
      </c>
      <c r="AY643" s="48"/>
      <c r="AZ643" s="48"/>
      <c r="BA643" s="48"/>
      <c r="BB643" s="451" t="b">
        <f t="shared" si="33"/>
        <v>0</v>
      </c>
      <c r="BC643" s="451"/>
      <c r="BD643" s="48"/>
      <c r="BE643" s="48"/>
      <c r="BF643" s="48"/>
      <c r="BG643" s="48"/>
      <c r="BH643" s="48"/>
      <c r="BI643" s="48"/>
      <c r="BJ643" s="48"/>
      <c r="BK643" s="48"/>
      <c r="BL643" s="48"/>
      <c r="BM643" s="48"/>
      <c r="BN643" s="48"/>
      <c r="BO643" s="48"/>
      <c r="BP643" s="48"/>
      <c r="BQ643" s="48"/>
      <c r="BR643" s="48"/>
      <c r="BS643" s="48"/>
      <c r="BT643" s="48"/>
      <c r="BU643" s="48"/>
    </row>
    <row r="644" spans="1:73" hidden="1">
      <c r="A644" s="48"/>
      <c r="B644" s="48"/>
      <c r="C644" s="70" t="s">
        <v>1815</v>
      </c>
      <c r="D644" s="48"/>
      <c r="E644" s="76"/>
      <c r="F644" s="48"/>
      <c r="G644" s="70"/>
      <c r="H644" s="48"/>
      <c r="I644" s="48"/>
      <c r="J644" s="48"/>
      <c r="K644" s="48"/>
      <c r="L644" s="450">
        <f t="shared" si="34"/>
        <v>273</v>
      </c>
      <c r="M644" s="450"/>
      <c r="N644" s="145" t="s">
        <v>1816</v>
      </c>
      <c r="O644" s="48"/>
      <c r="P644" s="48"/>
      <c r="Q644" s="48"/>
      <c r="R644" s="48"/>
      <c r="S644" s="48"/>
      <c r="T644" s="48"/>
      <c r="U644" s="451" t="str">
        <f t="shared" si="30"/>
        <v/>
      </c>
      <c r="V644" s="451"/>
      <c r="W644" s="451" t="str">
        <f t="shared" si="31"/>
        <v/>
      </c>
      <c r="X644" s="451"/>
      <c r="Y644" s="48"/>
      <c r="Z644" s="48"/>
      <c r="AA644" s="48"/>
      <c r="AB644" s="48"/>
      <c r="AC644" s="48"/>
      <c r="AD644" s="48"/>
      <c r="AE644" s="48"/>
      <c r="AF644" s="48"/>
      <c r="AG644" s="48"/>
      <c r="AH644" s="48"/>
      <c r="AI644" s="48"/>
      <c r="AJ644" s="48"/>
      <c r="AK644" s="48"/>
      <c r="AL644" s="144" t="s">
        <v>1817</v>
      </c>
      <c r="AM644" s="70"/>
      <c r="AN644" s="70"/>
      <c r="AO644" s="70"/>
      <c r="AP644" s="70"/>
      <c r="AQ644" s="70"/>
      <c r="AR644" s="70"/>
      <c r="AS644" s="70"/>
      <c r="AT644" s="451" t="str">
        <f t="shared" si="29"/>
        <v/>
      </c>
      <c r="AU644" s="451"/>
      <c r="AV644" s="451" t="str">
        <f t="shared" si="32"/>
        <v>Yes</v>
      </c>
      <c r="AW644" s="451"/>
      <c r="AX644" s="149" t="s">
        <v>905</v>
      </c>
      <c r="AY644" s="48"/>
      <c r="AZ644" s="48"/>
      <c r="BA644" s="48"/>
      <c r="BB644" s="451" t="b">
        <f t="shared" si="33"/>
        <v>0</v>
      </c>
      <c r="BC644" s="451"/>
      <c r="BD644" s="48"/>
      <c r="BE644" s="48"/>
      <c r="BF644" s="48"/>
      <c r="BG644" s="48"/>
      <c r="BH644" s="48"/>
      <c r="BI644" s="48"/>
      <c r="BJ644" s="48"/>
      <c r="BK644" s="48"/>
      <c r="BL644" s="48"/>
      <c r="BM644" s="48"/>
      <c r="BN644" s="48"/>
      <c r="BO644" s="48"/>
      <c r="BP644" s="48"/>
      <c r="BQ644" s="48"/>
      <c r="BR644" s="48"/>
      <c r="BS644" s="48"/>
      <c r="BT644" s="48"/>
      <c r="BU644" s="48"/>
    </row>
    <row r="645" spans="1:73" hidden="1">
      <c r="A645" s="48"/>
      <c r="B645" s="48"/>
      <c r="C645" s="70" t="s">
        <v>1818</v>
      </c>
      <c r="D645" s="48"/>
      <c r="E645" s="76"/>
      <c r="F645" s="48"/>
      <c r="G645" s="70"/>
      <c r="H645" s="48"/>
      <c r="I645" s="48"/>
      <c r="J645" s="48"/>
      <c r="K645" s="48"/>
      <c r="L645" s="450">
        <f t="shared" si="34"/>
        <v>274</v>
      </c>
      <c r="M645" s="450"/>
      <c r="N645" s="145" t="s">
        <v>1819</v>
      </c>
      <c r="O645" s="48"/>
      <c r="P645" s="48"/>
      <c r="Q645" s="48"/>
      <c r="R645" s="48"/>
      <c r="S645" s="48"/>
      <c r="T645" s="48"/>
      <c r="U645" s="451" t="str">
        <f t="shared" si="30"/>
        <v/>
      </c>
      <c r="V645" s="451"/>
      <c r="W645" s="451" t="str">
        <f t="shared" si="31"/>
        <v/>
      </c>
      <c r="X645" s="451"/>
      <c r="Y645" s="48"/>
      <c r="Z645" s="48"/>
      <c r="AA645" s="48"/>
      <c r="AB645" s="48"/>
      <c r="AC645" s="48"/>
      <c r="AD645" s="48"/>
      <c r="AE645" s="48"/>
      <c r="AF645" s="48"/>
      <c r="AG645" s="48"/>
      <c r="AH645" s="48"/>
      <c r="AI645" s="48"/>
      <c r="AJ645" s="48"/>
      <c r="AK645" s="48"/>
      <c r="AL645" s="144" t="s">
        <v>1820</v>
      </c>
      <c r="AM645" s="70"/>
      <c r="AN645" s="70"/>
      <c r="AO645" s="70"/>
      <c r="AP645" s="70"/>
      <c r="AQ645" s="70"/>
      <c r="AR645" s="70"/>
      <c r="AS645" s="70"/>
      <c r="AT645" s="451" t="str">
        <f t="shared" si="29"/>
        <v/>
      </c>
      <c r="AU645" s="451"/>
      <c r="AV645" s="451" t="str">
        <f t="shared" si="32"/>
        <v>Yes</v>
      </c>
      <c r="AW645" s="451"/>
      <c r="AX645" s="149" t="s">
        <v>905</v>
      </c>
      <c r="AY645" s="48"/>
      <c r="AZ645" s="48"/>
      <c r="BA645" s="48"/>
      <c r="BB645" s="451" t="b">
        <f t="shared" si="33"/>
        <v>0</v>
      </c>
      <c r="BC645" s="451"/>
      <c r="BD645" s="48"/>
      <c r="BE645" s="48"/>
      <c r="BF645" s="48"/>
      <c r="BG645" s="48"/>
      <c r="BH645" s="48"/>
      <c r="BI645" s="48"/>
      <c r="BJ645" s="48"/>
      <c r="BK645" s="48"/>
      <c r="BL645" s="48"/>
      <c r="BM645" s="48"/>
      <c r="BN645" s="48"/>
      <c r="BO645" s="48"/>
      <c r="BP645" s="48"/>
      <c r="BQ645" s="48"/>
      <c r="BR645" s="48"/>
      <c r="BS645" s="48"/>
      <c r="BT645" s="48"/>
      <c r="BU645" s="48"/>
    </row>
    <row r="646" spans="1:73" hidden="1">
      <c r="A646" s="48"/>
      <c r="B646" s="48"/>
      <c r="C646" s="70" t="s">
        <v>1821</v>
      </c>
      <c r="D646" s="48"/>
      <c r="E646" s="76"/>
      <c r="F646" s="48"/>
      <c r="G646" s="70"/>
      <c r="H646" s="48"/>
      <c r="I646" s="48"/>
      <c r="J646" s="48"/>
      <c r="K646" s="48"/>
      <c r="L646" s="450">
        <f t="shared" si="34"/>
        <v>275</v>
      </c>
      <c r="M646" s="450"/>
      <c r="N646" s="145" t="s">
        <v>1822</v>
      </c>
      <c r="O646" s="48"/>
      <c r="P646" s="48"/>
      <c r="Q646" s="48"/>
      <c r="R646" s="48"/>
      <c r="S646" s="48"/>
      <c r="T646" s="48"/>
      <c r="U646" s="451" t="str">
        <f t="shared" si="30"/>
        <v/>
      </c>
      <c r="V646" s="451"/>
      <c r="W646" s="451" t="str">
        <f t="shared" si="31"/>
        <v/>
      </c>
      <c r="X646" s="451"/>
      <c r="Y646" s="48"/>
      <c r="Z646" s="48"/>
      <c r="AA646" s="48"/>
      <c r="AB646" s="48"/>
      <c r="AC646" s="48"/>
      <c r="AD646" s="48"/>
      <c r="AE646" s="48"/>
      <c r="AF646" s="48"/>
      <c r="AG646" s="48"/>
      <c r="AH646" s="48"/>
      <c r="AI646" s="48"/>
      <c r="AJ646" s="48"/>
      <c r="AK646" s="48"/>
      <c r="AL646" s="150" t="s">
        <v>1823</v>
      </c>
      <c r="AM646" s="70"/>
      <c r="AN646" s="70"/>
      <c r="AO646" s="70"/>
      <c r="AP646" s="70"/>
      <c r="AQ646" s="70"/>
      <c r="AR646" s="70"/>
      <c r="AS646" s="70"/>
      <c r="AT646" s="451" t="str">
        <f t="shared" si="29"/>
        <v/>
      </c>
      <c r="AU646" s="451"/>
      <c r="AV646" s="451" t="str">
        <f t="shared" si="32"/>
        <v>Yes</v>
      </c>
      <c r="AW646" s="451"/>
      <c r="AX646" s="148" t="s">
        <v>895</v>
      </c>
      <c r="AY646" s="48"/>
      <c r="AZ646" s="48"/>
      <c r="BA646" s="48"/>
      <c r="BB646" s="451" t="b">
        <f t="shared" si="33"/>
        <v>0</v>
      </c>
      <c r="BC646" s="451"/>
      <c r="BD646" s="48"/>
      <c r="BE646" s="48"/>
      <c r="BF646" s="48"/>
      <c r="BG646" s="48"/>
      <c r="BH646" s="48"/>
      <c r="BI646" s="48"/>
      <c r="BJ646" s="48"/>
      <c r="BK646" s="48"/>
      <c r="BL646" s="48"/>
      <c r="BM646" s="48"/>
      <c r="BN646" s="48"/>
      <c r="BO646" s="48"/>
      <c r="BP646" s="48"/>
      <c r="BQ646" s="48"/>
      <c r="BR646" s="48"/>
      <c r="BS646" s="48"/>
      <c r="BT646" s="48"/>
      <c r="BU646" s="48"/>
    </row>
    <row r="647" spans="1:73" hidden="1">
      <c r="A647" s="48"/>
      <c r="B647" s="48"/>
      <c r="C647" s="70" t="s">
        <v>1824</v>
      </c>
      <c r="D647" s="48"/>
      <c r="E647" s="76"/>
      <c r="F647" s="48"/>
      <c r="G647" s="70"/>
      <c r="H647" s="48"/>
      <c r="I647" s="48"/>
      <c r="J647" s="48"/>
      <c r="K647" s="48"/>
      <c r="L647" s="450">
        <f t="shared" si="34"/>
        <v>276</v>
      </c>
      <c r="M647" s="450"/>
      <c r="N647" s="145" t="s">
        <v>1825</v>
      </c>
      <c r="O647" s="48"/>
      <c r="P647" s="48"/>
      <c r="Q647" s="48"/>
      <c r="R647" s="48"/>
      <c r="S647" s="48"/>
      <c r="T647" s="48"/>
      <c r="U647" s="451" t="str">
        <f t="shared" si="30"/>
        <v/>
      </c>
      <c r="V647" s="451"/>
      <c r="W647" s="451" t="str">
        <f t="shared" si="31"/>
        <v/>
      </c>
      <c r="X647" s="451"/>
      <c r="Y647" s="48"/>
      <c r="Z647" s="48"/>
      <c r="AA647" s="48"/>
      <c r="AB647" s="48"/>
      <c r="AC647" s="48"/>
      <c r="AD647" s="48"/>
      <c r="AE647" s="48"/>
      <c r="AF647" s="48"/>
      <c r="AG647" s="48"/>
      <c r="AH647" s="48"/>
      <c r="AI647" s="48"/>
      <c r="AJ647" s="48"/>
      <c r="AK647" s="48"/>
      <c r="AL647" s="144" t="s">
        <v>1826</v>
      </c>
      <c r="AM647" s="70"/>
      <c r="AN647" s="70"/>
      <c r="AO647" s="70"/>
      <c r="AP647" s="70"/>
      <c r="AQ647" s="70"/>
      <c r="AR647" s="70"/>
      <c r="AS647" s="70"/>
      <c r="AT647" s="451" t="str">
        <f t="shared" si="29"/>
        <v/>
      </c>
      <c r="AU647" s="451"/>
      <c r="AV647" s="451" t="str">
        <f t="shared" si="32"/>
        <v>Yes</v>
      </c>
      <c r="AW647" s="451"/>
      <c r="AX647" s="149" t="s">
        <v>905</v>
      </c>
      <c r="AY647" s="48"/>
      <c r="AZ647" s="48"/>
      <c r="BA647" s="48"/>
      <c r="BB647" s="451" t="b">
        <f t="shared" si="33"/>
        <v>0</v>
      </c>
      <c r="BC647" s="451"/>
      <c r="BD647" s="48"/>
      <c r="BE647" s="48"/>
      <c r="BF647" s="48"/>
      <c r="BG647" s="48"/>
      <c r="BH647" s="48"/>
      <c r="BI647" s="48"/>
      <c r="BJ647" s="48"/>
      <c r="BK647" s="48"/>
      <c r="BL647" s="48"/>
      <c r="BM647" s="48"/>
      <c r="BN647" s="48"/>
      <c r="BO647" s="48"/>
      <c r="BP647" s="48"/>
      <c r="BQ647" s="48"/>
      <c r="BR647" s="48"/>
      <c r="BS647" s="48"/>
      <c r="BT647" s="48"/>
      <c r="BU647" s="48"/>
    </row>
    <row r="648" spans="1:73" hidden="1">
      <c r="A648" s="48"/>
      <c r="B648" s="48"/>
      <c r="C648" s="70" t="s">
        <v>1827</v>
      </c>
      <c r="D648" s="48"/>
      <c r="E648" s="76"/>
      <c r="F648" s="48"/>
      <c r="G648" s="70"/>
      <c r="H648" s="48"/>
      <c r="I648" s="48"/>
      <c r="J648" s="48"/>
      <c r="K648" s="48"/>
      <c r="L648" s="450">
        <f t="shared" si="34"/>
        <v>277</v>
      </c>
      <c r="M648" s="450"/>
      <c r="N648" s="145" t="s">
        <v>1828</v>
      </c>
      <c r="O648" s="48"/>
      <c r="P648" s="48"/>
      <c r="Q648" s="48"/>
      <c r="R648" s="48"/>
      <c r="S648" s="48"/>
      <c r="T648" s="48"/>
      <c r="U648" s="451" t="str">
        <f t="shared" si="30"/>
        <v/>
      </c>
      <c r="V648" s="451"/>
      <c r="W648" s="451" t="str">
        <f t="shared" si="31"/>
        <v/>
      </c>
      <c r="X648" s="451"/>
      <c r="Y648" s="48"/>
      <c r="Z648" s="48"/>
      <c r="AA648" s="48"/>
      <c r="AB648" s="48"/>
      <c r="AC648" s="48"/>
      <c r="AD648" s="48"/>
      <c r="AE648" s="48"/>
      <c r="AF648" s="48"/>
      <c r="AG648" s="48"/>
      <c r="AH648" s="48"/>
      <c r="AI648" s="48"/>
      <c r="AJ648" s="48"/>
      <c r="AK648" s="48"/>
      <c r="AL648" s="144" t="s">
        <v>1454</v>
      </c>
      <c r="AM648" s="70"/>
      <c r="AN648" s="70"/>
      <c r="AO648" s="70"/>
      <c r="AP648" s="70"/>
      <c r="AQ648" s="70"/>
      <c r="AR648" s="70"/>
      <c r="AS648" s="70"/>
      <c r="AT648" s="451" t="str">
        <f t="shared" si="29"/>
        <v/>
      </c>
      <c r="AU648" s="451"/>
      <c r="AV648" s="451" t="str">
        <f t="shared" si="32"/>
        <v>Yes</v>
      </c>
      <c r="AW648" s="451"/>
      <c r="AX648" s="149" t="s">
        <v>905</v>
      </c>
      <c r="AY648" s="48"/>
      <c r="AZ648" s="48"/>
      <c r="BA648" s="48"/>
      <c r="BB648" s="451" t="b">
        <f t="shared" si="33"/>
        <v>0</v>
      </c>
      <c r="BC648" s="451"/>
      <c r="BD648" s="48"/>
      <c r="BE648" s="48"/>
      <c r="BF648" s="48"/>
      <c r="BG648" s="48"/>
      <c r="BH648" s="48"/>
      <c r="BI648" s="48"/>
      <c r="BJ648" s="48"/>
      <c r="BK648" s="48"/>
      <c r="BL648" s="48"/>
      <c r="BM648" s="48"/>
      <c r="BN648" s="48"/>
      <c r="BO648" s="48"/>
      <c r="BP648" s="48"/>
      <c r="BQ648" s="48"/>
      <c r="BR648" s="48"/>
      <c r="BS648" s="48"/>
      <c r="BT648" s="48"/>
      <c r="BU648" s="48"/>
    </row>
    <row r="649" spans="1:73" hidden="1">
      <c r="A649" s="48"/>
      <c r="B649" s="48"/>
      <c r="C649" s="70" t="s">
        <v>1829</v>
      </c>
      <c r="D649" s="48"/>
      <c r="E649" s="76"/>
      <c r="F649" s="48"/>
      <c r="G649" s="70"/>
      <c r="H649" s="48"/>
      <c r="I649" s="48"/>
      <c r="J649" s="48"/>
      <c r="K649" s="48"/>
      <c r="L649" s="450">
        <f t="shared" si="34"/>
        <v>278</v>
      </c>
      <c r="M649" s="450"/>
      <c r="N649" s="145" t="s">
        <v>1282</v>
      </c>
      <c r="O649" s="48"/>
      <c r="P649" s="48"/>
      <c r="Q649" s="48"/>
      <c r="R649" s="48"/>
      <c r="S649" s="48"/>
      <c r="T649" s="48"/>
      <c r="U649" s="451" t="str">
        <f t="shared" si="30"/>
        <v/>
      </c>
      <c r="V649" s="451"/>
      <c r="W649" s="451" t="str">
        <f t="shared" si="31"/>
        <v/>
      </c>
      <c r="X649" s="451"/>
      <c r="Y649" s="48"/>
      <c r="Z649" s="48"/>
      <c r="AA649" s="48"/>
      <c r="AB649" s="48"/>
      <c r="AC649" s="48"/>
      <c r="AD649" s="48"/>
      <c r="AE649" s="48"/>
      <c r="AF649" s="48"/>
      <c r="AG649" s="48"/>
      <c r="AH649" s="48"/>
      <c r="AI649" s="48"/>
      <c r="AJ649" s="48"/>
      <c r="AK649" s="48"/>
      <c r="AL649" s="144" t="s">
        <v>1830</v>
      </c>
      <c r="AM649" s="70"/>
      <c r="AN649" s="70"/>
      <c r="AO649" s="70"/>
      <c r="AP649" s="70"/>
      <c r="AQ649" s="70"/>
      <c r="AR649" s="70"/>
      <c r="AS649" s="70"/>
      <c r="AT649" s="451" t="str">
        <f t="shared" si="29"/>
        <v/>
      </c>
      <c r="AU649" s="451"/>
      <c r="AV649" s="451" t="str">
        <f t="shared" si="32"/>
        <v>Yes</v>
      </c>
      <c r="AW649" s="451"/>
      <c r="AX649" s="149" t="s">
        <v>905</v>
      </c>
      <c r="AY649" s="48"/>
      <c r="AZ649" s="48"/>
      <c r="BA649" s="48"/>
      <c r="BB649" s="451" t="b">
        <f t="shared" si="33"/>
        <v>0</v>
      </c>
      <c r="BC649" s="451"/>
      <c r="BD649" s="48"/>
      <c r="BE649" s="48"/>
      <c r="BF649" s="48"/>
      <c r="BG649" s="48"/>
      <c r="BH649" s="48"/>
      <c r="BI649" s="48"/>
      <c r="BJ649" s="48"/>
      <c r="BK649" s="48"/>
      <c r="BL649" s="48"/>
      <c r="BM649" s="48"/>
      <c r="BN649" s="48"/>
      <c r="BO649" s="48"/>
      <c r="BP649" s="48"/>
      <c r="BQ649" s="48"/>
      <c r="BR649" s="48"/>
      <c r="BS649" s="48"/>
      <c r="BT649" s="48"/>
      <c r="BU649" s="48"/>
    </row>
    <row r="650" spans="1:73" hidden="1">
      <c r="A650" s="48"/>
      <c r="B650" s="48"/>
      <c r="C650" s="70" t="s">
        <v>1831</v>
      </c>
      <c r="D650" s="48"/>
      <c r="E650" s="76"/>
      <c r="F650" s="48"/>
      <c r="G650" s="70"/>
      <c r="H650" s="48"/>
      <c r="I650" s="48"/>
      <c r="J650" s="48"/>
      <c r="K650" s="48"/>
      <c r="L650" s="450">
        <f t="shared" si="34"/>
        <v>279</v>
      </c>
      <c r="M650" s="450"/>
      <c r="N650" s="145" t="s">
        <v>1832</v>
      </c>
      <c r="O650" s="48"/>
      <c r="P650" s="48"/>
      <c r="Q650" s="48"/>
      <c r="R650" s="48"/>
      <c r="S650" s="48"/>
      <c r="T650" s="48"/>
      <c r="U650" s="451" t="str">
        <f t="shared" si="30"/>
        <v/>
      </c>
      <c r="V650" s="451"/>
      <c r="W650" s="451" t="str">
        <f t="shared" si="31"/>
        <v/>
      </c>
      <c r="X650" s="451"/>
      <c r="Y650" s="48"/>
      <c r="Z650" s="48"/>
      <c r="AA650" s="48"/>
      <c r="AB650" s="48"/>
      <c r="AC650" s="48"/>
      <c r="AD650" s="48"/>
      <c r="AE650" s="48"/>
      <c r="AF650" s="48"/>
      <c r="AG650" s="48"/>
      <c r="AH650" s="48"/>
      <c r="AI650" s="48"/>
      <c r="AJ650" s="48"/>
      <c r="AK650" s="48"/>
      <c r="AL650" s="144" t="s">
        <v>1833</v>
      </c>
      <c r="AM650" s="70"/>
      <c r="AN650" s="70"/>
      <c r="AO650" s="70"/>
      <c r="AP650" s="70"/>
      <c r="AQ650" s="70"/>
      <c r="AR650" s="70"/>
      <c r="AS650" s="70"/>
      <c r="AT650" s="451" t="str">
        <f t="shared" si="29"/>
        <v/>
      </c>
      <c r="AU650" s="451"/>
      <c r="AV650" s="451" t="str">
        <f t="shared" si="32"/>
        <v>No</v>
      </c>
      <c r="AW650" s="451"/>
      <c r="AX650" s="149" t="s">
        <v>900</v>
      </c>
      <c r="AY650" s="48"/>
      <c r="AZ650" s="48"/>
      <c r="BA650" s="48"/>
      <c r="BB650" s="451" t="b">
        <f t="shared" si="33"/>
        <v>0</v>
      </c>
      <c r="BC650" s="451"/>
      <c r="BD650" s="48"/>
      <c r="BE650" s="48"/>
      <c r="BF650" s="48"/>
      <c r="BG650" s="48"/>
      <c r="BH650" s="48"/>
      <c r="BI650" s="48"/>
      <c r="BJ650" s="48"/>
      <c r="BK650" s="48"/>
      <c r="BL650" s="48"/>
      <c r="BM650" s="48"/>
      <c r="BN650" s="48"/>
      <c r="BO650" s="48"/>
      <c r="BP650" s="48"/>
      <c r="BQ650" s="48"/>
      <c r="BR650" s="48"/>
      <c r="BS650" s="48"/>
      <c r="BT650" s="48"/>
      <c r="BU650" s="48"/>
    </row>
    <row r="651" spans="1:73" hidden="1">
      <c r="A651" s="48"/>
      <c r="B651" s="48"/>
      <c r="C651" s="70" t="s">
        <v>1834</v>
      </c>
      <c r="D651" s="48"/>
      <c r="E651" s="76"/>
      <c r="F651" s="48"/>
      <c r="G651" s="70"/>
      <c r="H651" s="48"/>
      <c r="I651" s="48"/>
      <c r="J651" s="48"/>
      <c r="K651" s="48"/>
      <c r="L651" s="450">
        <f t="shared" si="34"/>
        <v>280</v>
      </c>
      <c r="M651" s="450"/>
      <c r="N651" s="145" t="s">
        <v>1835</v>
      </c>
      <c r="O651" s="48"/>
      <c r="P651" s="48"/>
      <c r="Q651" s="48"/>
      <c r="R651" s="48"/>
      <c r="S651" s="48"/>
      <c r="T651" s="48"/>
      <c r="U651" s="451" t="str">
        <f t="shared" si="30"/>
        <v/>
      </c>
      <c r="V651" s="451"/>
      <c r="W651" s="451" t="str">
        <f t="shared" si="31"/>
        <v/>
      </c>
      <c r="X651" s="451"/>
      <c r="Y651" s="48"/>
      <c r="Z651" s="48"/>
      <c r="AA651" s="48"/>
      <c r="AB651" s="48"/>
      <c r="AC651" s="48"/>
      <c r="AD651" s="48"/>
      <c r="AE651" s="48"/>
      <c r="AF651" s="48"/>
      <c r="AG651" s="48"/>
      <c r="AH651" s="48"/>
      <c r="AI651" s="48"/>
      <c r="AJ651" s="48"/>
      <c r="AK651" s="48"/>
      <c r="AL651" s="144" t="s">
        <v>1836</v>
      </c>
      <c r="AM651" s="70"/>
      <c r="AN651" s="70"/>
      <c r="AO651" s="70"/>
      <c r="AP651" s="70"/>
      <c r="AQ651" s="70"/>
      <c r="AR651" s="70"/>
      <c r="AS651" s="70"/>
      <c r="AT651" s="451" t="str">
        <f t="shared" si="29"/>
        <v/>
      </c>
      <c r="AU651" s="451"/>
      <c r="AV651" s="451" t="str">
        <f t="shared" si="32"/>
        <v>Yes</v>
      </c>
      <c r="AW651" s="451"/>
      <c r="AX651" s="149" t="s">
        <v>905</v>
      </c>
      <c r="AY651" s="48"/>
      <c r="AZ651" s="48"/>
      <c r="BA651" s="48"/>
      <c r="BB651" s="451" t="b">
        <f t="shared" si="33"/>
        <v>0</v>
      </c>
      <c r="BC651" s="451"/>
      <c r="BD651" s="48"/>
      <c r="BE651" s="48"/>
      <c r="BF651" s="48"/>
      <c r="BG651" s="48"/>
      <c r="BH651" s="48"/>
      <c r="BI651" s="48"/>
      <c r="BJ651" s="48"/>
      <c r="BK651" s="48"/>
      <c r="BL651" s="48"/>
      <c r="BM651" s="48"/>
      <c r="BN651" s="48"/>
      <c r="BO651" s="48"/>
      <c r="BP651" s="48"/>
      <c r="BQ651" s="48"/>
      <c r="BR651" s="48"/>
      <c r="BS651" s="48"/>
      <c r="BT651" s="48"/>
      <c r="BU651" s="48"/>
    </row>
    <row r="652" spans="1:73" hidden="1">
      <c r="A652" s="48"/>
      <c r="B652" s="48"/>
      <c r="C652" s="70" t="s">
        <v>1837</v>
      </c>
      <c r="D652" s="48"/>
      <c r="E652" s="76"/>
      <c r="F652" s="48"/>
      <c r="G652" s="70"/>
      <c r="H652" s="48"/>
      <c r="I652" s="48"/>
      <c r="J652" s="48"/>
      <c r="K652" s="48"/>
      <c r="L652" s="450">
        <f t="shared" si="34"/>
        <v>281</v>
      </c>
      <c r="M652" s="450"/>
      <c r="N652" s="145" t="s">
        <v>1838</v>
      </c>
      <c r="O652" s="48"/>
      <c r="P652" s="48"/>
      <c r="Q652" s="48"/>
      <c r="R652" s="48"/>
      <c r="S652" s="48"/>
      <c r="T652" s="48"/>
      <c r="U652" s="451" t="str">
        <f t="shared" si="30"/>
        <v/>
      </c>
      <c r="V652" s="451"/>
      <c r="W652" s="451" t="str">
        <f t="shared" si="31"/>
        <v/>
      </c>
      <c r="X652" s="451"/>
      <c r="Y652" s="48"/>
      <c r="Z652" s="48"/>
      <c r="AA652" s="48"/>
      <c r="AB652" s="48"/>
      <c r="AC652" s="48"/>
      <c r="AD652" s="48"/>
      <c r="AE652" s="48"/>
      <c r="AF652" s="48"/>
      <c r="AG652" s="48"/>
      <c r="AH652" s="48"/>
      <c r="AI652" s="48"/>
      <c r="AJ652" s="48"/>
      <c r="AK652" s="48"/>
      <c r="AL652" s="144" t="s">
        <v>1839</v>
      </c>
      <c r="AM652" s="70"/>
      <c r="AN652" s="70"/>
      <c r="AO652" s="70"/>
      <c r="AP652" s="70"/>
      <c r="AQ652" s="70"/>
      <c r="AR652" s="70"/>
      <c r="AS652" s="70"/>
      <c r="AT652" s="451" t="str">
        <f t="shared" si="29"/>
        <v/>
      </c>
      <c r="AU652" s="451"/>
      <c r="AV652" s="451" t="str">
        <f t="shared" si="32"/>
        <v>Yes</v>
      </c>
      <c r="AW652" s="451"/>
      <c r="AX652" s="149" t="s">
        <v>905</v>
      </c>
      <c r="AY652" s="48"/>
      <c r="AZ652" s="48"/>
      <c r="BA652" s="48"/>
      <c r="BB652" s="451" t="b">
        <f t="shared" si="33"/>
        <v>0</v>
      </c>
      <c r="BC652" s="451"/>
      <c r="BD652" s="48"/>
      <c r="BE652" s="48"/>
      <c r="BF652" s="48"/>
      <c r="BG652" s="48"/>
      <c r="BH652" s="48"/>
      <c r="BI652" s="48"/>
      <c r="BJ652" s="48"/>
      <c r="BK652" s="48"/>
      <c r="BL652" s="48"/>
      <c r="BM652" s="48"/>
      <c r="BN652" s="48"/>
      <c r="BO652" s="48"/>
      <c r="BP652" s="48"/>
      <c r="BQ652" s="48"/>
      <c r="BR652" s="48"/>
      <c r="BS652" s="48"/>
      <c r="BT652" s="48"/>
      <c r="BU652" s="48"/>
    </row>
    <row r="653" spans="1:73" hidden="1">
      <c r="A653" s="48"/>
      <c r="B653" s="48"/>
      <c r="C653" s="70" t="s">
        <v>1840</v>
      </c>
      <c r="D653" s="48"/>
      <c r="E653" s="76"/>
      <c r="F653" s="48"/>
      <c r="G653" s="70"/>
      <c r="H653" s="48"/>
      <c r="I653" s="48"/>
      <c r="J653" s="48"/>
      <c r="K653" s="48"/>
      <c r="L653" s="450">
        <f t="shared" si="34"/>
        <v>282</v>
      </c>
      <c r="M653" s="450"/>
      <c r="N653" s="145" t="s">
        <v>1841</v>
      </c>
      <c r="O653" s="48"/>
      <c r="P653" s="48"/>
      <c r="Q653" s="48"/>
      <c r="R653" s="48"/>
      <c r="S653" s="48"/>
      <c r="T653" s="48"/>
      <c r="U653" s="451" t="str">
        <f t="shared" si="30"/>
        <v/>
      </c>
      <c r="V653" s="451"/>
      <c r="W653" s="451" t="str">
        <f t="shared" si="31"/>
        <v/>
      </c>
      <c r="X653" s="451"/>
      <c r="Y653" s="48"/>
      <c r="Z653" s="48"/>
      <c r="AA653" s="48"/>
      <c r="AB653" s="48"/>
      <c r="AC653" s="48"/>
      <c r="AD653" s="48"/>
      <c r="AE653" s="48"/>
      <c r="AF653" s="48"/>
      <c r="AG653" s="48"/>
      <c r="AH653" s="48"/>
      <c r="AI653" s="48"/>
      <c r="AJ653" s="48"/>
      <c r="AK653" s="48"/>
      <c r="AL653" s="150" t="s">
        <v>1842</v>
      </c>
      <c r="AM653" s="70"/>
      <c r="AN653" s="70"/>
      <c r="AO653" s="70"/>
      <c r="AP653" s="70"/>
      <c r="AQ653" s="70"/>
      <c r="AR653" s="70"/>
      <c r="AS653" s="70"/>
      <c r="AT653" s="451" t="str">
        <f t="shared" si="29"/>
        <v/>
      </c>
      <c r="AU653" s="451"/>
      <c r="AV653" s="451" t="str">
        <f t="shared" si="32"/>
        <v>Yes</v>
      </c>
      <c r="AW653" s="451"/>
      <c r="AX653" s="148" t="s">
        <v>895</v>
      </c>
      <c r="AY653" s="48"/>
      <c r="AZ653" s="48"/>
      <c r="BA653" s="48"/>
      <c r="BB653" s="451" t="b">
        <f t="shared" si="33"/>
        <v>0</v>
      </c>
      <c r="BC653" s="451"/>
      <c r="BD653" s="48"/>
      <c r="BE653" s="48"/>
      <c r="BF653" s="48"/>
      <c r="BG653" s="48"/>
      <c r="BH653" s="48"/>
      <c r="BI653" s="48"/>
      <c r="BJ653" s="48"/>
      <c r="BK653" s="48"/>
      <c r="BL653" s="48"/>
      <c r="BM653" s="48"/>
      <c r="BN653" s="48"/>
      <c r="BO653" s="48"/>
      <c r="BP653" s="48"/>
      <c r="BQ653" s="48"/>
      <c r="BR653" s="48"/>
      <c r="BS653" s="48"/>
      <c r="BT653" s="48"/>
      <c r="BU653" s="48"/>
    </row>
    <row r="654" spans="1:73" hidden="1">
      <c r="A654" s="48"/>
      <c r="B654" s="48"/>
      <c r="C654" s="70" t="s">
        <v>1843</v>
      </c>
      <c r="D654" s="48"/>
      <c r="E654" s="76"/>
      <c r="F654" s="48"/>
      <c r="G654" s="70"/>
      <c r="H654" s="48"/>
      <c r="I654" s="48"/>
      <c r="J654" s="48"/>
      <c r="K654" s="48"/>
      <c r="L654" s="450">
        <f t="shared" si="34"/>
        <v>283</v>
      </c>
      <c r="M654" s="450"/>
      <c r="N654" s="145" t="s">
        <v>1844</v>
      </c>
      <c r="O654" s="48"/>
      <c r="P654" s="48"/>
      <c r="Q654" s="48"/>
      <c r="R654" s="48"/>
      <c r="S654" s="48"/>
      <c r="T654" s="48"/>
      <c r="U654" s="451" t="str">
        <f t="shared" si="30"/>
        <v/>
      </c>
      <c r="V654" s="451"/>
      <c r="W654" s="451" t="str">
        <f t="shared" si="31"/>
        <v/>
      </c>
      <c r="X654" s="451"/>
      <c r="Y654" s="48"/>
      <c r="Z654" s="48"/>
      <c r="AA654" s="48"/>
      <c r="AB654" s="48"/>
      <c r="AC654" s="48"/>
      <c r="AD654" s="48"/>
      <c r="AE654" s="48"/>
      <c r="AF654" s="48"/>
      <c r="AG654" s="48"/>
      <c r="AH654" s="48"/>
      <c r="AI654" s="48"/>
      <c r="AJ654" s="48"/>
      <c r="AK654" s="48"/>
      <c r="AL654" s="144" t="s">
        <v>1845</v>
      </c>
      <c r="AM654" s="70"/>
      <c r="AN654" s="70"/>
      <c r="AO654" s="70"/>
      <c r="AP654" s="70"/>
      <c r="AQ654" s="70"/>
      <c r="AR654" s="70"/>
      <c r="AS654" s="70"/>
      <c r="AT654" s="451" t="str">
        <f t="shared" si="29"/>
        <v/>
      </c>
      <c r="AU654" s="451"/>
      <c r="AV654" s="451" t="str">
        <f t="shared" si="32"/>
        <v>Yes</v>
      </c>
      <c r="AW654" s="451"/>
      <c r="AX654" s="149" t="s">
        <v>905</v>
      </c>
      <c r="AY654" s="48"/>
      <c r="AZ654" s="48"/>
      <c r="BA654" s="48"/>
      <c r="BB654" s="451" t="b">
        <f t="shared" si="33"/>
        <v>0</v>
      </c>
      <c r="BC654" s="451"/>
      <c r="BD654" s="48"/>
      <c r="BE654" s="48"/>
      <c r="BF654" s="48"/>
      <c r="BG654" s="48"/>
      <c r="BH654" s="48"/>
      <c r="BI654" s="48"/>
      <c r="BJ654" s="48"/>
      <c r="BK654" s="48"/>
      <c r="BL654" s="48"/>
      <c r="BM654" s="48"/>
      <c r="BN654" s="48"/>
      <c r="BO654" s="48"/>
      <c r="BP654" s="48"/>
      <c r="BQ654" s="48"/>
      <c r="BR654" s="48"/>
      <c r="BS654" s="48"/>
      <c r="BT654" s="48"/>
      <c r="BU654" s="48"/>
    </row>
    <row r="655" spans="1:73" hidden="1">
      <c r="A655" s="48"/>
      <c r="B655" s="48"/>
      <c r="C655" s="70" t="s">
        <v>1846</v>
      </c>
      <c r="D655" s="48"/>
      <c r="E655" s="76"/>
      <c r="F655" s="48"/>
      <c r="G655" s="70"/>
      <c r="H655" s="48"/>
      <c r="I655" s="48"/>
      <c r="J655" s="48"/>
      <c r="K655" s="48"/>
      <c r="L655" s="450">
        <f t="shared" si="34"/>
        <v>284</v>
      </c>
      <c r="M655" s="450"/>
      <c r="N655" s="145" t="s">
        <v>1847</v>
      </c>
      <c r="O655" s="48"/>
      <c r="P655" s="48"/>
      <c r="Q655" s="48"/>
      <c r="R655" s="48"/>
      <c r="S655" s="48"/>
      <c r="T655" s="48"/>
      <c r="U655" s="451" t="str">
        <f t="shared" si="30"/>
        <v/>
      </c>
      <c r="V655" s="451"/>
      <c r="W655" s="451" t="str">
        <f t="shared" si="31"/>
        <v/>
      </c>
      <c r="X655" s="451"/>
      <c r="Y655" s="48"/>
      <c r="Z655" s="48"/>
      <c r="AA655" s="48"/>
      <c r="AB655" s="48"/>
      <c r="AC655" s="48"/>
      <c r="AD655" s="48"/>
      <c r="AE655" s="48"/>
      <c r="AF655" s="48"/>
      <c r="AG655" s="48"/>
      <c r="AH655" s="48"/>
      <c r="AI655" s="48"/>
      <c r="AJ655" s="48"/>
      <c r="AK655" s="48"/>
      <c r="AL655" s="144" t="s">
        <v>1848</v>
      </c>
      <c r="AM655" s="70"/>
      <c r="AN655" s="70"/>
      <c r="AO655" s="70"/>
      <c r="AP655" s="70"/>
      <c r="AQ655" s="70"/>
      <c r="AR655" s="70"/>
      <c r="AS655" s="70"/>
      <c r="AT655" s="451" t="str">
        <f t="shared" si="29"/>
        <v/>
      </c>
      <c r="AU655" s="451"/>
      <c r="AV655" s="451" t="str">
        <f t="shared" si="32"/>
        <v>Yes</v>
      </c>
      <c r="AW655" s="451"/>
      <c r="AX655" s="149" t="s">
        <v>905</v>
      </c>
      <c r="AY655" s="48"/>
      <c r="AZ655" s="48"/>
      <c r="BA655" s="48"/>
      <c r="BB655" s="451" t="b">
        <f t="shared" si="33"/>
        <v>0</v>
      </c>
      <c r="BC655" s="451"/>
      <c r="BD655" s="48"/>
      <c r="BE655" s="48"/>
      <c r="BF655" s="48"/>
      <c r="BG655" s="48"/>
      <c r="BH655" s="48"/>
      <c r="BI655" s="48"/>
      <c r="BJ655" s="48"/>
      <c r="BK655" s="48"/>
      <c r="BL655" s="48"/>
      <c r="BM655" s="48"/>
      <c r="BN655" s="48"/>
      <c r="BO655" s="48"/>
      <c r="BP655" s="48"/>
      <c r="BQ655" s="48"/>
      <c r="BR655" s="48"/>
      <c r="BS655" s="48"/>
      <c r="BT655" s="48"/>
      <c r="BU655" s="48"/>
    </row>
    <row r="656" spans="1:73" hidden="1">
      <c r="A656" s="48"/>
      <c r="B656" s="48"/>
      <c r="C656" s="70" t="s">
        <v>1849</v>
      </c>
      <c r="D656" s="48"/>
      <c r="E656" s="76"/>
      <c r="F656" s="48"/>
      <c r="G656" s="70"/>
      <c r="H656" s="48"/>
      <c r="I656" s="48"/>
      <c r="J656" s="48"/>
      <c r="K656" s="48"/>
      <c r="L656" s="450">
        <f t="shared" si="34"/>
        <v>285</v>
      </c>
      <c r="M656" s="450"/>
      <c r="N656" s="145" t="s">
        <v>1850</v>
      </c>
      <c r="O656" s="48"/>
      <c r="P656" s="48"/>
      <c r="Q656" s="48"/>
      <c r="R656" s="48"/>
      <c r="S656" s="48"/>
      <c r="T656" s="48"/>
      <c r="U656" s="451" t="str">
        <f t="shared" si="30"/>
        <v/>
      </c>
      <c r="V656" s="451"/>
      <c r="W656" s="451" t="str">
        <f t="shared" si="31"/>
        <v/>
      </c>
      <c r="X656" s="451"/>
      <c r="Y656" s="48"/>
      <c r="Z656" s="48"/>
      <c r="AA656" s="48"/>
      <c r="AB656" s="48"/>
      <c r="AC656" s="48"/>
      <c r="AD656" s="48"/>
      <c r="AE656" s="48"/>
      <c r="AF656" s="48"/>
      <c r="AG656" s="48"/>
      <c r="AH656" s="48"/>
      <c r="AI656" s="48"/>
      <c r="AJ656" s="48"/>
      <c r="AK656" s="48"/>
      <c r="AL656" s="144" t="s">
        <v>1851</v>
      </c>
      <c r="AM656" s="70"/>
      <c r="AN656" s="70"/>
      <c r="AO656" s="70"/>
      <c r="AP656" s="70"/>
      <c r="AQ656" s="70"/>
      <c r="AR656" s="70"/>
      <c r="AS656" s="70"/>
      <c r="AT656" s="451" t="str">
        <f t="shared" si="29"/>
        <v/>
      </c>
      <c r="AU656" s="451"/>
      <c r="AV656" s="451" t="str">
        <f t="shared" si="32"/>
        <v>No</v>
      </c>
      <c r="AW656" s="451"/>
      <c r="AX656" s="149" t="s">
        <v>900</v>
      </c>
      <c r="AY656" s="48"/>
      <c r="AZ656" s="48"/>
      <c r="BA656" s="48"/>
      <c r="BB656" s="451" t="b">
        <f t="shared" si="33"/>
        <v>0</v>
      </c>
      <c r="BC656" s="451"/>
      <c r="BD656" s="48"/>
      <c r="BE656" s="48"/>
      <c r="BF656" s="48"/>
      <c r="BG656" s="48"/>
      <c r="BH656" s="48"/>
      <c r="BI656" s="48"/>
      <c r="BJ656" s="48"/>
      <c r="BK656" s="48"/>
      <c r="BL656" s="48"/>
      <c r="BM656" s="48"/>
      <c r="BN656" s="48"/>
      <c r="BO656" s="48"/>
      <c r="BP656" s="48"/>
      <c r="BQ656" s="48"/>
      <c r="BR656" s="48"/>
      <c r="BS656" s="48"/>
      <c r="BT656" s="48"/>
      <c r="BU656" s="48"/>
    </row>
    <row r="657" spans="1:73" hidden="1">
      <c r="A657" s="48"/>
      <c r="B657" s="48"/>
      <c r="C657" s="70" t="s">
        <v>1852</v>
      </c>
      <c r="D657" s="48"/>
      <c r="E657" s="76"/>
      <c r="F657" s="48"/>
      <c r="G657" s="70"/>
      <c r="H657" s="48"/>
      <c r="I657" s="48"/>
      <c r="J657" s="48"/>
      <c r="K657" s="48"/>
      <c r="L657" s="450">
        <f t="shared" si="34"/>
        <v>286</v>
      </c>
      <c r="M657" s="450"/>
      <c r="N657" s="145" t="s">
        <v>1853</v>
      </c>
      <c r="O657" s="48"/>
      <c r="P657" s="48"/>
      <c r="Q657" s="48"/>
      <c r="R657" s="48"/>
      <c r="S657" s="48"/>
      <c r="T657" s="48"/>
      <c r="U657" s="451" t="str">
        <f t="shared" si="30"/>
        <v/>
      </c>
      <c r="V657" s="451"/>
      <c r="W657" s="451" t="str">
        <f t="shared" si="31"/>
        <v/>
      </c>
      <c r="X657" s="451"/>
      <c r="Y657" s="48"/>
      <c r="Z657" s="48"/>
      <c r="AA657" s="48"/>
      <c r="AB657" s="48"/>
      <c r="AC657" s="48"/>
      <c r="AD657" s="48"/>
      <c r="AE657" s="48"/>
      <c r="AF657" s="48"/>
      <c r="AG657" s="48"/>
      <c r="AH657" s="48"/>
      <c r="AI657" s="48"/>
      <c r="AJ657" s="48"/>
      <c r="AK657" s="48"/>
      <c r="AL657" s="144" t="s">
        <v>1854</v>
      </c>
      <c r="AM657" s="70"/>
      <c r="AN657" s="70"/>
      <c r="AO657" s="70"/>
      <c r="AP657" s="70"/>
      <c r="AQ657" s="70"/>
      <c r="AR657" s="70"/>
      <c r="AS657" s="70"/>
      <c r="AT657" s="451" t="str">
        <f t="shared" si="29"/>
        <v/>
      </c>
      <c r="AU657" s="451"/>
      <c r="AV657" s="451" t="str">
        <f t="shared" si="32"/>
        <v>Yes</v>
      </c>
      <c r="AW657" s="451"/>
      <c r="AX657" s="149" t="s">
        <v>905</v>
      </c>
      <c r="AY657" s="48"/>
      <c r="AZ657" s="48"/>
      <c r="BA657" s="48"/>
      <c r="BB657" s="451" t="b">
        <f t="shared" si="33"/>
        <v>0</v>
      </c>
      <c r="BC657" s="451"/>
      <c r="BD657" s="48"/>
      <c r="BE657" s="48"/>
      <c r="BF657" s="48"/>
      <c r="BG657" s="48"/>
      <c r="BH657" s="48"/>
      <c r="BI657" s="48"/>
      <c r="BJ657" s="48"/>
      <c r="BK657" s="48"/>
      <c r="BL657" s="48"/>
      <c r="BM657" s="48"/>
      <c r="BN657" s="48"/>
      <c r="BO657" s="48"/>
      <c r="BP657" s="48"/>
      <c r="BQ657" s="48"/>
      <c r="BR657" s="48"/>
      <c r="BS657" s="48"/>
      <c r="BT657" s="48"/>
      <c r="BU657" s="48"/>
    </row>
    <row r="658" spans="1:73" hidden="1">
      <c r="A658" s="48"/>
      <c r="B658" s="48"/>
      <c r="C658" s="70" t="s">
        <v>1855</v>
      </c>
      <c r="D658" s="48"/>
      <c r="E658" s="76"/>
      <c r="F658" s="48"/>
      <c r="G658" s="70"/>
      <c r="H658" s="48"/>
      <c r="I658" s="48"/>
      <c r="J658" s="48"/>
      <c r="K658" s="48"/>
      <c r="L658" s="450">
        <f t="shared" si="34"/>
        <v>287</v>
      </c>
      <c r="M658" s="450"/>
      <c r="N658" s="145" t="s">
        <v>1856</v>
      </c>
      <c r="O658" s="48"/>
      <c r="P658" s="48"/>
      <c r="Q658" s="48"/>
      <c r="R658" s="48"/>
      <c r="S658" s="48"/>
      <c r="T658" s="48"/>
      <c r="U658" s="451" t="str">
        <f t="shared" si="30"/>
        <v/>
      </c>
      <c r="V658" s="451"/>
      <c r="W658" s="451" t="str">
        <f t="shared" si="31"/>
        <v/>
      </c>
      <c r="X658" s="451"/>
      <c r="Y658" s="48"/>
      <c r="Z658" s="48"/>
      <c r="AA658" s="48"/>
      <c r="AB658" s="48"/>
      <c r="AC658" s="48"/>
      <c r="AD658" s="48"/>
      <c r="AE658" s="48"/>
      <c r="AF658" s="48"/>
      <c r="AG658" s="48"/>
      <c r="AH658" s="48"/>
      <c r="AI658" s="48"/>
      <c r="AJ658" s="48"/>
      <c r="AK658" s="48"/>
      <c r="AL658" s="144" t="s">
        <v>1857</v>
      </c>
      <c r="AM658" s="70"/>
      <c r="AN658" s="70"/>
      <c r="AO658" s="70"/>
      <c r="AP658" s="70"/>
      <c r="AQ658" s="70"/>
      <c r="AR658" s="70"/>
      <c r="AS658" s="70"/>
      <c r="AT658" s="451" t="str">
        <f t="shared" si="29"/>
        <v/>
      </c>
      <c r="AU658" s="451"/>
      <c r="AV658" s="451" t="str">
        <f t="shared" si="32"/>
        <v>Yes</v>
      </c>
      <c r="AW658" s="451"/>
      <c r="AX658" s="149" t="s">
        <v>905</v>
      </c>
      <c r="AY658" s="48"/>
      <c r="AZ658" s="48"/>
      <c r="BA658" s="48"/>
      <c r="BB658" s="451" t="b">
        <f t="shared" si="33"/>
        <v>0</v>
      </c>
      <c r="BC658" s="451"/>
      <c r="BD658" s="48"/>
      <c r="BE658" s="48"/>
      <c r="BF658" s="48"/>
      <c r="BG658" s="48"/>
      <c r="BH658" s="48"/>
      <c r="BI658" s="48"/>
      <c r="BJ658" s="48"/>
      <c r="BK658" s="48"/>
      <c r="BL658" s="48"/>
      <c r="BM658" s="48"/>
      <c r="BN658" s="48"/>
      <c r="BO658" s="48"/>
      <c r="BP658" s="48"/>
      <c r="BQ658" s="48"/>
      <c r="BR658" s="48"/>
      <c r="BS658" s="48"/>
      <c r="BT658" s="48"/>
      <c r="BU658" s="48"/>
    </row>
    <row r="659" spans="1:73" hidden="1">
      <c r="A659" s="48"/>
      <c r="B659" s="48"/>
      <c r="C659" s="70" t="s">
        <v>1858</v>
      </c>
      <c r="D659" s="48"/>
      <c r="E659" s="76"/>
      <c r="F659" s="48"/>
      <c r="G659" s="70"/>
      <c r="H659" s="48"/>
      <c r="I659" s="48"/>
      <c r="J659" s="48"/>
      <c r="K659" s="48"/>
      <c r="L659" s="450">
        <f t="shared" si="34"/>
        <v>288</v>
      </c>
      <c r="M659" s="450"/>
      <c r="N659" s="145" t="s">
        <v>1859</v>
      </c>
      <c r="O659" s="48"/>
      <c r="P659" s="48"/>
      <c r="Q659" s="48"/>
      <c r="R659" s="48"/>
      <c r="S659" s="48"/>
      <c r="T659" s="48"/>
      <c r="U659" s="451" t="str">
        <f t="shared" si="30"/>
        <v/>
      </c>
      <c r="V659" s="451"/>
      <c r="W659" s="451" t="str">
        <f t="shared" si="31"/>
        <v/>
      </c>
      <c r="X659" s="451"/>
      <c r="Y659" s="48"/>
      <c r="Z659" s="48"/>
      <c r="AA659" s="48"/>
      <c r="AB659" s="48"/>
      <c r="AC659" s="48"/>
      <c r="AD659" s="48"/>
      <c r="AE659" s="48"/>
      <c r="AF659" s="48"/>
      <c r="AG659" s="48"/>
      <c r="AH659" s="48"/>
      <c r="AI659" s="48"/>
      <c r="AJ659" s="48"/>
      <c r="AK659" s="48"/>
      <c r="AL659" s="144" t="s">
        <v>1860</v>
      </c>
      <c r="AM659" s="70"/>
      <c r="AN659" s="70"/>
      <c r="AO659" s="70"/>
      <c r="AP659" s="70"/>
      <c r="AQ659" s="70"/>
      <c r="AR659" s="70"/>
      <c r="AS659" s="70"/>
      <c r="AT659" s="451" t="str">
        <f t="shared" si="29"/>
        <v/>
      </c>
      <c r="AU659" s="451"/>
      <c r="AV659" s="451" t="str">
        <f t="shared" si="32"/>
        <v>Yes</v>
      </c>
      <c r="AW659" s="451"/>
      <c r="AX659" s="149" t="s">
        <v>895</v>
      </c>
      <c r="AY659" s="48"/>
      <c r="AZ659" s="48"/>
      <c r="BA659" s="48"/>
      <c r="BB659" s="451" t="b">
        <f t="shared" si="33"/>
        <v>0</v>
      </c>
      <c r="BC659" s="451"/>
      <c r="BD659" s="48"/>
      <c r="BE659" s="48"/>
      <c r="BF659" s="48"/>
      <c r="BG659" s="48"/>
      <c r="BH659" s="48"/>
      <c r="BI659" s="48"/>
      <c r="BJ659" s="48"/>
      <c r="BK659" s="48"/>
      <c r="BL659" s="48"/>
      <c r="BM659" s="48"/>
      <c r="BN659" s="48"/>
      <c r="BO659" s="48"/>
      <c r="BP659" s="48"/>
      <c r="BQ659" s="48"/>
      <c r="BR659" s="48"/>
      <c r="BS659" s="48"/>
      <c r="BT659" s="48"/>
      <c r="BU659" s="48"/>
    </row>
    <row r="660" spans="1:73" hidden="1">
      <c r="A660" s="48"/>
      <c r="B660" s="48"/>
      <c r="C660" s="70" t="s">
        <v>1861</v>
      </c>
      <c r="D660" s="48"/>
      <c r="E660" s="76"/>
      <c r="F660" s="48"/>
      <c r="G660" s="70"/>
      <c r="H660" s="48"/>
      <c r="I660" s="48"/>
      <c r="J660" s="48"/>
      <c r="K660" s="48"/>
      <c r="L660" s="450">
        <f t="shared" si="34"/>
        <v>289</v>
      </c>
      <c r="M660" s="450"/>
      <c r="N660" s="145" t="s">
        <v>1862</v>
      </c>
      <c r="O660" s="48"/>
      <c r="P660" s="48"/>
      <c r="Q660" s="48"/>
      <c r="R660" s="48"/>
      <c r="S660" s="48"/>
      <c r="T660" s="48"/>
      <c r="U660" s="451" t="str">
        <f t="shared" si="30"/>
        <v/>
      </c>
      <c r="V660" s="451"/>
      <c r="W660" s="451" t="str">
        <f t="shared" si="31"/>
        <v/>
      </c>
      <c r="X660" s="451"/>
      <c r="Y660" s="48"/>
      <c r="Z660" s="48"/>
      <c r="AA660" s="48"/>
      <c r="AB660" s="48"/>
      <c r="AC660" s="48"/>
      <c r="AD660" s="48"/>
      <c r="AE660" s="48"/>
      <c r="AF660" s="48"/>
      <c r="AG660" s="48"/>
      <c r="AH660" s="48"/>
      <c r="AI660" s="48"/>
      <c r="AJ660" s="48"/>
      <c r="AK660" s="48"/>
      <c r="AL660" s="144" t="s">
        <v>1863</v>
      </c>
      <c r="AM660" s="70"/>
      <c r="AN660" s="70"/>
      <c r="AO660" s="70"/>
      <c r="AP660" s="70"/>
      <c r="AQ660" s="70"/>
      <c r="AR660" s="70"/>
      <c r="AS660" s="70"/>
      <c r="AT660" s="451" t="str">
        <f t="shared" si="29"/>
        <v/>
      </c>
      <c r="AU660" s="451"/>
      <c r="AV660" s="451" t="str">
        <f t="shared" si="32"/>
        <v>Yes</v>
      </c>
      <c r="AW660" s="451"/>
      <c r="AX660" s="69" t="s">
        <v>918</v>
      </c>
      <c r="AY660" s="48"/>
      <c r="AZ660" s="48"/>
      <c r="BA660" s="48"/>
      <c r="BB660" s="451" t="b">
        <f t="shared" si="33"/>
        <v>0</v>
      </c>
      <c r="BC660" s="451"/>
      <c r="BD660" s="48"/>
      <c r="BE660" s="48"/>
      <c r="BF660" s="48"/>
      <c r="BG660" s="48"/>
      <c r="BH660" s="48"/>
      <c r="BI660" s="48"/>
      <c r="BJ660" s="48"/>
      <c r="BK660" s="48"/>
      <c r="BL660" s="48"/>
      <c r="BM660" s="48"/>
      <c r="BN660" s="48"/>
      <c r="BO660" s="48"/>
      <c r="BP660" s="48"/>
      <c r="BQ660" s="48"/>
      <c r="BR660" s="48"/>
      <c r="BS660" s="48"/>
      <c r="BT660" s="48"/>
      <c r="BU660" s="48"/>
    </row>
    <row r="661" spans="1:73" hidden="1">
      <c r="A661" s="48"/>
      <c r="B661" s="48"/>
      <c r="C661" s="70" t="s">
        <v>1864</v>
      </c>
      <c r="D661" s="48"/>
      <c r="E661" s="76"/>
      <c r="F661" s="48"/>
      <c r="G661" s="70"/>
      <c r="H661" s="48"/>
      <c r="I661" s="48"/>
      <c r="J661" s="48"/>
      <c r="K661" s="48"/>
      <c r="L661" s="450">
        <f t="shared" si="34"/>
        <v>290</v>
      </c>
      <c r="M661" s="450"/>
      <c r="N661" s="145" t="s">
        <v>1865</v>
      </c>
      <c r="O661" s="48"/>
      <c r="P661" s="48"/>
      <c r="Q661" s="48"/>
      <c r="R661" s="48"/>
      <c r="S661" s="48"/>
      <c r="T661" s="48"/>
      <c r="U661" s="451" t="str">
        <f t="shared" si="30"/>
        <v/>
      </c>
      <c r="V661" s="451"/>
      <c r="W661" s="451" t="str">
        <f t="shared" si="31"/>
        <v/>
      </c>
      <c r="X661" s="451"/>
      <c r="Y661" s="48"/>
      <c r="Z661" s="48"/>
      <c r="AA661" s="48"/>
      <c r="AB661" s="48"/>
      <c r="AC661" s="48"/>
      <c r="AD661" s="48"/>
      <c r="AE661" s="48"/>
      <c r="AF661" s="48"/>
      <c r="AG661" s="48"/>
      <c r="AH661" s="48"/>
      <c r="AI661" s="48"/>
      <c r="AJ661" s="48"/>
      <c r="AK661" s="48"/>
      <c r="AL661" s="150" t="s">
        <v>1866</v>
      </c>
      <c r="AM661" s="70"/>
      <c r="AN661" s="70"/>
      <c r="AO661" s="70"/>
      <c r="AP661" s="70"/>
      <c r="AQ661" s="70"/>
      <c r="AR661" s="70"/>
      <c r="AS661" s="70"/>
      <c r="AT661" s="451" t="str">
        <f t="shared" si="29"/>
        <v/>
      </c>
      <c r="AU661" s="451"/>
      <c r="AV661" s="451" t="str">
        <f t="shared" si="32"/>
        <v>Yes</v>
      </c>
      <c r="AW661" s="451"/>
      <c r="AX661" s="148" t="s">
        <v>895</v>
      </c>
      <c r="AY661" s="48"/>
      <c r="AZ661" s="48"/>
      <c r="BA661" s="48"/>
      <c r="BB661" s="451" t="b">
        <f t="shared" si="33"/>
        <v>0</v>
      </c>
      <c r="BC661" s="451"/>
      <c r="BD661" s="48"/>
      <c r="BE661" s="48"/>
      <c r="BF661" s="48"/>
      <c r="BG661" s="48"/>
      <c r="BH661" s="48"/>
      <c r="BI661" s="48"/>
      <c r="BJ661" s="48"/>
      <c r="BK661" s="48"/>
      <c r="BL661" s="48"/>
      <c r="BM661" s="48"/>
      <c r="BN661" s="48"/>
      <c r="BO661" s="48"/>
      <c r="BP661" s="48"/>
      <c r="BQ661" s="48"/>
      <c r="BR661" s="48"/>
      <c r="BS661" s="48"/>
      <c r="BT661" s="48"/>
      <c r="BU661" s="48"/>
    </row>
    <row r="662" spans="1:73" hidden="1">
      <c r="A662" s="48"/>
      <c r="B662" s="48"/>
      <c r="C662" s="70" t="s">
        <v>1867</v>
      </c>
      <c r="D662" s="48"/>
      <c r="E662" s="76"/>
      <c r="F662" s="48"/>
      <c r="G662" s="70"/>
      <c r="H662" s="48"/>
      <c r="I662" s="48"/>
      <c r="J662" s="48"/>
      <c r="K662" s="48"/>
      <c r="L662" s="450">
        <f t="shared" si="34"/>
        <v>291</v>
      </c>
      <c r="M662" s="450"/>
      <c r="N662" s="145" t="s">
        <v>1868</v>
      </c>
      <c r="O662" s="48"/>
      <c r="P662" s="48"/>
      <c r="Q662" s="48"/>
      <c r="R662" s="48"/>
      <c r="S662" s="48"/>
      <c r="T662" s="48"/>
      <c r="U662" s="451" t="str">
        <f t="shared" si="30"/>
        <v/>
      </c>
      <c r="V662" s="451"/>
      <c r="W662" s="451" t="str">
        <f t="shared" si="31"/>
        <v/>
      </c>
      <c r="X662" s="451"/>
      <c r="Y662" s="48"/>
      <c r="Z662" s="48"/>
      <c r="AA662" s="48"/>
      <c r="AB662" s="48"/>
      <c r="AC662" s="48"/>
      <c r="AD662" s="48"/>
      <c r="AE662" s="48"/>
      <c r="AF662" s="48"/>
      <c r="AG662" s="48"/>
      <c r="AH662" s="48"/>
      <c r="AI662" s="48"/>
      <c r="AJ662" s="48"/>
      <c r="AK662" s="48"/>
      <c r="AL662" s="144" t="s">
        <v>1869</v>
      </c>
      <c r="AM662" s="70"/>
      <c r="AN662" s="70"/>
      <c r="AO662" s="70"/>
      <c r="AP662" s="70"/>
      <c r="AQ662" s="70"/>
      <c r="AR662" s="70"/>
      <c r="AS662" s="70"/>
      <c r="AT662" s="451" t="str">
        <f t="shared" si="29"/>
        <v/>
      </c>
      <c r="AU662" s="451"/>
      <c r="AV662" s="451" t="str">
        <f t="shared" si="32"/>
        <v>Yes</v>
      </c>
      <c r="AW662" s="451"/>
      <c r="AX662" s="149" t="s">
        <v>895</v>
      </c>
      <c r="AY662" s="48"/>
      <c r="AZ662" s="48"/>
      <c r="BA662" s="48"/>
      <c r="BB662" s="451" t="b">
        <f t="shared" si="33"/>
        <v>0</v>
      </c>
      <c r="BC662" s="451"/>
      <c r="BD662" s="48"/>
      <c r="BE662" s="48"/>
      <c r="BF662" s="48"/>
      <c r="BG662" s="48"/>
      <c r="BH662" s="48"/>
      <c r="BI662" s="48"/>
      <c r="BJ662" s="48"/>
      <c r="BK662" s="48"/>
      <c r="BL662" s="48"/>
      <c r="BM662" s="48"/>
      <c r="BN662" s="48"/>
      <c r="BO662" s="48"/>
      <c r="BP662" s="48"/>
      <c r="BQ662" s="48"/>
      <c r="BR662" s="48"/>
      <c r="BS662" s="48"/>
      <c r="BT662" s="48"/>
      <c r="BU662" s="48"/>
    </row>
    <row r="663" spans="1:73" hidden="1">
      <c r="A663" s="48"/>
      <c r="B663" s="48"/>
      <c r="C663" s="70" t="s">
        <v>1870</v>
      </c>
      <c r="D663" s="48"/>
      <c r="E663" s="76"/>
      <c r="F663" s="48"/>
      <c r="G663" s="70"/>
      <c r="H663" s="48"/>
      <c r="I663" s="48"/>
      <c r="J663" s="48"/>
      <c r="K663" s="48"/>
      <c r="L663" s="450">
        <f t="shared" si="34"/>
        <v>292</v>
      </c>
      <c r="M663" s="450"/>
      <c r="N663" s="145" t="s">
        <v>1871</v>
      </c>
      <c r="O663" s="48"/>
      <c r="P663" s="48"/>
      <c r="Q663" s="48"/>
      <c r="R663" s="48"/>
      <c r="S663" s="48"/>
      <c r="T663" s="48"/>
      <c r="U663" s="451" t="str">
        <f t="shared" si="30"/>
        <v/>
      </c>
      <c r="V663" s="451"/>
      <c r="W663" s="451" t="str">
        <f t="shared" si="31"/>
        <v/>
      </c>
      <c r="X663" s="451"/>
      <c r="Y663" s="48"/>
      <c r="Z663" s="48"/>
      <c r="AA663" s="48"/>
      <c r="AB663" s="48"/>
      <c r="AC663" s="48"/>
      <c r="AD663" s="48"/>
      <c r="AE663" s="48"/>
      <c r="AF663" s="48"/>
      <c r="AG663" s="48"/>
      <c r="AH663" s="48"/>
      <c r="AI663" s="48"/>
      <c r="AJ663" s="48"/>
      <c r="AK663" s="48"/>
      <c r="AL663" s="144" t="s">
        <v>1872</v>
      </c>
      <c r="AM663" s="70"/>
      <c r="AN663" s="70"/>
      <c r="AO663" s="70"/>
      <c r="AP663" s="70"/>
      <c r="AQ663" s="70"/>
      <c r="AR663" s="70"/>
      <c r="AS663" s="70"/>
      <c r="AT663" s="451" t="str">
        <f t="shared" si="29"/>
        <v/>
      </c>
      <c r="AU663" s="451"/>
      <c r="AV663" s="451" t="str">
        <f t="shared" si="32"/>
        <v>Yes</v>
      </c>
      <c r="AW663" s="451"/>
      <c r="AX663" s="148" t="s">
        <v>895</v>
      </c>
      <c r="AY663" s="48"/>
      <c r="AZ663" s="48"/>
      <c r="BA663" s="48"/>
      <c r="BB663" s="451" t="b">
        <f t="shared" si="33"/>
        <v>0</v>
      </c>
      <c r="BC663" s="451"/>
      <c r="BD663" s="48"/>
      <c r="BE663" s="48"/>
      <c r="BF663" s="48"/>
      <c r="BG663" s="48"/>
      <c r="BH663" s="48"/>
      <c r="BI663" s="48"/>
      <c r="BJ663" s="48"/>
      <c r="BK663" s="48"/>
      <c r="BL663" s="48"/>
      <c r="BM663" s="48"/>
      <c r="BN663" s="48"/>
      <c r="BO663" s="48"/>
      <c r="BP663" s="48"/>
      <c r="BQ663" s="48"/>
      <c r="BR663" s="48"/>
      <c r="BS663" s="48"/>
      <c r="BT663" s="48"/>
      <c r="BU663" s="48"/>
    </row>
    <row r="664" spans="1:73" hidden="1">
      <c r="A664" s="48"/>
      <c r="B664" s="48"/>
      <c r="C664" s="70" t="s">
        <v>1873</v>
      </c>
      <c r="D664" s="48"/>
      <c r="E664" s="76"/>
      <c r="F664" s="48"/>
      <c r="G664" s="70"/>
      <c r="H664" s="48"/>
      <c r="I664" s="48"/>
      <c r="J664" s="48"/>
      <c r="K664" s="48"/>
      <c r="L664" s="450">
        <f t="shared" si="34"/>
        <v>293</v>
      </c>
      <c r="M664" s="450"/>
      <c r="N664" s="145" t="s">
        <v>1874</v>
      </c>
      <c r="O664" s="48"/>
      <c r="P664" s="48"/>
      <c r="Q664" s="48"/>
      <c r="R664" s="48"/>
      <c r="S664" s="48"/>
      <c r="T664" s="48"/>
      <c r="U664" s="451" t="str">
        <f t="shared" si="30"/>
        <v/>
      </c>
      <c r="V664" s="451"/>
      <c r="W664" s="451" t="str">
        <f t="shared" si="31"/>
        <v/>
      </c>
      <c r="X664" s="451"/>
      <c r="Y664" s="48"/>
      <c r="Z664" s="48"/>
      <c r="AA664" s="48"/>
      <c r="AB664" s="48"/>
      <c r="AC664" s="48"/>
      <c r="AD664" s="48"/>
      <c r="AE664" s="48"/>
      <c r="AF664" s="48"/>
      <c r="AG664" s="48"/>
      <c r="AH664" s="48"/>
      <c r="AI664" s="48"/>
      <c r="AJ664" s="48"/>
      <c r="AK664" s="48"/>
      <c r="AL664" s="150" t="s">
        <v>1875</v>
      </c>
      <c r="AM664" s="70"/>
      <c r="AN664" s="70"/>
      <c r="AO664" s="70"/>
      <c r="AP664" s="70"/>
      <c r="AQ664" s="70"/>
      <c r="AR664" s="70"/>
      <c r="AS664" s="70"/>
      <c r="AT664" s="451" t="str">
        <f t="shared" si="29"/>
        <v/>
      </c>
      <c r="AU664" s="451"/>
      <c r="AV664" s="451" t="str">
        <f t="shared" si="32"/>
        <v>Yes</v>
      </c>
      <c r="AW664" s="451"/>
      <c r="AX664" s="148" t="s">
        <v>895</v>
      </c>
      <c r="AY664" s="48"/>
      <c r="AZ664" s="48"/>
      <c r="BA664" s="48"/>
      <c r="BB664" s="451" t="b">
        <f t="shared" si="33"/>
        <v>0</v>
      </c>
      <c r="BC664" s="451"/>
      <c r="BD664" s="48"/>
      <c r="BE664" s="48"/>
      <c r="BF664" s="48"/>
      <c r="BG664" s="48"/>
      <c r="BH664" s="48"/>
      <c r="BI664" s="48"/>
      <c r="BJ664" s="48"/>
      <c r="BK664" s="48"/>
      <c r="BL664" s="48"/>
      <c r="BM664" s="48"/>
      <c r="BN664" s="48"/>
      <c r="BO664" s="48"/>
      <c r="BP664" s="48"/>
      <c r="BQ664" s="48"/>
      <c r="BR664" s="48"/>
      <c r="BS664" s="48"/>
      <c r="BT664" s="48"/>
      <c r="BU664" s="48"/>
    </row>
    <row r="665" spans="1:73" hidden="1">
      <c r="A665" s="48"/>
      <c r="B665" s="48"/>
      <c r="C665" s="70" t="s">
        <v>1876</v>
      </c>
      <c r="D665" s="48"/>
      <c r="E665" s="76"/>
      <c r="F665" s="48"/>
      <c r="G665" s="70"/>
      <c r="H665" s="48"/>
      <c r="I665" s="48"/>
      <c r="J665" s="48"/>
      <c r="K665" s="48"/>
      <c r="L665" s="450">
        <f t="shared" si="34"/>
        <v>294</v>
      </c>
      <c r="M665" s="450"/>
      <c r="N665" s="145" t="s">
        <v>1877</v>
      </c>
      <c r="O665" s="48"/>
      <c r="P665" s="48"/>
      <c r="Q665" s="48"/>
      <c r="R665" s="48"/>
      <c r="S665" s="48"/>
      <c r="T665" s="48"/>
      <c r="U665" s="451" t="str">
        <f t="shared" si="30"/>
        <v/>
      </c>
      <c r="V665" s="451"/>
      <c r="W665" s="451" t="str">
        <f t="shared" si="31"/>
        <v/>
      </c>
      <c r="X665" s="451"/>
      <c r="Y665" s="48"/>
      <c r="Z665" s="48"/>
      <c r="AA665" s="48"/>
      <c r="AB665" s="48"/>
      <c r="AC665" s="48"/>
      <c r="AD665" s="48"/>
      <c r="AE665" s="48"/>
      <c r="AF665" s="48"/>
      <c r="AG665" s="48"/>
      <c r="AH665" s="48"/>
      <c r="AI665" s="48"/>
      <c r="AJ665" s="48"/>
      <c r="AK665" s="48"/>
      <c r="AL665" s="144" t="s">
        <v>1878</v>
      </c>
      <c r="AM665" s="70"/>
      <c r="AN665" s="70"/>
      <c r="AO665" s="70"/>
      <c r="AP665" s="70"/>
      <c r="AQ665" s="70"/>
      <c r="AR665" s="70"/>
      <c r="AS665" s="70"/>
      <c r="AT665" s="451" t="str">
        <f t="shared" si="29"/>
        <v/>
      </c>
      <c r="AU665" s="451"/>
      <c r="AV665" s="451" t="str">
        <f t="shared" si="32"/>
        <v>Yes</v>
      </c>
      <c r="AW665" s="451"/>
      <c r="AX665" s="69" t="s">
        <v>987</v>
      </c>
      <c r="AY665" s="48"/>
      <c r="AZ665" s="48"/>
      <c r="BA665" s="48"/>
      <c r="BB665" s="451" t="b">
        <f t="shared" si="33"/>
        <v>0</v>
      </c>
      <c r="BC665" s="451"/>
      <c r="BD665" s="48"/>
      <c r="BE665" s="48"/>
      <c r="BF665" s="48"/>
      <c r="BG665" s="48"/>
      <c r="BH665" s="48"/>
      <c r="BI665" s="48"/>
      <c r="BJ665" s="48"/>
      <c r="BK665" s="48"/>
      <c r="BL665" s="48"/>
      <c r="BM665" s="48"/>
      <c r="BN665" s="48"/>
      <c r="BO665" s="48"/>
      <c r="BP665" s="48"/>
      <c r="BQ665" s="48"/>
      <c r="BR665" s="48"/>
      <c r="BS665" s="48"/>
      <c r="BT665" s="48"/>
      <c r="BU665" s="48"/>
    </row>
    <row r="666" spans="1:73" hidden="1">
      <c r="A666" s="48"/>
      <c r="B666" s="48"/>
      <c r="C666" s="70" t="s">
        <v>1879</v>
      </c>
      <c r="D666" s="48"/>
      <c r="E666" s="76"/>
      <c r="F666" s="48"/>
      <c r="G666" s="70"/>
      <c r="H666" s="48"/>
      <c r="I666" s="48"/>
      <c r="J666" s="48"/>
      <c r="K666" s="48"/>
      <c r="L666" s="450">
        <f t="shared" si="34"/>
        <v>295</v>
      </c>
      <c r="M666" s="450"/>
      <c r="N666" s="145" t="s">
        <v>1880</v>
      </c>
      <c r="O666" s="48"/>
      <c r="P666" s="48"/>
      <c r="Q666" s="48"/>
      <c r="R666" s="48"/>
      <c r="S666" s="48"/>
      <c r="T666" s="48"/>
      <c r="U666" s="451" t="str">
        <f t="shared" si="30"/>
        <v/>
      </c>
      <c r="V666" s="451"/>
      <c r="W666" s="451" t="str">
        <f t="shared" si="31"/>
        <v/>
      </c>
      <c r="X666" s="451"/>
      <c r="Y666" s="48"/>
      <c r="Z666" s="48"/>
      <c r="AA666" s="48"/>
      <c r="AB666" s="48"/>
      <c r="AC666" s="48"/>
      <c r="AD666" s="48"/>
      <c r="AE666" s="48"/>
      <c r="AF666" s="48"/>
      <c r="AG666" s="48"/>
      <c r="AH666" s="48"/>
      <c r="AI666" s="48"/>
      <c r="AJ666" s="48"/>
      <c r="AK666" s="48"/>
      <c r="AL666" s="150" t="s">
        <v>1881</v>
      </c>
      <c r="AM666" s="70"/>
      <c r="AN666" s="70"/>
      <c r="AO666" s="70"/>
      <c r="AP666" s="70"/>
      <c r="AQ666" s="70"/>
      <c r="AR666" s="70"/>
      <c r="AS666" s="70"/>
      <c r="AT666" s="451" t="str">
        <f t="shared" si="29"/>
        <v/>
      </c>
      <c r="AU666" s="451"/>
      <c r="AV666" s="451" t="str">
        <f t="shared" si="32"/>
        <v>Yes</v>
      </c>
      <c r="AW666" s="451"/>
      <c r="AX666" s="148" t="s">
        <v>895</v>
      </c>
      <c r="AY666" s="48"/>
      <c r="AZ666" s="48"/>
      <c r="BA666" s="48"/>
      <c r="BB666" s="451" t="b">
        <f t="shared" si="33"/>
        <v>0</v>
      </c>
      <c r="BC666" s="451"/>
      <c r="BD666" s="48"/>
      <c r="BE666" s="48"/>
      <c r="BF666" s="48"/>
      <c r="BG666" s="48"/>
      <c r="BH666" s="48"/>
      <c r="BI666" s="48"/>
      <c r="BJ666" s="48"/>
      <c r="BK666" s="48"/>
      <c r="BL666" s="48"/>
      <c r="BM666" s="48"/>
      <c r="BN666" s="48"/>
      <c r="BO666" s="48"/>
      <c r="BP666" s="48"/>
      <c r="BQ666" s="48"/>
      <c r="BR666" s="48"/>
      <c r="BS666" s="48"/>
      <c r="BT666" s="48"/>
      <c r="BU666" s="48"/>
    </row>
    <row r="667" spans="1:73" hidden="1">
      <c r="A667" s="48"/>
      <c r="B667" s="48"/>
      <c r="C667" s="70" t="s">
        <v>1882</v>
      </c>
      <c r="D667" s="48"/>
      <c r="E667" s="76"/>
      <c r="F667" s="48"/>
      <c r="G667" s="70"/>
      <c r="H667" s="48"/>
      <c r="I667" s="48"/>
      <c r="J667" s="48"/>
      <c r="K667" s="48"/>
      <c r="L667" s="450">
        <f t="shared" si="34"/>
        <v>296</v>
      </c>
      <c r="M667" s="450"/>
      <c r="N667" s="145" t="s">
        <v>1883</v>
      </c>
      <c r="O667" s="48"/>
      <c r="P667" s="48"/>
      <c r="Q667" s="48"/>
      <c r="R667" s="48"/>
      <c r="S667" s="48"/>
      <c r="T667" s="48"/>
      <c r="U667" s="451" t="str">
        <f t="shared" si="30"/>
        <v/>
      </c>
      <c r="V667" s="451"/>
      <c r="W667" s="451" t="str">
        <f t="shared" si="31"/>
        <v/>
      </c>
      <c r="X667" s="451"/>
      <c r="Y667" s="48"/>
      <c r="Z667" s="48"/>
      <c r="AA667" s="48"/>
      <c r="AB667" s="48"/>
      <c r="AC667" s="48"/>
      <c r="AD667" s="48"/>
      <c r="AE667" s="48"/>
      <c r="AF667" s="48"/>
      <c r="AG667" s="48"/>
      <c r="AH667" s="48"/>
      <c r="AI667" s="48"/>
      <c r="AJ667" s="48"/>
      <c r="AK667" s="48"/>
      <c r="AL667" s="150" t="s">
        <v>1884</v>
      </c>
      <c r="AM667" s="70"/>
      <c r="AN667" s="70"/>
      <c r="AO667" s="70"/>
      <c r="AP667" s="70"/>
      <c r="AQ667" s="70"/>
      <c r="AR667" s="70"/>
      <c r="AS667" s="70"/>
      <c r="AT667" s="451" t="str">
        <f t="shared" si="29"/>
        <v/>
      </c>
      <c r="AU667" s="451"/>
      <c r="AV667" s="451" t="str">
        <f t="shared" si="32"/>
        <v>Yes</v>
      </c>
      <c r="AW667" s="451"/>
      <c r="AX667" s="148" t="s">
        <v>895</v>
      </c>
      <c r="AY667" s="48"/>
      <c r="AZ667" s="48"/>
      <c r="BA667" s="48"/>
      <c r="BB667" s="451" t="b">
        <f t="shared" si="33"/>
        <v>0</v>
      </c>
      <c r="BC667" s="451"/>
      <c r="BD667" s="48"/>
      <c r="BE667" s="48"/>
      <c r="BF667" s="48"/>
      <c r="BG667" s="48"/>
      <c r="BH667" s="48"/>
      <c r="BI667" s="48"/>
      <c r="BJ667" s="48"/>
      <c r="BK667" s="48"/>
      <c r="BL667" s="48"/>
      <c r="BM667" s="48"/>
      <c r="BN667" s="48"/>
      <c r="BO667" s="48"/>
      <c r="BP667" s="48"/>
      <c r="BQ667" s="48"/>
      <c r="BR667" s="48"/>
      <c r="BS667" s="48"/>
      <c r="BT667" s="48"/>
      <c r="BU667" s="48"/>
    </row>
    <row r="668" spans="1:73" hidden="1">
      <c r="A668" s="48"/>
      <c r="B668" s="48"/>
      <c r="C668" s="70" t="s">
        <v>1885</v>
      </c>
      <c r="D668" s="48"/>
      <c r="E668" s="76"/>
      <c r="F668" s="48"/>
      <c r="G668" s="70"/>
      <c r="H668" s="48"/>
      <c r="I668" s="48"/>
      <c r="J668" s="48"/>
      <c r="K668" s="48"/>
      <c r="L668" s="450">
        <f t="shared" si="34"/>
        <v>297</v>
      </c>
      <c r="M668" s="450"/>
      <c r="N668" s="145" t="s">
        <v>1886</v>
      </c>
      <c r="O668" s="48"/>
      <c r="P668" s="48"/>
      <c r="Q668" s="48"/>
      <c r="R668" s="48"/>
      <c r="S668" s="48"/>
      <c r="T668" s="48"/>
      <c r="U668" s="451" t="str">
        <f t="shared" si="30"/>
        <v/>
      </c>
      <c r="V668" s="451"/>
      <c r="W668" s="451" t="str">
        <f t="shared" si="31"/>
        <v/>
      </c>
      <c r="X668" s="451"/>
      <c r="Y668" s="48"/>
      <c r="Z668" s="48"/>
      <c r="AA668" s="48"/>
      <c r="AB668" s="48"/>
      <c r="AC668" s="48"/>
      <c r="AD668" s="48"/>
      <c r="AE668" s="48"/>
      <c r="AF668" s="48"/>
      <c r="AG668" s="48"/>
      <c r="AH668" s="48"/>
      <c r="AI668" s="48"/>
      <c r="AJ668" s="48"/>
      <c r="AK668" s="48"/>
      <c r="AL668" s="144" t="s">
        <v>1887</v>
      </c>
      <c r="AM668" s="70"/>
      <c r="AN668" s="70"/>
      <c r="AO668" s="70"/>
      <c r="AP668" s="70"/>
      <c r="AQ668" s="70"/>
      <c r="AR668" s="70"/>
      <c r="AS668" s="70"/>
      <c r="AT668" s="451" t="str">
        <f t="shared" si="29"/>
        <v/>
      </c>
      <c r="AU668" s="451"/>
      <c r="AV668" s="451" t="str">
        <f t="shared" si="32"/>
        <v>Yes</v>
      </c>
      <c r="AW668" s="451"/>
      <c r="AX668" s="149" t="s">
        <v>895</v>
      </c>
      <c r="AY668" s="48"/>
      <c r="AZ668" s="48"/>
      <c r="BA668" s="48"/>
      <c r="BB668" s="451" t="b">
        <f t="shared" si="33"/>
        <v>0</v>
      </c>
      <c r="BC668" s="451"/>
      <c r="BD668" s="48"/>
      <c r="BE668" s="48"/>
      <c r="BF668" s="48"/>
      <c r="BG668" s="48"/>
      <c r="BH668" s="48"/>
      <c r="BI668" s="48"/>
      <c r="BJ668" s="48"/>
      <c r="BK668" s="48"/>
      <c r="BL668" s="48"/>
      <c r="BM668" s="48"/>
      <c r="BN668" s="48"/>
      <c r="BO668" s="48"/>
      <c r="BP668" s="48"/>
      <c r="BQ668" s="48"/>
      <c r="BR668" s="48"/>
      <c r="BS668" s="48"/>
      <c r="BT668" s="48"/>
      <c r="BU668" s="48"/>
    </row>
    <row r="669" spans="1:73" hidden="1">
      <c r="A669" s="48"/>
      <c r="B669" s="48"/>
      <c r="C669" s="70" t="s">
        <v>1888</v>
      </c>
      <c r="D669" s="48"/>
      <c r="E669" s="76"/>
      <c r="F669" s="48"/>
      <c r="G669" s="70"/>
      <c r="H669" s="48"/>
      <c r="I669" s="48"/>
      <c r="J669" s="48"/>
      <c r="K669" s="48"/>
      <c r="L669" s="450">
        <f t="shared" si="34"/>
        <v>298</v>
      </c>
      <c r="M669" s="450"/>
      <c r="N669" s="145" t="s">
        <v>1889</v>
      </c>
      <c r="O669" s="48"/>
      <c r="P669" s="48"/>
      <c r="Q669" s="48"/>
      <c r="R669" s="48"/>
      <c r="S669" s="48"/>
      <c r="T669" s="48"/>
      <c r="U669" s="451" t="str">
        <f t="shared" si="30"/>
        <v/>
      </c>
      <c r="V669" s="451"/>
      <c r="W669" s="451" t="str">
        <f t="shared" si="31"/>
        <v/>
      </c>
      <c r="X669" s="451"/>
      <c r="Y669" s="48"/>
      <c r="Z669" s="48"/>
      <c r="AA669" s="48"/>
      <c r="AB669" s="48"/>
      <c r="AC669" s="48"/>
      <c r="AD669" s="48"/>
      <c r="AE669" s="48"/>
      <c r="AF669" s="48"/>
      <c r="AG669" s="48"/>
      <c r="AH669" s="48"/>
      <c r="AI669" s="48"/>
      <c r="AJ669" s="48"/>
      <c r="AK669" s="48"/>
      <c r="AL669" s="150" t="s">
        <v>1890</v>
      </c>
      <c r="AM669" s="70"/>
      <c r="AN669" s="70"/>
      <c r="AO669" s="70"/>
      <c r="AP669" s="70"/>
      <c r="AQ669" s="70"/>
      <c r="AR669" s="70"/>
      <c r="AS669" s="70"/>
      <c r="AT669" s="451" t="str">
        <f t="shared" si="29"/>
        <v/>
      </c>
      <c r="AU669" s="451"/>
      <c r="AV669" s="451" t="str">
        <f t="shared" si="32"/>
        <v>Yes</v>
      </c>
      <c r="AW669" s="451"/>
      <c r="AX669" s="148" t="s">
        <v>895</v>
      </c>
      <c r="AY669" s="48"/>
      <c r="AZ669" s="48"/>
      <c r="BA669" s="48"/>
      <c r="BB669" s="451" t="b">
        <f t="shared" si="33"/>
        <v>0</v>
      </c>
      <c r="BC669" s="451"/>
      <c r="BD669" s="48"/>
      <c r="BE669" s="48"/>
      <c r="BF669" s="48"/>
      <c r="BG669" s="48"/>
      <c r="BH669" s="48"/>
      <c r="BI669" s="48"/>
      <c r="BJ669" s="48"/>
      <c r="BK669" s="48"/>
      <c r="BL669" s="48"/>
      <c r="BM669" s="48"/>
      <c r="BN669" s="48"/>
      <c r="BO669" s="48"/>
      <c r="BP669" s="48"/>
      <c r="BQ669" s="48"/>
      <c r="BR669" s="48"/>
      <c r="BS669" s="48"/>
      <c r="BT669" s="48"/>
      <c r="BU669" s="48"/>
    </row>
    <row r="670" spans="1:73" hidden="1">
      <c r="A670" s="48"/>
      <c r="B670" s="48"/>
      <c r="C670" s="70" t="s">
        <v>1891</v>
      </c>
      <c r="D670" s="48"/>
      <c r="E670" s="76"/>
      <c r="F670" s="48"/>
      <c r="G670" s="70"/>
      <c r="H670" s="48"/>
      <c r="I670" s="48"/>
      <c r="J670" s="48"/>
      <c r="K670" s="48"/>
      <c r="L670" s="450">
        <f t="shared" si="34"/>
        <v>299</v>
      </c>
      <c r="M670" s="450"/>
      <c r="N670" s="145" t="s">
        <v>1892</v>
      </c>
      <c r="O670" s="48"/>
      <c r="P670" s="48"/>
      <c r="Q670" s="48"/>
      <c r="R670" s="48"/>
      <c r="S670" s="48"/>
      <c r="T670" s="48"/>
      <c r="U670" s="451" t="str">
        <f t="shared" si="30"/>
        <v/>
      </c>
      <c r="V670" s="451"/>
      <c r="W670" s="451" t="str">
        <f t="shared" si="31"/>
        <v/>
      </c>
      <c r="X670" s="451"/>
      <c r="Y670" s="48"/>
      <c r="Z670" s="48"/>
      <c r="AA670" s="48"/>
      <c r="AB670" s="48"/>
      <c r="AC670" s="48"/>
      <c r="AD670" s="48"/>
      <c r="AE670" s="48"/>
      <c r="AF670" s="48"/>
      <c r="AG670" s="48"/>
      <c r="AH670" s="48"/>
      <c r="AI670" s="48"/>
      <c r="AJ670" s="48"/>
      <c r="AK670" s="48"/>
      <c r="AL670" s="150" t="s">
        <v>1893</v>
      </c>
      <c r="AM670" s="70"/>
      <c r="AN670" s="70"/>
      <c r="AO670" s="70"/>
      <c r="AP670" s="70"/>
      <c r="AQ670" s="70"/>
      <c r="AR670" s="70"/>
      <c r="AS670" s="70"/>
      <c r="AT670" s="451" t="str">
        <f t="shared" si="29"/>
        <v/>
      </c>
      <c r="AU670" s="451"/>
      <c r="AV670" s="451" t="str">
        <f t="shared" si="32"/>
        <v>Yes</v>
      </c>
      <c r="AW670" s="451"/>
      <c r="AX670" s="148" t="s">
        <v>895</v>
      </c>
      <c r="AY670" s="48"/>
      <c r="AZ670" s="48"/>
      <c r="BA670" s="48"/>
      <c r="BB670" s="451" t="b">
        <f t="shared" si="33"/>
        <v>0</v>
      </c>
      <c r="BC670" s="451"/>
      <c r="BD670" s="48"/>
      <c r="BE670" s="48"/>
      <c r="BF670" s="48"/>
      <c r="BG670" s="48"/>
      <c r="BH670" s="48"/>
      <c r="BI670" s="48"/>
      <c r="BJ670" s="48"/>
      <c r="BK670" s="48"/>
      <c r="BL670" s="48"/>
      <c r="BM670" s="48"/>
      <c r="BN670" s="48"/>
      <c r="BO670" s="48"/>
      <c r="BP670" s="48"/>
      <c r="BQ670" s="48"/>
      <c r="BR670" s="48"/>
      <c r="BS670" s="48"/>
      <c r="BT670" s="48"/>
      <c r="BU670" s="48"/>
    </row>
    <row r="671" spans="1:73" hidden="1">
      <c r="A671" s="48"/>
      <c r="B671" s="48"/>
      <c r="C671" s="70" t="s">
        <v>1894</v>
      </c>
      <c r="D671" s="48"/>
      <c r="E671" s="76"/>
      <c r="F671" s="48"/>
      <c r="G671" s="70"/>
      <c r="H671" s="48"/>
      <c r="I671" s="48"/>
      <c r="J671" s="48"/>
      <c r="K671" s="48"/>
      <c r="L671" s="450">
        <f t="shared" si="34"/>
        <v>300</v>
      </c>
      <c r="M671" s="450"/>
      <c r="N671" s="145" t="s">
        <v>1895</v>
      </c>
      <c r="O671" s="48"/>
      <c r="P671" s="48"/>
      <c r="Q671" s="48"/>
      <c r="R671" s="48"/>
      <c r="S671" s="48"/>
      <c r="T671" s="48"/>
      <c r="U671" s="451" t="str">
        <f t="shared" si="30"/>
        <v/>
      </c>
      <c r="V671" s="451"/>
      <c r="W671" s="451" t="str">
        <f t="shared" si="31"/>
        <v/>
      </c>
      <c r="X671" s="451"/>
      <c r="Y671" s="48"/>
      <c r="Z671" s="48"/>
      <c r="AA671" s="48"/>
      <c r="AB671" s="48"/>
      <c r="AC671" s="48"/>
      <c r="AD671" s="48"/>
      <c r="AE671" s="48"/>
      <c r="AF671" s="48"/>
      <c r="AG671" s="48"/>
      <c r="AH671" s="48"/>
      <c r="AI671" s="48"/>
      <c r="AJ671" s="48"/>
      <c r="AK671" s="48"/>
      <c r="AL671" s="150" t="s">
        <v>1896</v>
      </c>
      <c r="AM671" s="70"/>
      <c r="AN671" s="70"/>
      <c r="AO671" s="70"/>
      <c r="AP671" s="70"/>
      <c r="AQ671" s="70"/>
      <c r="AR671" s="70"/>
      <c r="AS671" s="70"/>
      <c r="AT671" s="451" t="str">
        <f t="shared" si="29"/>
        <v/>
      </c>
      <c r="AU671" s="451"/>
      <c r="AV671" s="451" t="str">
        <f t="shared" si="32"/>
        <v>Yes</v>
      </c>
      <c r="AW671" s="451"/>
      <c r="AX671" s="148" t="s">
        <v>895</v>
      </c>
      <c r="AY671" s="48"/>
      <c r="AZ671" s="48"/>
      <c r="BA671" s="48"/>
      <c r="BB671" s="451" t="b">
        <f t="shared" si="33"/>
        <v>0</v>
      </c>
      <c r="BC671" s="451"/>
      <c r="BD671" s="48"/>
      <c r="BE671" s="48"/>
      <c r="BF671" s="48"/>
      <c r="BG671" s="48"/>
      <c r="BH671" s="48"/>
      <c r="BI671" s="48"/>
      <c r="BJ671" s="48"/>
      <c r="BK671" s="48"/>
      <c r="BL671" s="48"/>
      <c r="BM671" s="48"/>
      <c r="BN671" s="48"/>
      <c r="BO671" s="48"/>
      <c r="BP671" s="48"/>
      <c r="BQ671" s="48"/>
      <c r="BR671" s="48"/>
      <c r="BS671" s="48"/>
      <c r="BT671" s="48"/>
      <c r="BU671" s="48"/>
    </row>
    <row r="672" spans="1:73" hidden="1">
      <c r="A672" s="48"/>
      <c r="B672" s="48"/>
      <c r="C672" s="70" t="s">
        <v>1897</v>
      </c>
      <c r="D672" s="48"/>
      <c r="E672" s="76"/>
      <c r="F672" s="48"/>
      <c r="G672" s="70"/>
      <c r="H672" s="48"/>
      <c r="I672" s="48"/>
      <c r="J672" s="48"/>
      <c r="K672" s="48"/>
      <c r="L672" s="450">
        <f t="shared" si="34"/>
        <v>301</v>
      </c>
      <c r="M672" s="450"/>
      <c r="N672" s="145" t="s">
        <v>1898</v>
      </c>
      <c r="O672" s="48"/>
      <c r="P672" s="48"/>
      <c r="Q672" s="48"/>
      <c r="R672" s="48"/>
      <c r="S672" s="48"/>
      <c r="T672" s="48"/>
      <c r="U672" s="451" t="str">
        <f t="shared" si="30"/>
        <v/>
      </c>
      <c r="V672" s="451"/>
      <c r="W672" s="451" t="str">
        <f t="shared" si="31"/>
        <v/>
      </c>
      <c r="X672" s="451"/>
      <c r="Y672" s="48"/>
      <c r="Z672" s="48"/>
      <c r="AA672" s="48"/>
      <c r="AB672" s="48"/>
      <c r="AC672" s="48"/>
      <c r="AD672" s="48"/>
      <c r="AE672" s="48"/>
      <c r="AF672" s="48"/>
      <c r="AG672" s="48"/>
      <c r="AH672" s="48"/>
      <c r="AI672" s="48"/>
      <c r="AJ672" s="48"/>
      <c r="AK672" s="48"/>
      <c r="AL672" s="144" t="s">
        <v>1899</v>
      </c>
      <c r="AM672" s="70"/>
      <c r="AN672" s="70"/>
      <c r="AO672" s="70"/>
      <c r="AP672" s="70"/>
      <c r="AQ672" s="70"/>
      <c r="AR672" s="70"/>
      <c r="AS672" s="70"/>
      <c r="AT672" s="451" t="str">
        <f t="shared" si="29"/>
        <v/>
      </c>
      <c r="AU672" s="451"/>
      <c r="AV672" s="451" t="str">
        <f t="shared" si="32"/>
        <v>Yes</v>
      </c>
      <c r="AW672" s="451"/>
      <c r="AX672" s="149" t="s">
        <v>905</v>
      </c>
      <c r="AY672" s="48"/>
      <c r="AZ672" s="48"/>
      <c r="BA672" s="48"/>
      <c r="BB672" s="451" t="b">
        <f t="shared" si="33"/>
        <v>0</v>
      </c>
      <c r="BC672" s="451"/>
      <c r="BD672" s="48"/>
      <c r="BE672" s="48"/>
      <c r="BF672" s="48"/>
      <c r="BG672" s="48"/>
      <c r="BH672" s="48"/>
      <c r="BI672" s="48"/>
      <c r="BJ672" s="48"/>
      <c r="BK672" s="48"/>
      <c r="BL672" s="48"/>
      <c r="BM672" s="48"/>
      <c r="BN672" s="48"/>
      <c r="BO672" s="48"/>
      <c r="BP672" s="48"/>
      <c r="BQ672" s="48"/>
      <c r="BR672" s="48"/>
      <c r="BS672" s="48"/>
      <c r="BT672" s="48"/>
      <c r="BU672" s="48"/>
    </row>
    <row r="673" spans="1:73" hidden="1">
      <c r="A673" s="48"/>
      <c r="B673" s="48"/>
      <c r="C673" s="70" t="s">
        <v>1900</v>
      </c>
      <c r="D673" s="48"/>
      <c r="E673" s="76"/>
      <c r="F673" s="48"/>
      <c r="G673" s="70"/>
      <c r="H673" s="48"/>
      <c r="I673" s="48"/>
      <c r="J673" s="48"/>
      <c r="K673" s="48"/>
      <c r="L673" s="450">
        <f t="shared" si="34"/>
        <v>302</v>
      </c>
      <c r="M673" s="450"/>
      <c r="N673" s="145" t="s">
        <v>1901</v>
      </c>
      <c r="O673" s="48"/>
      <c r="P673" s="48"/>
      <c r="Q673" s="48"/>
      <c r="R673" s="48"/>
      <c r="S673" s="48"/>
      <c r="T673" s="48"/>
      <c r="U673" s="451" t="str">
        <f t="shared" si="30"/>
        <v/>
      </c>
      <c r="V673" s="451"/>
      <c r="W673" s="451" t="str">
        <f t="shared" si="31"/>
        <v/>
      </c>
      <c r="X673" s="451"/>
      <c r="Y673" s="48"/>
      <c r="Z673" s="48"/>
      <c r="AA673" s="48"/>
      <c r="AB673" s="48"/>
      <c r="AC673" s="48"/>
      <c r="AD673" s="48"/>
      <c r="AE673" s="48"/>
      <c r="AF673" s="48"/>
      <c r="AG673" s="48"/>
      <c r="AH673" s="48"/>
      <c r="AI673" s="48"/>
      <c r="AJ673" s="48"/>
      <c r="AK673" s="48"/>
      <c r="AL673" s="144" t="s">
        <v>1902</v>
      </c>
      <c r="AM673" s="70"/>
      <c r="AN673" s="70"/>
      <c r="AO673" s="70"/>
      <c r="AP673" s="70"/>
      <c r="AQ673" s="70"/>
      <c r="AR673" s="70"/>
      <c r="AS673" s="70"/>
      <c r="AT673" s="451" t="str">
        <f t="shared" si="29"/>
        <v/>
      </c>
      <c r="AU673" s="451"/>
      <c r="AV673" s="451" t="str">
        <f t="shared" si="32"/>
        <v>Yes</v>
      </c>
      <c r="AW673" s="451"/>
      <c r="AX673" s="149" t="s">
        <v>895</v>
      </c>
      <c r="AY673" s="48"/>
      <c r="AZ673" s="48"/>
      <c r="BA673" s="48"/>
      <c r="BB673" s="451" t="b">
        <f t="shared" si="33"/>
        <v>0</v>
      </c>
      <c r="BC673" s="451"/>
      <c r="BD673" s="48"/>
      <c r="BE673" s="48"/>
      <c r="BF673" s="48"/>
      <c r="BG673" s="48"/>
      <c r="BH673" s="48"/>
      <c r="BI673" s="48"/>
      <c r="BJ673" s="48"/>
      <c r="BK673" s="48"/>
      <c r="BL673" s="48"/>
      <c r="BM673" s="48"/>
      <c r="BN673" s="48"/>
      <c r="BO673" s="48"/>
      <c r="BP673" s="48"/>
      <c r="BQ673" s="48"/>
      <c r="BR673" s="48"/>
      <c r="BS673" s="48"/>
      <c r="BT673" s="48"/>
      <c r="BU673" s="48"/>
    </row>
    <row r="674" spans="1:73" hidden="1">
      <c r="A674" s="48"/>
      <c r="B674" s="48"/>
      <c r="C674" s="70" t="s">
        <v>1903</v>
      </c>
      <c r="D674" s="48"/>
      <c r="E674" s="76"/>
      <c r="F674" s="48"/>
      <c r="G674" s="70"/>
      <c r="H674" s="48"/>
      <c r="I674" s="48"/>
      <c r="J674" s="48"/>
      <c r="K674" s="48"/>
      <c r="L674" s="450">
        <f t="shared" si="34"/>
        <v>303</v>
      </c>
      <c r="M674" s="450"/>
      <c r="N674" s="145" t="s">
        <v>1904</v>
      </c>
      <c r="O674" s="48"/>
      <c r="P674" s="48"/>
      <c r="Q674" s="48"/>
      <c r="R674" s="48"/>
      <c r="S674" s="48"/>
      <c r="T674" s="48"/>
      <c r="U674" s="451" t="str">
        <f t="shared" si="30"/>
        <v/>
      </c>
      <c r="V674" s="451"/>
      <c r="W674" s="451" t="str">
        <f t="shared" si="31"/>
        <v/>
      </c>
      <c r="X674" s="451"/>
      <c r="Y674" s="48"/>
      <c r="Z674" s="48"/>
      <c r="AA674" s="48"/>
      <c r="AB674" s="48"/>
      <c r="AC674" s="48"/>
      <c r="AD674" s="48"/>
      <c r="AE674" s="48"/>
      <c r="AF674" s="48"/>
      <c r="AG674" s="48"/>
      <c r="AH674" s="48"/>
      <c r="AI674" s="48"/>
      <c r="AJ674" s="48"/>
      <c r="AK674" s="48"/>
      <c r="AL674" s="147" t="s">
        <v>1905</v>
      </c>
      <c r="AM674" s="70"/>
      <c r="AN674" s="70"/>
      <c r="AO674" s="70"/>
      <c r="AP674" s="70"/>
      <c r="AQ674" s="70"/>
      <c r="AR674" s="70"/>
      <c r="AS674" s="70"/>
      <c r="AT674" s="451" t="str">
        <f t="shared" si="29"/>
        <v/>
      </c>
      <c r="AU674" s="451"/>
      <c r="AV674" s="451" t="str">
        <f t="shared" si="32"/>
        <v>Yes</v>
      </c>
      <c r="AW674" s="451"/>
      <c r="AX674" s="148" t="s">
        <v>895</v>
      </c>
      <c r="AY674" s="48"/>
      <c r="AZ674" s="48"/>
      <c r="BA674" s="48"/>
      <c r="BB674" s="451" t="b">
        <f t="shared" si="33"/>
        <v>0</v>
      </c>
      <c r="BC674" s="451"/>
      <c r="BD674" s="48"/>
      <c r="BE674" s="48"/>
      <c r="BF674" s="48"/>
      <c r="BG674" s="48"/>
      <c r="BH674" s="48"/>
      <c r="BI674" s="48"/>
      <c r="BJ674" s="48"/>
      <c r="BK674" s="48"/>
      <c r="BL674" s="48"/>
      <c r="BM674" s="48"/>
      <c r="BN674" s="48"/>
      <c r="BO674" s="48"/>
      <c r="BP674" s="48"/>
      <c r="BQ674" s="48"/>
      <c r="BR674" s="48"/>
      <c r="BS674" s="48"/>
      <c r="BT674" s="48"/>
      <c r="BU674" s="48"/>
    </row>
    <row r="675" spans="1:73" hidden="1">
      <c r="A675" s="48"/>
      <c r="B675" s="48"/>
      <c r="C675" s="70" t="s">
        <v>1906</v>
      </c>
      <c r="D675" s="48"/>
      <c r="E675" s="76"/>
      <c r="F675" s="48"/>
      <c r="G675" s="70"/>
      <c r="H675" s="48"/>
      <c r="I675" s="48"/>
      <c r="J675" s="48"/>
      <c r="K675" s="48"/>
      <c r="L675" s="450">
        <f t="shared" si="34"/>
        <v>304</v>
      </c>
      <c r="M675" s="450"/>
      <c r="N675" s="145" t="s">
        <v>1907</v>
      </c>
      <c r="O675" s="48"/>
      <c r="P675" s="48"/>
      <c r="Q675" s="48"/>
      <c r="R675" s="48"/>
      <c r="S675" s="48"/>
      <c r="T675" s="48"/>
      <c r="U675" s="451" t="str">
        <f t="shared" si="30"/>
        <v/>
      </c>
      <c r="V675" s="451"/>
      <c r="W675" s="451" t="str">
        <f t="shared" si="31"/>
        <v/>
      </c>
      <c r="X675" s="451"/>
      <c r="Y675" s="48"/>
      <c r="Z675" s="48"/>
      <c r="AA675" s="48"/>
      <c r="AB675" s="48"/>
      <c r="AC675" s="48"/>
      <c r="AD675" s="48"/>
      <c r="AE675" s="48"/>
      <c r="AF675" s="48"/>
      <c r="AG675" s="48"/>
      <c r="AH675" s="48"/>
      <c r="AI675" s="48"/>
      <c r="AJ675" s="48"/>
      <c r="AK675" s="48"/>
      <c r="AL675" s="144" t="s">
        <v>1908</v>
      </c>
      <c r="AM675" s="70"/>
      <c r="AN675" s="70"/>
      <c r="AO675" s="70"/>
      <c r="AP675" s="70"/>
      <c r="AQ675" s="70"/>
      <c r="AR675" s="70"/>
      <c r="AS675" s="70"/>
      <c r="AT675" s="451" t="str">
        <f t="shared" si="29"/>
        <v/>
      </c>
      <c r="AU675" s="451"/>
      <c r="AV675" s="451" t="str">
        <f t="shared" si="32"/>
        <v>Yes</v>
      </c>
      <c r="AW675" s="451"/>
      <c r="AX675" s="149" t="s">
        <v>905</v>
      </c>
      <c r="AY675" s="48"/>
      <c r="AZ675" s="48"/>
      <c r="BA675" s="48"/>
      <c r="BB675" s="451" t="b">
        <f t="shared" si="33"/>
        <v>0</v>
      </c>
      <c r="BC675" s="451"/>
      <c r="BD675" s="48"/>
      <c r="BE675" s="48"/>
      <c r="BF675" s="48"/>
      <c r="BG675" s="48"/>
      <c r="BH675" s="48"/>
      <c r="BI675" s="48"/>
      <c r="BJ675" s="48"/>
      <c r="BK675" s="48"/>
      <c r="BL675" s="48"/>
      <c r="BM675" s="48"/>
      <c r="BN675" s="48"/>
      <c r="BO675" s="48"/>
      <c r="BP675" s="48"/>
      <c r="BQ675" s="48"/>
      <c r="BR675" s="48"/>
      <c r="BS675" s="48"/>
      <c r="BT675" s="48"/>
      <c r="BU675" s="48"/>
    </row>
    <row r="676" spans="1:73" hidden="1">
      <c r="A676" s="48"/>
      <c r="B676" s="48"/>
      <c r="C676" s="70" t="s">
        <v>1909</v>
      </c>
      <c r="D676" s="48"/>
      <c r="E676" s="76"/>
      <c r="F676" s="48"/>
      <c r="G676" s="70"/>
      <c r="H676" s="48"/>
      <c r="I676" s="48"/>
      <c r="J676" s="48"/>
      <c r="K676" s="48"/>
      <c r="L676" s="450">
        <f t="shared" si="34"/>
        <v>305</v>
      </c>
      <c r="M676" s="450"/>
      <c r="N676" s="145" t="s">
        <v>1910</v>
      </c>
      <c r="O676" s="48"/>
      <c r="P676" s="48"/>
      <c r="Q676" s="48"/>
      <c r="R676" s="48"/>
      <c r="S676" s="48"/>
      <c r="T676" s="48"/>
      <c r="U676" s="451" t="str">
        <f t="shared" si="30"/>
        <v/>
      </c>
      <c r="V676" s="451"/>
      <c r="W676" s="451" t="str">
        <f t="shared" si="31"/>
        <v/>
      </c>
      <c r="X676" s="451"/>
      <c r="Y676" s="48"/>
      <c r="Z676" s="48"/>
      <c r="AA676" s="48"/>
      <c r="AB676" s="48"/>
      <c r="AC676" s="48"/>
      <c r="AD676" s="48"/>
      <c r="AE676" s="48"/>
      <c r="AF676" s="48"/>
      <c r="AG676" s="48"/>
      <c r="AH676" s="48"/>
      <c r="AI676" s="48"/>
      <c r="AJ676" s="48"/>
      <c r="AK676" s="48"/>
      <c r="AL676" s="150" t="s">
        <v>1911</v>
      </c>
      <c r="AM676" s="70"/>
      <c r="AN676" s="70"/>
      <c r="AO676" s="70"/>
      <c r="AP676" s="70"/>
      <c r="AQ676" s="70"/>
      <c r="AR676" s="70"/>
      <c r="AS676" s="70"/>
      <c r="AT676" s="451" t="str">
        <f t="shared" si="29"/>
        <v/>
      </c>
      <c r="AU676" s="451"/>
      <c r="AV676" s="451" t="str">
        <f t="shared" si="32"/>
        <v>Yes</v>
      </c>
      <c r="AW676" s="451"/>
      <c r="AX676" s="148" t="s">
        <v>895</v>
      </c>
      <c r="AY676" s="48"/>
      <c r="AZ676" s="48"/>
      <c r="BA676" s="48"/>
      <c r="BB676" s="451" t="b">
        <f t="shared" si="33"/>
        <v>0</v>
      </c>
      <c r="BC676" s="451"/>
      <c r="BD676" s="48"/>
      <c r="BE676" s="48"/>
      <c r="BF676" s="48"/>
      <c r="BG676" s="48"/>
      <c r="BH676" s="48"/>
      <c r="BI676" s="48"/>
      <c r="BJ676" s="48"/>
      <c r="BK676" s="48"/>
      <c r="BL676" s="48"/>
      <c r="BM676" s="48"/>
      <c r="BN676" s="48"/>
      <c r="BO676" s="48"/>
      <c r="BP676" s="48"/>
      <c r="BQ676" s="48"/>
      <c r="BR676" s="48"/>
      <c r="BS676" s="48"/>
      <c r="BT676" s="48"/>
      <c r="BU676" s="48"/>
    </row>
    <row r="677" spans="1:73" hidden="1">
      <c r="A677" s="48"/>
      <c r="B677" s="48"/>
      <c r="C677" s="70" t="s">
        <v>1912</v>
      </c>
      <c r="D677" s="48"/>
      <c r="E677" s="76"/>
      <c r="F677" s="48"/>
      <c r="G677" s="70"/>
      <c r="H677" s="48"/>
      <c r="I677" s="48"/>
      <c r="J677" s="48"/>
      <c r="K677" s="48"/>
      <c r="L677" s="450">
        <f t="shared" si="34"/>
        <v>306</v>
      </c>
      <c r="M677" s="450"/>
      <c r="N677" s="145" t="s">
        <v>1913</v>
      </c>
      <c r="O677" s="48"/>
      <c r="P677" s="48"/>
      <c r="Q677" s="48"/>
      <c r="R677" s="48"/>
      <c r="S677" s="48"/>
      <c r="T677" s="48"/>
      <c r="U677" s="451" t="str">
        <f t="shared" si="30"/>
        <v/>
      </c>
      <c r="V677" s="451"/>
      <c r="W677" s="451" t="str">
        <f t="shared" si="31"/>
        <v/>
      </c>
      <c r="X677" s="451"/>
      <c r="Y677" s="48"/>
      <c r="Z677" s="48"/>
      <c r="AA677" s="48"/>
      <c r="AB677" s="48"/>
      <c r="AC677" s="48"/>
      <c r="AD677" s="48"/>
      <c r="AE677" s="48"/>
      <c r="AF677" s="48"/>
      <c r="AG677" s="48"/>
      <c r="AH677" s="48"/>
      <c r="AI677" s="48"/>
      <c r="AJ677" s="48"/>
      <c r="AK677" s="48"/>
      <c r="AL677" s="144" t="s">
        <v>1914</v>
      </c>
      <c r="AM677" s="70"/>
      <c r="AN677" s="70"/>
      <c r="AO677" s="70"/>
      <c r="AP677" s="70"/>
      <c r="AQ677" s="70"/>
      <c r="AR677" s="70"/>
      <c r="AS677" s="70"/>
      <c r="AT677" s="451" t="str">
        <f t="shared" si="29"/>
        <v/>
      </c>
      <c r="AU677" s="451"/>
      <c r="AV677" s="451" t="str">
        <f t="shared" si="32"/>
        <v>Yes</v>
      </c>
      <c r="AW677" s="451"/>
      <c r="AX677" s="149" t="s">
        <v>905</v>
      </c>
      <c r="AY677" s="48"/>
      <c r="AZ677" s="48"/>
      <c r="BA677" s="48"/>
      <c r="BB677" s="451" t="b">
        <f t="shared" si="33"/>
        <v>0</v>
      </c>
      <c r="BC677" s="451"/>
      <c r="BD677" s="48"/>
      <c r="BE677" s="48"/>
      <c r="BF677" s="48"/>
      <c r="BG677" s="48"/>
      <c r="BH677" s="48"/>
      <c r="BI677" s="48"/>
      <c r="BJ677" s="48"/>
      <c r="BK677" s="48"/>
      <c r="BL677" s="48"/>
      <c r="BM677" s="48"/>
      <c r="BN677" s="48"/>
      <c r="BO677" s="48"/>
      <c r="BP677" s="48"/>
      <c r="BQ677" s="48"/>
      <c r="BR677" s="48"/>
      <c r="BS677" s="48"/>
      <c r="BT677" s="48"/>
      <c r="BU677" s="48"/>
    </row>
    <row r="678" spans="1:73" hidden="1">
      <c r="A678" s="48"/>
      <c r="B678" s="48"/>
      <c r="C678" s="70" t="s">
        <v>1915</v>
      </c>
      <c r="D678" s="48"/>
      <c r="E678" s="76"/>
      <c r="F678" s="48"/>
      <c r="G678" s="70"/>
      <c r="H678" s="48"/>
      <c r="I678" s="48"/>
      <c r="J678" s="48"/>
      <c r="K678" s="48"/>
      <c r="L678" s="450">
        <f t="shared" si="34"/>
        <v>307</v>
      </c>
      <c r="M678" s="450"/>
      <c r="N678" s="145" t="s">
        <v>1916</v>
      </c>
      <c r="O678" s="48"/>
      <c r="P678" s="48"/>
      <c r="Q678" s="48"/>
      <c r="R678" s="48"/>
      <c r="S678" s="48"/>
      <c r="T678" s="48"/>
      <c r="U678" s="451" t="str">
        <f t="shared" si="30"/>
        <v/>
      </c>
      <c r="V678" s="451"/>
      <c r="W678" s="451" t="str">
        <f t="shared" si="31"/>
        <v/>
      </c>
      <c r="X678" s="451"/>
      <c r="Y678" s="48"/>
      <c r="Z678" s="48"/>
      <c r="AA678" s="48"/>
      <c r="AB678" s="48"/>
      <c r="AC678" s="48"/>
      <c r="AD678" s="48"/>
      <c r="AE678" s="48"/>
      <c r="AF678" s="48"/>
      <c r="AG678" s="48"/>
      <c r="AH678" s="48"/>
      <c r="AI678" s="48"/>
      <c r="AJ678" s="48"/>
      <c r="AK678" s="48"/>
      <c r="AL678" s="144" t="s">
        <v>1917</v>
      </c>
      <c r="AM678" s="70"/>
      <c r="AN678" s="70"/>
      <c r="AO678" s="70"/>
      <c r="AP678" s="70"/>
      <c r="AQ678" s="70"/>
      <c r="AR678" s="70"/>
      <c r="AS678" s="70"/>
      <c r="AT678" s="451" t="str">
        <f t="shared" si="29"/>
        <v/>
      </c>
      <c r="AU678" s="451"/>
      <c r="AV678" s="451" t="str">
        <f t="shared" si="32"/>
        <v>No</v>
      </c>
      <c r="AW678" s="451"/>
      <c r="AX678" s="149" t="s">
        <v>900</v>
      </c>
      <c r="AY678" s="48"/>
      <c r="AZ678" s="48"/>
      <c r="BA678" s="48"/>
      <c r="BB678" s="451" t="b">
        <f t="shared" si="33"/>
        <v>0</v>
      </c>
      <c r="BC678" s="451"/>
      <c r="BD678" s="48"/>
      <c r="BE678" s="48"/>
      <c r="BF678" s="48"/>
      <c r="BG678" s="48"/>
      <c r="BH678" s="48"/>
      <c r="BI678" s="48"/>
      <c r="BJ678" s="48"/>
      <c r="BK678" s="48"/>
      <c r="BL678" s="48"/>
      <c r="BM678" s="48"/>
      <c r="BN678" s="48"/>
      <c r="BO678" s="48"/>
      <c r="BP678" s="48"/>
      <c r="BQ678" s="48"/>
      <c r="BR678" s="48"/>
      <c r="BS678" s="48"/>
      <c r="BT678" s="48"/>
      <c r="BU678" s="48"/>
    </row>
    <row r="679" spans="1:73" hidden="1">
      <c r="A679" s="48"/>
      <c r="B679" s="48"/>
      <c r="C679" s="70" t="s">
        <v>1918</v>
      </c>
      <c r="D679" s="48"/>
      <c r="E679" s="76"/>
      <c r="F679" s="48"/>
      <c r="G679" s="70"/>
      <c r="H679" s="48"/>
      <c r="I679" s="48"/>
      <c r="J679" s="48"/>
      <c r="K679" s="48"/>
      <c r="L679" s="450">
        <f t="shared" si="34"/>
        <v>308</v>
      </c>
      <c r="M679" s="450"/>
      <c r="N679" s="145" t="s">
        <v>1919</v>
      </c>
      <c r="O679" s="48"/>
      <c r="P679" s="48"/>
      <c r="Q679" s="48"/>
      <c r="R679" s="48"/>
      <c r="S679" s="48"/>
      <c r="T679" s="48"/>
      <c r="U679" s="451" t="str">
        <f t="shared" si="30"/>
        <v/>
      </c>
      <c r="V679" s="451"/>
      <c r="W679" s="451" t="str">
        <f t="shared" si="31"/>
        <v/>
      </c>
      <c r="X679" s="451"/>
      <c r="Y679" s="48"/>
      <c r="Z679" s="48"/>
      <c r="AA679" s="48"/>
      <c r="AB679" s="48"/>
      <c r="AC679" s="48"/>
      <c r="AD679" s="48"/>
      <c r="AE679" s="48"/>
      <c r="AF679" s="48"/>
      <c r="AG679" s="48"/>
      <c r="AH679" s="48"/>
      <c r="AI679" s="48"/>
      <c r="AJ679" s="48"/>
      <c r="AK679" s="48"/>
      <c r="AL679" s="153" t="s">
        <v>1920</v>
      </c>
      <c r="AM679" s="70"/>
      <c r="AN679" s="70"/>
      <c r="AO679" s="70"/>
      <c r="AP679" s="70"/>
      <c r="AQ679" s="70"/>
      <c r="AR679" s="70"/>
      <c r="AS679" s="70"/>
      <c r="AT679" s="451" t="str">
        <f t="shared" si="29"/>
        <v/>
      </c>
      <c r="AU679" s="451"/>
      <c r="AV679" s="451" t="str">
        <f t="shared" si="32"/>
        <v>Yes</v>
      </c>
      <c r="AW679" s="451"/>
      <c r="AX679" s="148" t="s">
        <v>895</v>
      </c>
      <c r="AY679" s="48"/>
      <c r="AZ679" s="48"/>
      <c r="BA679" s="48"/>
      <c r="BB679" s="451" t="b">
        <f t="shared" si="33"/>
        <v>0</v>
      </c>
      <c r="BC679" s="451"/>
      <c r="BD679" s="48"/>
      <c r="BE679" s="48"/>
      <c r="BF679" s="48"/>
      <c r="BG679" s="48"/>
      <c r="BH679" s="48"/>
      <c r="BI679" s="48"/>
      <c r="BJ679" s="48"/>
      <c r="BK679" s="48"/>
      <c r="BL679" s="48"/>
      <c r="BM679" s="48"/>
      <c r="BN679" s="48"/>
      <c r="BO679" s="48"/>
      <c r="BP679" s="48"/>
      <c r="BQ679" s="48"/>
      <c r="BR679" s="48"/>
      <c r="BS679" s="48"/>
      <c r="BT679" s="48"/>
      <c r="BU679" s="48"/>
    </row>
    <row r="680" spans="1:73" hidden="1">
      <c r="A680" s="48"/>
      <c r="B680" s="48"/>
      <c r="C680" s="70" t="s">
        <v>1921</v>
      </c>
      <c r="D680" s="48"/>
      <c r="E680" s="76"/>
      <c r="F680" s="48"/>
      <c r="G680" s="70"/>
      <c r="H680" s="48"/>
      <c r="I680" s="48"/>
      <c r="J680" s="48"/>
      <c r="K680" s="48"/>
      <c r="L680" s="450">
        <f t="shared" si="34"/>
        <v>309</v>
      </c>
      <c r="M680" s="450"/>
      <c r="N680" s="145" t="s">
        <v>1922</v>
      </c>
      <c r="O680" s="48"/>
      <c r="P680" s="48"/>
      <c r="Q680" s="48"/>
      <c r="R680" s="48"/>
      <c r="S680" s="48"/>
      <c r="T680" s="48"/>
      <c r="U680" s="451" t="str">
        <f t="shared" si="30"/>
        <v/>
      </c>
      <c r="V680" s="451"/>
      <c r="W680" s="451" t="str">
        <f t="shared" si="31"/>
        <v/>
      </c>
      <c r="X680" s="451"/>
      <c r="Y680" s="48"/>
      <c r="Z680" s="48"/>
      <c r="AA680" s="48"/>
      <c r="AB680" s="48"/>
      <c r="AC680" s="48"/>
      <c r="AD680" s="48"/>
      <c r="AE680" s="48"/>
      <c r="AF680" s="48"/>
      <c r="AG680" s="48"/>
      <c r="AH680" s="48"/>
      <c r="AI680" s="48"/>
      <c r="AJ680" s="48"/>
      <c r="AK680" s="48"/>
      <c r="AL680" s="153" t="s">
        <v>1923</v>
      </c>
      <c r="AM680" s="70"/>
      <c r="AN680" s="70"/>
      <c r="AO680" s="70"/>
      <c r="AP680" s="70"/>
      <c r="AQ680" s="70"/>
      <c r="AR680" s="70"/>
      <c r="AS680" s="70"/>
      <c r="AT680" s="451" t="str">
        <f t="shared" si="29"/>
        <v/>
      </c>
      <c r="AU680" s="451"/>
      <c r="AV680" s="451" t="str">
        <f t="shared" si="32"/>
        <v>Yes</v>
      </c>
      <c r="AW680" s="451"/>
      <c r="AX680" s="148" t="s">
        <v>895</v>
      </c>
      <c r="AY680" s="48"/>
      <c r="AZ680" s="48"/>
      <c r="BA680" s="48"/>
      <c r="BB680" s="451" t="b">
        <f t="shared" si="33"/>
        <v>0</v>
      </c>
      <c r="BC680" s="451"/>
      <c r="BD680" s="48"/>
      <c r="BE680" s="48"/>
      <c r="BF680" s="48"/>
      <c r="BG680" s="48"/>
      <c r="BH680" s="48"/>
      <c r="BI680" s="48"/>
      <c r="BJ680" s="48"/>
      <c r="BK680" s="48"/>
      <c r="BL680" s="48"/>
      <c r="BM680" s="48"/>
      <c r="BN680" s="48"/>
      <c r="BO680" s="48"/>
      <c r="BP680" s="48"/>
      <c r="BQ680" s="48"/>
      <c r="BR680" s="48"/>
      <c r="BS680" s="48"/>
      <c r="BT680" s="48"/>
      <c r="BU680" s="48"/>
    </row>
    <row r="681" spans="1:73" hidden="1">
      <c r="A681" s="48"/>
      <c r="B681" s="48"/>
      <c r="C681" s="70" t="s">
        <v>1924</v>
      </c>
      <c r="D681" s="48"/>
      <c r="E681" s="76"/>
      <c r="F681" s="48"/>
      <c r="G681" s="70"/>
      <c r="H681" s="48"/>
      <c r="I681" s="48"/>
      <c r="J681" s="48"/>
      <c r="K681" s="48"/>
      <c r="L681" s="450">
        <f t="shared" si="34"/>
        <v>310</v>
      </c>
      <c r="M681" s="450"/>
      <c r="N681" s="145" t="s">
        <v>1925</v>
      </c>
      <c r="O681" s="48"/>
      <c r="P681" s="48"/>
      <c r="Q681" s="48"/>
      <c r="R681" s="48"/>
      <c r="S681" s="48"/>
      <c r="T681" s="48"/>
      <c r="U681" s="451" t="str">
        <f t="shared" si="30"/>
        <v/>
      </c>
      <c r="V681" s="451"/>
      <c r="W681" s="451" t="str">
        <f t="shared" si="31"/>
        <v/>
      </c>
      <c r="X681" s="451"/>
      <c r="Y681" s="48"/>
      <c r="Z681" s="48"/>
      <c r="AA681" s="48"/>
      <c r="AB681" s="48"/>
      <c r="AC681" s="48"/>
      <c r="AD681" s="48"/>
      <c r="AE681" s="48"/>
      <c r="AF681" s="48"/>
      <c r="AG681" s="48"/>
      <c r="AH681" s="48"/>
      <c r="AI681" s="48"/>
      <c r="AJ681" s="48"/>
      <c r="AK681" s="48"/>
      <c r="AL681" s="150" t="s">
        <v>1926</v>
      </c>
      <c r="AM681" s="70"/>
      <c r="AN681" s="70"/>
      <c r="AO681" s="70"/>
      <c r="AP681" s="70"/>
      <c r="AQ681" s="70"/>
      <c r="AR681" s="70"/>
      <c r="AS681" s="70"/>
      <c r="AT681" s="451" t="str">
        <f t="shared" si="29"/>
        <v/>
      </c>
      <c r="AU681" s="451"/>
      <c r="AV681" s="451" t="str">
        <f t="shared" si="32"/>
        <v>Yes</v>
      </c>
      <c r="AW681" s="451"/>
      <c r="AX681" s="148" t="s">
        <v>895</v>
      </c>
      <c r="AY681" s="48"/>
      <c r="AZ681" s="48"/>
      <c r="BA681" s="48"/>
      <c r="BB681" s="451" t="b">
        <f t="shared" si="33"/>
        <v>0</v>
      </c>
      <c r="BC681" s="451"/>
      <c r="BD681" s="48"/>
      <c r="BE681" s="48"/>
      <c r="BF681" s="48"/>
      <c r="BG681" s="48"/>
      <c r="BH681" s="48"/>
      <c r="BI681" s="48"/>
      <c r="BJ681" s="48"/>
      <c r="BK681" s="48"/>
      <c r="BL681" s="48"/>
      <c r="BM681" s="48"/>
      <c r="BN681" s="48"/>
      <c r="BO681" s="48"/>
      <c r="BP681" s="48"/>
      <c r="BQ681" s="48"/>
      <c r="BR681" s="48"/>
      <c r="BS681" s="48"/>
      <c r="BT681" s="48"/>
      <c r="BU681" s="48"/>
    </row>
    <row r="682" spans="1:73" hidden="1">
      <c r="A682" s="48"/>
      <c r="B682" s="48"/>
      <c r="C682" s="70" t="s">
        <v>1927</v>
      </c>
      <c r="D682" s="48"/>
      <c r="E682" s="76"/>
      <c r="F682" s="48"/>
      <c r="G682" s="70"/>
      <c r="H682" s="48"/>
      <c r="I682" s="48"/>
      <c r="J682" s="48"/>
      <c r="K682" s="48"/>
      <c r="L682" s="450">
        <f t="shared" si="34"/>
        <v>311</v>
      </c>
      <c r="M682" s="450"/>
      <c r="N682" s="145" t="s">
        <v>1928</v>
      </c>
      <c r="O682" s="48"/>
      <c r="P682" s="48"/>
      <c r="Q682" s="48"/>
      <c r="R682" s="48"/>
      <c r="S682" s="48"/>
      <c r="T682" s="48"/>
      <c r="U682" s="451" t="str">
        <f t="shared" si="30"/>
        <v/>
      </c>
      <c r="V682" s="451"/>
      <c r="W682" s="451" t="str">
        <f t="shared" si="31"/>
        <v/>
      </c>
      <c r="X682" s="451"/>
      <c r="Y682" s="48"/>
      <c r="Z682" s="48"/>
      <c r="AA682" s="48"/>
      <c r="AB682" s="48"/>
      <c r="AC682" s="48"/>
      <c r="AD682" s="48"/>
      <c r="AE682" s="48"/>
      <c r="AF682" s="48"/>
      <c r="AG682" s="48"/>
      <c r="AH682" s="48"/>
      <c r="AI682" s="48"/>
      <c r="AJ682" s="48"/>
      <c r="AK682" s="48"/>
      <c r="AL682" s="144" t="s">
        <v>1928</v>
      </c>
      <c r="AM682" s="70"/>
      <c r="AN682" s="70"/>
      <c r="AO682" s="70"/>
      <c r="AP682" s="70"/>
      <c r="AQ682" s="70"/>
      <c r="AR682" s="70"/>
      <c r="AS682" s="70"/>
      <c r="AT682" s="451" t="str">
        <f t="shared" si="29"/>
        <v/>
      </c>
      <c r="AU682" s="451"/>
      <c r="AV682" s="451" t="str">
        <f t="shared" si="32"/>
        <v>Yes</v>
      </c>
      <c r="AW682" s="451"/>
      <c r="AX682" s="149" t="s">
        <v>905</v>
      </c>
      <c r="AY682" s="48"/>
      <c r="AZ682" s="48"/>
      <c r="BA682" s="48"/>
      <c r="BB682" s="451" t="b">
        <f t="shared" si="33"/>
        <v>0</v>
      </c>
      <c r="BC682" s="451"/>
      <c r="BD682" s="48"/>
      <c r="BE682" s="48"/>
      <c r="BF682" s="48"/>
      <c r="BG682" s="48"/>
      <c r="BH682" s="48"/>
      <c r="BI682" s="48"/>
      <c r="BJ682" s="48"/>
      <c r="BK682" s="48"/>
      <c r="BL682" s="48"/>
      <c r="BM682" s="48"/>
      <c r="BN682" s="48"/>
      <c r="BO682" s="48"/>
      <c r="BP682" s="48"/>
      <c r="BQ682" s="48"/>
      <c r="BR682" s="48"/>
      <c r="BS682" s="48"/>
      <c r="BT682" s="48"/>
      <c r="BU682" s="48"/>
    </row>
    <row r="683" spans="1:73" hidden="1">
      <c r="A683" s="48"/>
      <c r="B683" s="48"/>
      <c r="C683" s="70" t="s">
        <v>1929</v>
      </c>
      <c r="D683" s="48"/>
      <c r="E683" s="76"/>
      <c r="F683" s="48"/>
      <c r="G683" s="70"/>
      <c r="H683" s="48"/>
      <c r="I683" s="48"/>
      <c r="J683" s="48"/>
      <c r="K683" s="48"/>
      <c r="L683" s="450">
        <f t="shared" si="34"/>
        <v>312</v>
      </c>
      <c r="M683" s="450"/>
      <c r="N683" s="145" t="s">
        <v>1930</v>
      </c>
      <c r="O683" s="48"/>
      <c r="P683" s="48"/>
      <c r="Q683" s="48"/>
      <c r="R683" s="48"/>
      <c r="S683" s="48"/>
      <c r="T683" s="48"/>
      <c r="U683" s="451" t="str">
        <f t="shared" si="30"/>
        <v/>
      </c>
      <c r="V683" s="451"/>
      <c r="W683" s="451" t="str">
        <f t="shared" si="31"/>
        <v/>
      </c>
      <c r="X683" s="451"/>
      <c r="Y683" s="48"/>
      <c r="Z683" s="48"/>
      <c r="AA683" s="48"/>
      <c r="AB683" s="48"/>
      <c r="AC683" s="48"/>
      <c r="AD683" s="48"/>
      <c r="AE683" s="48"/>
      <c r="AF683" s="48"/>
      <c r="AG683" s="48"/>
      <c r="AH683" s="48"/>
      <c r="AI683" s="48"/>
      <c r="AJ683" s="48"/>
      <c r="AK683" s="48"/>
      <c r="AL683" s="144" t="s">
        <v>1931</v>
      </c>
      <c r="AM683" s="70"/>
      <c r="AN683" s="70"/>
      <c r="AO683" s="70"/>
      <c r="AP683" s="70"/>
      <c r="AQ683" s="70"/>
      <c r="AR683" s="70"/>
      <c r="AS683" s="70"/>
      <c r="AT683" s="451" t="str">
        <f t="shared" si="29"/>
        <v/>
      </c>
      <c r="AU683" s="451"/>
      <c r="AV683" s="451" t="str">
        <f t="shared" si="32"/>
        <v>No</v>
      </c>
      <c r="AW683" s="451"/>
      <c r="AX683" s="149" t="s">
        <v>900</v>
      </c>
      <c r="AY683" s="48"/>
      <c r="AZ683" s="48"/>
      <c r="BA683" s="48"/>
      <c r="BB683" s="451" t="b">
        <f t="shared" si="33"/>
        <v>0</v>
      </c>
      <c r="BC683" s="451"/>
      <c r="BD683" s="48"/>
      <c r="BE683" s="48"/>
      <c r="BF683" s="48"/>
      <c r="BG683" s="48"/>
      <c r="BH683" s="48"/>
      <c r="BI683" s="48"/>
      <c r="BJ683" s="48"/>
      <c r="BK683" s="48"/>
      <c r="BL683" s="48"/>
      <c r="BM683" s="48"/>
      <c r="BN683" s="48"/>
      <c r="BO683" s="48"/>
      <c r="BP683" s="48"/>
      <c r="BQ683" s="48"/>
      <c r="BR683" s="48"/>
      <c r="BS683" s="48"/>
      <c r="BT683" s="48"/>
      <c r="BU683" s="48"/>
    </row>
    <row r="684" spans="1:73" hidden="1">
      <c r="A684" s="48"/>
      <c r="B684" s="48"/>
      <c r="C684" s="70" t="s">
        <v>1932</v>
      </c>
      <c r="D684" s="48"/>
      <c r="E684" s="76"/>
      <c r="F684" s="48"/>
      <c r="G684" s="70"/>
      <c r="H684" s="48"/>
      <c r="I684" s="48"/>
      <c r="J684" s="48"/>
      <c r="K684" s="48"/>
      <c r="L684" s="450">
        <f t="shared" si="34"/>
        <v>313</v>
      </c>
      <c r="M684" s="450"/>
      <c r="N684" s="145" t="s">
        <v>1933</v>
      </c>
      <c r="O684" s="48"/>
      <c r="P684" s="48"/>
      <c r="Q684" s="48"/>
      <c r="R684" s="48"/>
      <c r="S684" s="48"/>
      <c r="T684" s="48"/>
      <c r="U684" s="451" t="str">
        <f t="shared" si="30"/>
        <v/>
      </c>
      <c r="V684" s="451"/>
      <c r="W684" s="451" t="str">
        <f t="shared" si="31"/>
        <v/>
      </c>
      <c r="X684" s="451"/>
      <c r="Y684" s="48"/>
      <c r="Z684" s="48"/>
      <c r="AA684" s="48"/>
      <c r="AB684" s="48"/>
      <c r="AC684" s="48"/>
      <c r="AD684" s="48"/>
      <c r="AE684" s="48"/>
      <c r="AF684" s="48"/>
      <c r="AG684" s="48"/>
      <c r="AH684" s="48"/>
      <c r="AI684" s="48"/>
      <c r="AJ684" s="48"/>
      <c r="AK684" s="48"/>
      <c r="AL684" s="155" t="s">
        <v>1934</v>
      </c>
      <c r="AM684" s="70"/>
      <c r="AN684" s="70"/>
      <c r="AO684" s="70"/>
      <c r="AP684" s="70"/>
      <c r="AQ684" s="70"/>
      <c r="AR684" s="70"/>
      <c r="AS684" s="70"/>
      <c r="AT684" s="451" t="str">
        <f t="shared" si="29"/>
        <v/>
      </c>
      <c r="AU684" s="451"/>
      <c r="AV684" s="451" t="str">
        <f t="shared" si="32"/>
        <v>Yes</v>
      </c>
      <c r="AW684" s="451"/>
      <c r="AX684" s="148" t="s">
        <v>895</v>
      </c>
      <c r="AY684" s="48"/>
      <c r="AZ684" s="48"/>
      <c r="BA684" s="48"/>
      <c r="BB684" s="451" t="b">
        <f t="shared" si="33"/>
        <v>0</v>
      </c>
      <c r="BC684" s="451"/>
      <c r="BD684" s="48"/>
      <c r="BE684" s="48"/>
      <c r="BF684" s="48"/>
      <c r="BG684" s="48"/>
      <c r="BH684" s="48"/>
      <c r="BI684" s="48"/>
      <c r="BJ684" s="48"/>
      <c r="BK684" s="48"/>
      <c r="BL684" s="48"/>
      <c r="BM684" s="48"/>
      <c r="BN684" s="48"/>
      <c r="BO684" s="48"/>
      <c r="BP684" s="48"/>
      <c r="BQ684" s="48"/>
      <c r="BR684" s="48"/>
      <c r="BS684" s="48"/>
      <c r="BT684" s="48"/>
      <c r="BU684" s="48"/>
    </row>
    <row r="685" spans="1:73" hidden="1">
      <c r="A685" s="48"/>
      <c r="B685" s="48"/>
      <c r="C685" s="70" t="s">
        <v>1935</v>
      </c>
      <c r="D685" s="48"/>
      <c r="E685" s="76"/>
      <c r="F685" s="48"/>
      <c r="G685" s="70"/>
      <c r="H685" s="48"/>
      <c r="I685" s="48"/>
      <c r="J685" s="48"/>
      <c r="K685" s="48"/>
      <c r="L685" s="450">
        <f t="shared" si="34"/>
        <v>314</v>
      </c>
      <c r="M685" s="450"/>
      <c r="N685" s="145" t="s">
        <v>1936</v>
      </c>
      <c r="O685" s="48"/>
      <c r="P685" s="48"/>
      <c r="Q685" s="48"/>
      <c r="R685" s="48"/>
      <c r="S685" s="48"/>
      <c r="T685" s="48"/>
      <c r="U685" s="451" t="str">
        <f t="shared" si="30"/>
        <v/>
      </c>
      <c r="V685" s="451"/>
      <c r="W685" s="451" t="str">
        <f t="shared" si="31"/>
        <v/>
      </c>
      <c r="X685" s="451"/>
      <c r="Y685" s="48"/>
      <c r="Z685" s="48"/>
      <c r="AA685" s="48"/>
      <c r="AB685" s="48"/>
      <c r="AC685" s="48"/>
      <c r="AD685" s="48"/>
      <c r="AE685" s="48"/>
      <c r="AF685" s="48"/>
      <c r="AG685" s="48"/>
      <c r="AH685" s="48"/>
      <c r="AI685" s="48"/>
      <c r="AJ685" s="48"/>
      <c r="AK685" s="48"/>
      <c r="AL685" s="153" t="s">
        <v>1937</v>
      </c>
      <c r="AM685" s="70"/>
      <c r="AN685" s="70"/>
      <c r="AO685" s="70"/>
      <c r="AP685" s="70"/>
      <c r="AQ685" s="70"/>
      <c r="AR685" s="70"/>
      <c r="AS685" s="70"/>
      <c r="AT685" s="451" t="str">
        <f t="shared" si="29"/>
        <v/>
      </c>
      <c r="AU685" s="451"/>
      <c r="AV685" s="451" t="str">
        <f t="shared" si="32"/>
        <v>Yes</v>
      </c>
      <c r="AW685" s="451"/>
      <c r="AX685" s="148" t="s">
        <v>895</v>
      </c>
      <c r="AY685" s="48"/>
      <c r="AZ685" s="48"/>
      <c r="BA685" s="48"/>
      <c r="BB685" s="451" t="b">
        <f t="shared" si="33"/>
        <v>0</v>
      </c>
      <c r="BC685" s="451"/>
      <c r="BD685" s="48"/>
      <c r="BE685" s="48"/>
      <c r="BF685" s="48"/>
      <c r="BG685" s="48"/>
      <c r="BH685" s="48"/>
      <c r="BI685" s="48"/>
      <c r="BJ685" s="48"/>
      <c r="BK685" s="48"/>
      <c r="BL685" s="48"/>
      <c r="BM685" s="48"/>
      <c r="BN685" s="48"/>
      <c r="BO685" s="48"/>
      <c r="BP685" s="48"/>
      <c r="BQ685" s="48"/>
      <c r="BR685" s="48"/>
      <c r="BS685" s="48"/>
      <c r="BT685" s="48"/>
      <c r="BU685" s="48"/>
    </row>
    <row r="686" spans="1:73" hidden="1">
      <c r="A686" s="48"/>
      <c r="B686" s="48"/>
      <c r="C686" s="70" t="s">
        <v>1938</v>
      </c>
      <c r="D686" s="48"/>
      <c r="E686" s="76"/>
      <c r="F686" s="48"/>
      <c r="G686" s="70"/>
      <c r="H686" s="48"/>
      <c r="I686" s="48"/>
      <c r="J686" s="48"/>
      <c r="K686" s="48"/>
      <c r="L686" s="450">
        <f t="shared" si="34"/>
        <v>315</v>
      </c>
      <c r="M686" s="450"/>
      <c r="N686" s="145" t="s">
        <v>1939</v>
      </c>
      <c r="O686" s="48"/>
      <c r="P686" s="48"/>
      <c r="Q686" s="48"/>
      <c r="R686" s="48"/>
      <c r="S686" s="48"/>
      <c r="T686" s="48"/>
      <c r="U686" s="451" t="str">
        <f t="shared" si="30"/>
        <v/>
      </c>
      <c r="V686" s="451"/>
      <c r="W686" s="451" t="str">
        <f t="shared" si="31"/>
        <v/>
      </c>
      <c r="X686" s="451"/>
      <c r="Y686" s="48"/>
      <c r="Z686" s="48"/>
      <c r="AA686" s="48"/>
      <c r="AB686" s="48"/>
      <c r="AC686" s="48"/>
      <c r="AD686" s="48"/>
      <c r="AE686" s="48"/>
      <c r="AF686" s="48"/>
      <c r="AG686" s="48"/>
      <c r="AH686" s="48"/>
      <c r="AI686" s="48"/>
      <c r="AJ686" s="48"/>
      <c r="AK686" s="48"/>
      <c r="AL686" s="150" t="s">
        <v>1940</v>
      </c>
      <c r="AM686" s="70"/>
      <c r="AN686" s="70"/>
      <c r="AO686" s="70"/>
      <c r="AP686" s="70"/>
      <c r="AQ686" s="70"/>
      <c r="AR686" s="70"/>
      <c r="AS686" s="70"/>
      <c r="AT686" s="451" t="str">
        <f t="shared" si="29"/>
        <v/>
      </c>
      <c r="AU686" s="451"/>
      <c r="AV686" s="451" t="str">
        <f t="shared" si="32"/>
        <v>Yes</v>
      </c>
      <c r="AW686" s="451"/>
      <c r="AX686" s="148" t="s">
        <v>895</v>
      </c>
      <c r="AY686" s="48"/>
      <c r="AZ686" s="48"/>
      <c r="BA686" s="48"/>
      <c r="BB686" s="451" t="b">
        <f t="shared" si="33"/>
        <v>0</v>
      </c>
      <c r="BC686" s="451"/>
      <c r="BD686" s="48"/>
      <c r="BE686" s="48"/>
      <c r="BF686" s="48"/>
      <c r="BG686" s="48"/>
      <c r="BH686" s="48"/>
      <c r="BI686" s="48"/>
      <c r="BJ686" s="48"/>
      <c r="BK686" s="48"/>
      <c r="BL686" s="48"/>
      <c r="BM686" s="48"/>
      <c r="BN686" s="48"/>
      <c r="BO686" s="48"/>
      <c r="BP686" s="48"/>
      <c r="BQ686" s="48"/>
      <c r="BR686" s="48"/>
      <c r="BS686" s="48"/>
      <c r="BT686" s="48"/>
      <c r="BU686" s="48"/>
    </row>
    <row r="687" spans="1:73" hidden="1">
      <c r="A687" s="48"/>
      <c r="B687" s="48"/>
      <c r="C687" s="70" t="s">
        <v>1941</v>
      </c>
      <c r="D687" s="48"/>
      <c r="E687" s="76"/>
      <c r="F687" s="48"/>
      <c r="G687" s="70"/>
      <c r="H687" s="48"/>
      <c r="I687" s="48"/>
      <c r="J687" s="48"/>
      <c r="K687" s="48"/>
      <c r="L687" s="450">
        <f t="shared" si="34"/>
        <v>316</v>
      </c>
      <c r="M687" s="450"/>
      <c r="N687" s="145" t="s">
        <v>1942</v>
      </c>
      <c r="O687" s="48"/>
      <c r="P687" s="48"/>
      <c r="Q687" s="48"/>
      <c r="R687" s="48"/>
      <c r="S687" s="48"/>
      <c r="T687" s="48"/>
      <c r="U687" s="451" t="str">
        <f t="shared" si="30"/>
        <v/>
      </c>
      <c r="V687" s="451"/>
      <c r="W687" s="451" t="str">
        <f t="shared" si="31"/>
        <v/>
      </c>
      <c r="X687" s="451"/>
      <c r="Y687" s="48"/>
      <c r="Z687" s="48"/>
      <c r="AA687" s="48"/>
      <c r="AB687" s="48"/>
      <c r="AC687" s="48"/>
      <c r="AD687" s="48"/>
      <c r="AE687" s="48"/>
      <c r="AF687" s="48"/>
      <c r="AG687" s="48"/>
      <c r="AH687" s="48"/>
      <c r="AI687" s="48"/>
      <c r="AJ687" s="48"/>
      <c r="AK687" s="48"/>
      <c r="AL687" s="150" t="s">
        <v>1943</v>
      </c>
      <c r="AM687" s="70"/>
      <c r="AN687" s="70"/>
      <c r="AO687" s="70"/>
      <c r="AP687" s="70"/>
      <c r="AQ687" s="70"/>
      <c r="AR687" s="70"/>
      <c r="AS687" s="70"/>
      <c r="AT687" s="451" t="str">
        <f t="shared" si="29"/>
        <v/>
      </c>
      <c r="AU687" s="451"/>
      <c r="AV687" s="451" t="str">
        <f t="shared" si="32"/>
        <v>Yes</v>
      </c>
      <c r="AW687" s="451"/>
      <c r="AX687" s="148" t="s">
        <v>895</v>
      </c>
      <c r="AY687" s="48"/>
      <c r="AZ687" s="48"/>
      <c r="BA687" s="48"/>
      <c r="BB687" s="451" t="b">
        <f t="shared" si="33"/>
        <v>0</v>
      </c>
      <c r="BC687" s="451"/>
      <c r="BD687" s="48"/>
      <c r="BE687" s="48"/>
      <c r="BF687" s="48"/>
      <c r="BG687" s="48"/>
      <c r="BH687" s="48"/>
      <c r="BI687" s="48"/>
      <c r="BJ687" s="48"/>
      <c r="BK687" s="48"/>
      <c r="BL687" s="48"/>
      <c r="BM687" s="48"/>
      <c r="BN687" s="48"/>
      <c r="BO687" s="48"/>
      <c r="BP687" s="48"/>
      <c r="BQ687" s="48"/>
      <c r="BR687" s="48"/>
      <c r="BS687" s="48"/>
      <c r="BT687" s="48"/>
      <c r="BU687" s="48"/>
    </row>
    <row r="688" spans="1:73" hidden="1">
      <c r="A688" s="48"/>
      <c r="B688" s="48"/>
      <c r="C688" s="70" t="s">
        <v>1944</v>
      </c>
      <c r="D688" s="48"/>
      <c r="E688" s="76"/>
      <c r="F688" s="48"/>
      <c r="G688" s="70"/>
      <c r="H688" s="48"/>
      <c r="I688" s="48"/>
      <c r="J688" s="48"/>
      <c r="K688" s="48"/>
      <c r="L688" s="450">
        <f t="shared" si="34"/>
        <v>317</v>
      </c>
      <c r="M688" s="450"/>
      <c r="N688" s="145" t="s">
        <v>1945</v>
      </c>
      <c r="O688" s="48"/>
      <c r="P688" s="48"/>
      <c r="Q688" s="48"/>
      <c r="R688" s="48"/>
      <c r="S688" s="48"/>
      <c r="T688" s="48"/>
      <c r="U688" s="451" t="str">
        <f t="shared" si="30"/>
        <v/>
      </c>
      <c r="V688" s="451"/>
      <c r="W688" s="451" t="str">
        <f t="shared" si="31"/>
        <v/>
      </c>
      <c r="X688" s="451"/>
      <c r="Y688" s="48"/>
      <c r="Z688" s="48"/>
      <c r="AA688" s="48"/>
      <c r="AB688" s="48"/>
      <c r="AC688" s="48"/>
      <c r="AD688" s="48"/>
      <c r="AE688" s="48"/>
      <c r="AF688" s="48"/>
      <c r="AG688" s="48"/>
      <c r="AH688" s="48"/>
      <c r="AI688" s="48"/>
      <c r="AJ688" s="48"/>
      <c r="AK688" s="48"/>
      <c r="AL688" s="144" t="s">
        <v>1946</v>
      </c>
      <c r="AM688" s="70"/>
      <c r="AN688" s="70"/>
      <c r="AO688" s="70"/>
      <c r="AP688" s="70"/>
      <c r="AQ688" s="70"/>
      <c r="AR688" s="70"/>
      <c r="AS688" s="70"/>
      <c r="AT688" s="451" t="str">
        <f t="shared" si="29"/>
        <v/>
      </c>
      <c r="AU688" s="451"/>
      <c r="AV688" s="451" t="str">
        <f t="shared" si="32"/>
        <v>Yes</v>
      </c>
      <c r="AW688" s="451"/>
      <c r="AX688" s="69" t="s">
        <v>987</v>
      </c>
      <c r="AY688" s="48"/>
      <c r="AZ688" s="48"/>
      <c r="BA688" s="48"/>
      <c r="BB688" s="451" t="b">
        <f t="shared" si="33"/>
        <v>0</v>
      </c>
      <c r="BC688" s="451"/>
      <c r="BD688" s="48"/>
      <c r="BE688" s="48"/>
      <c r="BF688" s="48"/>
      <c r="BG688" s="48"/>
      <c r="BH688" s="48"/>
      <c r="BI688" s="48"/>
      <c r="BJ688" s="48"/>
      <c r="BK688" s="48"/>
      <c r="BL688" s="48"/>
      <c r="BM688" s="48"/>
      <c r="BN688" s="48"/>
      <c r="BO688" s="48"/>
      <c r="BP688" s="48"/>
      <c r="BQ688" s="48"/>
      <c r="BR688" s="48"/>
      <c r="BS688" s="48"/>
      <c r="BT688" s="48"/>
      <c r="BU688" s="48"/>
    </row>
    <row r="689" spans="1:73" hidden="1">
      <c r="A689" s="48"/>
      <c r="B689" s="48"/>
      <c r="C689" s="70" t="s">
        <v>1947</v>
      </c>
      <c r="D689" s="48"/>
      <c r="E689" s="76"/>
      <c r="F689" s="48"/>
      <c r="G689" s="70"/>
      <c r="H689" s="48"/>
      <c r="I689" s="48"/>
      <c r="J689" s="48"/>
      <c r="K689" s="48"/>
      <c r="L689" s="450">
        <f t="shared" si="34"/>
        <v>318</v>
      </c>
      <c r="M689" s="450"/>
      <c r="N689" s="145" t="s">
        <v>1948</v>
      </c>
      <c r="O689" s="48"/>
      <c r="P689" s="48"/>
      <c r="Q689" s="48"/>
      <c r="R689" s="48"/>
      <c r="S689" s="48"/>
      <c r="T689" s="48"/>
      <c r="U689" s="451" t="str">
        <f t="shared" si="30"/>
        <v/>
      </c>
      <c r="V689" s="451"/>
      <c r="W689" s="451" t="str">
        <f t="shared" si="31"/>
        <v/>
      </c>
      <c r="X689" s="451"/>
      <c r="Y689" s="48"/>
      <c r="Z689" s="48"/>
      <c r="AA689" s="48"/>
      <c r="AB689" s="48"/>
      <c r="AC689" s="48"/>
      <c r="AD689" s="48"/>
      <c r="AE689" s="48"/>
      <c r="AF689" s="48"/>
      <c r="AG689" s="48"/>
      <c r="AH689" s="48"/>
      <c r="AI689" s="48"/>
      <c r="AJ689" s="48"/>
      <c r="AK689" s="48"/>
      <c r="AL689" s="150" t="s">
        <v>1949</v>
      </c>
      <c r="AM689" s="70"/>
      <c r="AN689" s="70"/>
      <c r="AO689" s="70"/>
      <c r="AP689" s="70"/>
      <c r="AQ689" s="70"/>
      <c r="AR689" s="70"/>
      <c r="AS689" s="70"/>
      <c r="AT689" s="451" t="str">
        <f t="shared" si="29"/>
        <v/>
      </c>
      <c r="AU689" s="451"/>
      <c r="AV689" s="451" t="str">
        <f t="shared" si="32"/>
        <v>Yes</v>
      </c>
      <c r="AW689" s="451"/>
      <c r="AX689" s="148" t="s">
        <v>895</v>
      </c>
      <c r="AY689" s="48"/>
      <c r="AZ689" s="48"/>
      <c r="BA689" s="48"/>
      <c r="BB689" s="451" t="b">
        <f t="shared" si="33"/>
        <v>0</v>
      </c>
      <c r="BC689" s="451"/>
      <c r="BD689" s="48"/>
      <c r="BE689" s="48"/>
      <c r="BF689" s="48"/>
      <c r="BG689" s="48"/>
      <c r="BH689" s="48"/>
      <c r="BI689" s="48"/>
      <c r="BJ689" s="48"/>
      <c r="BK689" s="48"/>
      <c r="BL689" s="48"/>
      <c r="BM689" s="48"/>
      <c r="BN689" s="48"/>
      <c r="BO689" s="48"/>
      <c r="BP689" s="48"/>
      <c r="BQ689" s="48"/>
      <c r="BR689" s="48"/>
      <c r="BS689" s="48"/>
      <c r="BT689" s="48"/>
      <c r="BU689" s="48"/>
    </row>
    <row r="690" spans="1:73" hidden="1">
      <c r="A690" s="48"/>
      <c r="B690" s="48"/>
      <c r="C690" s="70" t="s">
        <v>1950</v>
      </c>
      <c r="D690" s="48"/>
      <c r="E690" s="76"/>
      <c r="F690" s="48"/>
      <c r="G690" s="70"/>
      <c r="H690" s="48"/>
      <c r="I690" s="48"/>
      <c r="J690" s="48"/>
      <c r="K690" s="48"/>
      <c r="L690" s="450">
        <f t="shared" si="34"/>
        <v>319</v>
      </c>
      <c r="M690" s="450"/>
      <c r="N690" s="145" t="s">
        <v>1951</v>
      </c>
      <c r="O690" s="48"/>
      <c r="P690" s="48"/>
      <c r="Q690" s="48"/>
      <c r="R690" s="48"/>
      <c r="S690" s="48"/>
      <c r="T690" s="48"/>
      <c r="U690" s="451" t="str">
        <f t="shared" si="30"/>
        <v/>
      </c>
      <c r="V690" s="451"/>
      <c r="W690" s="451" t="str">
        <f t="shared" si="31"/>
        <v/>
      </c>
      <c r="X690" s="451"/>
      <c r="Y690" s="48"/>
      <c r="Z690" s="48"/>
      <c r="AA690" s="48"/>
      <c r="AB690" s="48"/>
      <c r="AC690" s="48"/>
      <c r="AD690" s="48"/>
      <c r="AE690" s="48"/>
      <c r="AF690" s="48"/>
      <c r="AG690" s="48"/>
      <c r="AH690" s="48"/>
      <c r="AI690" s="48"/>
      <c r="AJ690" s="48"/>
      <c r="AK690" s="48"/>
      <c r="AL690" s="144" t="s">
        <v>1952</v>
      </c>
      <c r="AM690" s="70"/>
      <c r="AN690" s="70"/>
      <c r="AO690" s="70"/>
      <c r="AP690" s="70"/>
      <c r="AQ690" s="70"/>
      <c r="AR690" s="70"/>
      <c r="AS690" s="70"/>
      <c r="AT690" s="451" t="str">
        <f t="shared" si="29"/>
        <v/>
      </c>
      <c r="AU690" s="451"/>
      <c r="AV690" s="451" t="str">
        <f t="shared" si="32"/>
        <v>Yes</v>
      </c>
      <c r="AW690" s="451"/>
      <c r="AX690" s="149" t="s">
        <v>905</v>
      </c>
      <c r="AY690" s="48"/>
      <c r="AZ690" s="48"/>
      <c r="BA690" s="48"/>
      <c r="BB690" s="451" t="b">
        <f t="shared" si="33"/>
        <v>0</v>
      </c>
      <c r="BC690" s="451"/>
      <c r="BD690" s="48"/>
      <c r="BE690" s="48"/>
      <c r="BF690" s="48"/>
      <c r="BG690" s="48"/>
      <c r="BH690" s="48"/>
      <c r="BI690" s="48"/>
      <c r="BJ690" s="48"/>
      <c r="BK690" s="48"/>
      <c r="BL690" s="48"/>
      <c r="BM690" s="48"/>
      <c r="BN690" s="48"/>
      <c r="BO690" s="48"/>
      <c r="BP690" s="48"/>
      <c r="BQ690" s="48"/>
      <c r="BR690" s="48"/>
      <c r="BS690" s="48"/>
      <c r="BT690" s="48"/>
      <c r="BU690" s="48"/>
    </row>
    <row r="691" spans="1:73" hidden="1">
      <c r="A691" s="48"/>
      <c r="B691" s="48"/>
      <c r="C691" s="70" t="s">
        <v>1953</v>
      </c>
      <c r="D691" s="48"/>
      <c r="E691" s="76"/>
      <c r="F691" s="48"/>
      <c r="G691" s="70"/>
      <c r="H691" s="48"/>
      <c r="I691" s="48"/>
      <c r="J691" s="48"/>
      <c r="K691" s="48"/>
      <c r="L691" s="450">
        <f t="shared" si="34"/>
        <v>320</v>
      </c>
      <c r="M691" s="450"/>
      <c r="N691" s="145" t="s">
        <v>1954</v>
      </c>
      <c r="O691" s="48"/>
      <c r="P691" s="48"/>
      <c r="Q691" s="48"/>
      <c r="R691" s="48"/>
      <c r="S691" s="48"/>
      <c r="T691" s="48"/>
      <c r="U691" s="451" t="str">
        <f t="shared" si="30"/>
        <v/>
      </c>
      <c r="V691" s="451"/>
      <c r="W691" s="451" t="str">
        <f t="shared" si="31"/>
        <v/>
      </c>
      <c r="X691" s="451"/>
      <c r="Y691" s="48"/>
      <c r="Z691" s="48"/>
      <c r="AA691" s="48"/>
      <c r="AB691" s="48"/>
      <c r="AC691" s="48"/>
      <c r="AD691" s="48"/>
      <c r="AE691" s="48"/>
      <c r="AF691" s="48"/>
      <c r="AG691" s="48"/>
      <c r="AH691" s="48"/>
      <c r="AI691" s="48"/>
      <c r="AJ691" s="48"/>
      <c r="AK691" s="48"/>
      <c r="AL691" s="144" t="s">
        <v>1955</v>
      </c>
      <c r="AM691" s="70"/>
      <c r="AN691" s="70"/>
      <c r="AO691" s="70"/>
      <c r="AP691" s="70"/>
      <c r="AQ691" s="70"/>
      <c r="AR691" s="70"/>
      <c r="AS691" s="70"/>
      <c r="AT691" s="451" t="str">
        <f t="shared" si="29"/>
        <v/>
      </c>
      <c r="AU691" s="451"/>
      <c r="AV691" s="451" t="str">
        <f t="shared" si="32"/>
        <v>Yes</v>
      </c>
      <c r="AW691" s="451"/>
      <c r="AX691" s="149" t="s">
        <v>905</v>
      </c>
      <c r="AY691" s="48"/>
      <c r="AZ691" s="48"/>
      <c r="BA691" s="48"/>
      <c r="BB691" s="451" t="b">
        <f t="shared" si="33"/>
        <v>0</v>
      </c>
      <c r="BC691" s="451"/>
      <c r="BD691" s="48"/>
      <c r="BE691" s="48"/>
      <c r="BF691" s="48"/>
      <c r="BG691" s="48"/>
      <c r="BH691" s="48"/>
      <c r="BI691" s="48"/>
      <c r="BJ691" s="48"/>
      <c r="BK691" s="48"/>
      <c r="BL691" s="48"/>
      <c r="BM691" s="48"/>
      <c r="BN691" s="48"/>
      <c r="BO691" s="48"/>
      <c r="BP691" s="48"/>
      <c r="BQ691" s="48"/>
      <c r="BR691" s="48"/>
      <c r="BS691" s="48"/>
      <c r="BT691" s="48"/>
      <c r="BU691" s="48"/>
    </row>
    <row r="692" spans="1:73" hidden="1">
      <c r="A692" s="48"/>
      <c r="B692" s="48"/>
      <c r="C692" s="70" t="s">
        <v>1956</v>
      </c>
      <c r="D692" s="48"/>
      <c r="E692" s="76"/>
      <c r="F692" s="48"/>
      <c r="G692" s="70"/>
      <c r="H692" s="48"/>
      <c r="I692" s="48"/>
      <c r="J692" s="48"/>
      <c r="K692" s="48"/>
      <c r="L692" s="450">
        <f t="shared" si="34"/>
        <v>321</v>
      </c>
      <c r="M692" s="450"/>
      <c r="N692" s="145" t="s">
        <v>1957</v>
      </c>
      <c r="O692" s="48"/>
      <c r="P692" s="48"/>
      <c r="Q692" s="48"/>
      <c r="R692" s="48"/>
      <c r="S692" s="48"/>
      <c r="T692" s="48"/>
      <c r="U692" s="451" t="str">
        <f t="shared" si="30"/>
        <v/>
      </c>
      <c r="V692" s="451"/>
      <c r="W692" s="451" t="str">
        <f t="shared" si="31"/>
        <v/>
      </c>
      <c r="X692" s="451"/>
      <c r="Y692" s="48"/>
      <c r="Z692" s="48"/>
      <c r="AA692" s="48"/>
      <c r="AB692" s="48"/>
      <c r="AC692" s="48"/>
      <c r="AD692" s="48"/>
      <c r="AE692" s="48"/>
      <c r="AF692" s="48"/>
      <c r="AG692" s="48"/>
      <c r="AH692" s="48"/>
      <c r="AI692" s="48"/>
      <c r="AJ692" s="48"/>
      <c r="AK692" s="48"/>
      <c r="AL692" s="147" t="s">
        <v>1958</v>
      </c>
      <c r="AM692" s="70"/>
      <c r="AN692" s="70"/>
      <c r="AO692" s="70"/>
      <c r="AP692" s="70"/>
      <c r="AQ692" s="70"/>
      <c r="AR692" s="70"/>
      <c r="AS692" s="70"/>
      <c r="AT692" s="451" t="str">
        <f t="shared" ref="AT692:AT755" si="35">IF($AL692=$Q$364,"Yes","")</f>
        <v/>
      </c>
      <c r="AU692" s="451"/>
      <c r="AV692" s="451" t="str">
        <f t="shared" si="32"/>
        <v>Yes</v>
      </c>
      <c r="AW692" s="451"/>
      <c r="AX692" s="148" t="s">
        <v>895</v>
      </c>
      <c r="AY692" s="48"/>
      <c r="AZ692" s="48"/>
      <c r="BA692" s="48"/>
      <c r="BB692" s="451" t="b">
        <f t="shared" si="33"/>
        <v>0</v>
      </c>
      <c r="BC692" s="451"/>
      <c r="BD692" s="48"/>
      <c r="BE692" s="48"/>
      <c r="BF692" s="48"/>
      <c r="BG692" s="48"/>
      <c r="BH692" s="48"/>
      <c r="BI692" s="48"/>
      <c r="BJ692" s="48"/>
      <c r="BK692" s="48"/>
      <c r="BL692" s="48"/>
      <c r="BM692" s="48"/>
      <c r="BN692" s="48"/>
      <c r="BO692" s="48"/>
      <c r="BP692" s="48"/>
      <c r="BQ692" s="48"/>
      <c r="BR692" s="48"/>
      <c r="BS692" s="48"/>
      <c r="BT692" s="48"/>
      <c r="BU692" s="48"/>
    </row>
    <row r="693" spans="1:73" hidden="1">
      <c r="A693" s="48"/>
      <c r="B693" s="48"/>
      <c r="C693" s="70" t="s">
        <v>1959</v>
      </c>
      <c r="D693" s="48"/>
      <c r="E693" s="76"/>
      <c r="F693" s="48"/>
      <c r="G693" s="70"/>
      <c r="H693" s="48"/>
      <c r="I693" s="48"/>
      <c r="J693" s="48"/>
      <c r="K693" s="48"/>
      <c r="L693" s="450">
        <f t="shared" si="34"/>
        <v>322</v>
      </c>
      <c r="M693" s="450"/>
      <c r="N693" s="145" t="s">
        <v>1960</v>
      </c>
      <c r="O693" s="48"/>
      <c r="P693" s="48"/>
      <c r="Q693" s="48"/>
      <c r="R693" s="48"/>
      <c r="S693" s="48"/>
      <c r="T693" s="48"/>
      <c r="U693" s="451" t="str">
        <f t="shared" ref="U693:U756" si="36">IF(N693=Q$364,"Yes","")</f>
        <v/>
      </c>
      <c r="V693" s="451"/>
      <c r="W693" s="451" t="str">
        <f t="shared" ref="W693:W756" si="37">IF(N693=Q$366,"Yes","")</f>
        <v/>
      </c>
      <c r="X693" s="451"/>
      <c r="Y693" s="48"/>
      <c r="Z693" s="48"/>
      <c r="AA693" s="48"/>
      <c r="AB693" s="48"/>
      <c r="AC693" s="48"/>
      <c r="AD693" s="48"/>
      <c r="AE693" s="48"/>
      <c r="AF693" s="48"/>
      <c r="AG693" s="48"/>
      <c r="AH693" s="48"/>
      <c r="AI693" s="48"/>
      <c r="AJ693" s="48"/>
      <c r="AK693" s="48"/>
      <c r="AL693" s="144" t="s">
        <v>1961</v>
      </c>
      <c r="AM693" s="70"/>
      <c r="AN693" s="70"/>
      <c r="AO693" s="70"/>
      <c r="AP693" s="70"/>
      <c r="AQ693" s="70"/>
      <c r="AR693" s="70"/>
      <c r="AS693" s="70"/>
      <c r="AT693" s="451" t="str">
        <f t="shared" si="35"/>
        <v/>
      </c>
      <c r="AU693" s="451"/>
      <c r="AV693" s="451" t="str">
        <f t="shared" ref="AV693:AV756" si="38">IF(AX693="90.1-2001","No","Yes")</f>
        <v>Yes</v>
      </c>
      <c r="AW693" s="451"/>
      <c r="AX693" s="69" t="s">
        <v>918</v>
      </c>
      <c r="AY693" s="48"/>
      <c r="AZ693" s="48"/>
      <c r="BA693" s="48"/>
      <c r="BB693" s="451" t="b">
        <f t="shared" ref="BB693:BB756" si="39">AND(AT693="Yes",AV693="Yes")</f>
        <v>0</v>
      </c>
      <c r="BC693" s="451"/>
      <c r="BD693" s="48"/>
      <c r="BE693" s="48"/>
      <c r="BF693" s="48"/>
      <c r="BG693" s="48"/>
      <c r="BH693" s="48"/>
      <c r="BI693" s="48"/>
      <c r="BJ693" s="48"/>
      <c r="BK693" s="48"/>
      <c r="BL693" s="48"/>
      <c r="BM693" s="48"/>
      <c r="BN693" s="48"/>
      <c r="BO693" s="48"/>
      <c r="BP693" s="48"/>
      <c r="BQ693" s="48"/>
      <c r="BR693" s="48"/>
      <c r="BS693" s="48"/>
      <c r="BT693" s="48"/>
      <c r="BU693" s="48"/>
    </row>
    <row r="694" spans="1:73" hidden="1">
      <c r="A694" s="48"/>
      <c r="B694" s="48"/>
      <c r="C694" s="70" t="s">
        <v>1962</v>
      </c>
      <c r="D694" s="48"/>
      <c r="E694" s="76"/>
      <c r="F694" s="48"/>
      <c r="G694" s="70"/>
      <c r="H694" s="48"/>
      <c r="I694" s="48"/>
      <c r="J694" s="48"/>
      <c r="K694" s="48"/>
      <c r="L694" s="450">
        <f t="shared" ref="L694:L757" si="40">L693+1</f>
        <v>323</v>
      </c>
      <c r="M694" s="450"/>
      <c r="N694" s="145" t="s">
        <v>1963</v>
      </c>
      <c r="O694" s="48"/>
      <c r="P694" s="48"/>
      <c r="Q694" s="48"/>
      <c r="R694" s="48"/>
      <c r="S694" s="48"/>
      <c r="T694" s="48"/>
      <c r="U694" s="451" t="str">
        <f t="shared" si="36"/>
        <v/>
      </c>
      <c r="V694" s="451"/>
      <c r="W694" s="451" t="str">
        <f t="shared" si="37"/>
        <v/>
      </c>
      <c r="X694" s="451"/>
      <c r="Y694" s="48"/>
      <c r="Z694" s="48"/>
      <c r="AA694" s="48"/>
      <c r="AB694" s="48"/>
      <c r="AC694" s="48"/>
      <c r="AD694" s="48"/>
      <c r="AE694" s="48"/>
      <c r="AF694" s="48"/>
      <c r="AG694" s="48"/>
      <c r="AH694" s="48"/>
      <c r="AI694" s="48"/>
      <c r="AJ694" s="48"/>
      <c r="AK694" s="48"/>
      <c r="AL694" s="144" t="s">
        <v>1964</v>
      </c>
      <c r="AM694" s="70"/>
      <c r="AN694" s="70"/>
      <c r="AO694" s="70"/>
      <c r="AP694" s="70"/>
      <c r="AQ694" s="70"/>
      <c r="AR694" s="70"/>
      <c r="AS694" s="70"/>
      <c r="AT694" s="451" t="str">
        <f t="shared" si="35"/>
        <v/>
      </c>
      <c r="AU694" s="451"/>
      <c r="AV694" s="451" t="str">
        <f t="shared" si="38"/>
        <v>No</v>
      </c>
      <c r="AW694" s="451"/>
      <c r="AX694" s="149" t="s">
        <v>900</v>
      </c>
      <c r="AY694" s="48"/>
      <c r="AZ694" s="48"/>
      <c r="BA694" s="48"/>
      <c r="BB694" s="451" t="b">
        <f t="shared" si="39"/>
        <v>0</v>
      </c>
      <c r="BC694" s="451"/>
      <c r="BD694" s="48"/>
      <c r="BE694" s="48"/>
      <c r="BF694" s="48"/>
      <c r="BG694" s="48"/>
      <c r="BH694" s="48"/>
      <c r="BI694" s="48"/>
      <c r="BJ694" s="48"/>
      <c r="BK694" s="48"/>
      <c r="BL694" s="48"/>
      <c r="BM694" s="48"/>
      <c r="BN694" s="48"/>
      <c r="BO694" s="48"/>
      <c r="BP694" s="48"/>
      <c r="BQ694" s="48"/>
      <c r="BR694" s="48"/>
      <c r="BS694" s="48"/>
      <c r="BT694" s="48"/>
      <c r="BU694" s="48"/>
    </row>
    <row r="695" spans="1:73" hidden="1">
      <c r="A695" s="48"/>
      <c r="B695" s="48"/>
      <c r="C695" s="70" t="s">
        <v>1965</v>
      </c>
      <c r="D695" s="48"/>
      <c r="E695" s="76"/>
      <c r="F695" s="48"/>
      <c r="G695" s="70"/>
      <c r="H695" s="48"/>
      <c r="I695" s="48"/>
      <c r="J695" s="48"/>
      <c r="K695" s="48"/>
      <c r="L695" s="450">
        <f t="shared" si="40"/>
        <v>324</v>
      </c>
      <c r="M695" s="450"/>
      <c r="N695" s="145" t="s">
        <v>1966</v>
      </c>
      <c r="O695" s="48"/>
      <c r="P695" s="48"/>
      <c r="Q695" s="48"/>
      <c r="R695" s="48"/>
      <c r="S695" s="48"/>
      <c r="T695" s="48"/>
      <c r="U695" s="451" t="str">
        <f t="shared" si="36"/>
        <v/>
      </c>
      <c r="V695" s="451"/>
      <c r="W695" s="451" t="str">
        <f t="shared" si="37"/>
        <v/>
      </c>
      <c r="X695" s="451"/>
      <c r="Y695" s="48"/>
      <c r="Z695" s="48"/>
      <c r="AA695" s="48"/>
      <c r="AB695" s="48"/>
      <c r="AC695" s="48"/>
      <c r="AD695" s="48"/>
      <c r="AE695" s="48"/>
      <c r="AF695" s="48"/>
      <c r="AG695" s="48"/>
      <c r="AH695" s="48"/>
      <c r="AI695" s="48"/>
      <c r="AJ695" s="48"/>
      <c r="AK695" s="48"/>
      <c r="AL695" s="150" t="s">
        <v>1967</v>
      </c>
      <c r="AM695" s="70"/>
      <c r="AN695" s="70"/>
      <c r="AO695" s="70"/>
      <c r="AP695" s="70"/>
      <c r="AQ695" s="70"/>
      <c r="AR695" s="70"/>
      <c r="AS695" s="70"/>
      <c r="AT695" s="451" t="str">
        <f t="shared" si="35"/>
        <v/>
      </c>
      <c r="AU695" s="451"/>
      <c r="AV695" s="451" t="str">
        <f t="shared" si="38"/>
        <v>Yes</v>
      </c>
      <c r="AW695" s="451"/>
      <c r="AX695" s="148" t="s">
        <v>895</v>
      </c>
      <c r="AY695" s="48"/>
      <c r="AZ695" s="48"/>
      <c r="BA695" s="48"/>
      <c r="BB695" s="451" t="b">
        <f t="shared" si="39"/>
        <v>0</v>
      </c>
      <c r="BC695" s="451"/>
      <c r="BD695" s="48"/>
      <c r="BE695" s="48"/>
      <c r="BF695" s="48"/>
      <c r="BG695" s="48"/>
      <c r="BH695" s="48"/>
      <c r="BI695" s="48"/>
      <c r="BJ695" s="48"/>
      <c r="BK695" s="48"/>
      <c r="BL695" s="48"/>
      <c r="BM695" s="48"/>
      <c r="BN695" s="48"/>
      <c r="BO695" s="48"/>
      <c r="BP695" s="48"/>
      <c r="BQ695" s="48"/>
      <c r="BR695" s="48"/>
      <c r="BS695" s="48"/>
      <c r="BT695" s="48"/>
      <c r="BU695" s="48"/>
    </row>
    <row r="696" spans="1:73" hidden="1">
      <c r="A696" s="48"/>
      <c r="B696" s="48"/>
      <c r="C696" s="70" t="s">
        <v>1968</v>
      </c>
      <c r="D696" s="48"/>
      <c r="E696" s="76"/>
      <c r="F696" s="48"/>
      <c r="G696" s="70"/>
      <c r="H696" s="48"/>
      <c r="I696" s="48"/>
      <c r="J696" s="48"/>
      <c r="K696" s="48"/>
      <c r="L696" s="450">
        <f t="shared" si="40"/>
        <v>325</v>
      </c>
      <c r="M696" s="450"/>
      <c r="N696" s="145" t="s">
        <v>1969</v>
      </c>
      <c r="O696" s="48"/>
      <c r="P696" s="48"/>
      <c r="Q696" s="48"/>
      <c r="R696" s="48"/>
      <c r="S696" s="48"/>
      <c r="T696" s="48"/>
      <c r="U696" s="451" t="str">
        <f t="shared" si="36"/>
        <v/>
      </c>
      <c r="V696" s="451"/>
      <c r="W696" s="451" t="str">
        <f t="shared" si="37"/>
        <v/>
      </c>
      <c r="X696" s="451"/>
      <c r="Y696" s="48"/>
      <c r="Z696" s="48"/>
      <c r="AA696" s="48"/>
      <c r="AB696" s="48"/>
      <c r="AC696" s="48"/>
      <c r="AD696" s="48"/>
      <c r="AE696" s="48"/>
      <c r="AF696" s="48"/>
      <c r="AG696" s="48"/>
      <c r="AH696" s="48"/>
      <c r="AI696" s="48"/>
      <c r="AJ696" s="48"/>
      <c r="AK696" s="48"/>
      <c r="AL696" s="144" t="s">
        <v>1970</v>
      </c>
      <c r="AM696" s="70"/>
      <c r="AN696" s="70"/>
      <c r="AO696" s="70"/>
      <c r="AP696" s="70"/>
      <c r="AQ696" s="70"/>
      <c r="AR696" s="70"/>
      <c r="AS696" s="70"/>
      <c r="AT696" s="451" t="str">
        <f t="shared" si="35"/>
        <v/>
      </c>
      <c r="AU696" s="451"/>
      <c r="AV696" s="451" t="str">
        <f t="shared" si="38"/>
        <v>Yes</v>
      </c>
      <c r="AW696" s="451"/>
      <c r="AX696" s="149" t="s">
        <v>895</v>
      </c>
      <c r="AY696" s="48"/>
      <c r="AZ696" s="48"/>
      <c r="BA696" s="48"/>
      <c r="BB696" s="451" t="b">
        <f t="shared" si="39"/>
        <v>0</v>
      </c>
      <c r="BC696" s="451"/>
      <c r="BD696" s="48"/>
      <c r="BE696" s="48"/>
      <c r="BF696" s="48"/>
      <c r="BG696" s="48"/>
      <c r="BH696" s="48"/>
      <c r="BI696" s="48"/>
      <c r="BJ696" s="48"/>
      <c r="BK696" s="48"/>
      <c r="BL696" s="48"/>
      <c r="BM696" s="48"/>
      <c r="BN696" s="48"/>
      <c r="BO696" s="48"/>
      <c r="BP696" s="48"/>
      <c r="BQ696" s="48"/>
      <c r="BR696" s="48"/>
      <c r="BS696" s="48"/>
      <c r="BT696" s="48"/>
      <c r="BU696" s="48"/>
    </row>
    <row r="697" spans="1:73" hidden="1">
      <c r="A697" s="48"/>
      <c r="B697" s="48"/>
      <c r="C697" s="70" t="s">
        <v>1971</v>
      </c>
      <c r="D697" s="48"/>
      <c r="E697" s="76"/>
      <c r="F697" s="48"/>
      <c r="G697" s="70"/>
      <c r="H697" s="48"/>
      <c r="I697" s="48"/>
      <c r="J697" s="48"/>
      <c r="K697" s="48"/>
      <c r="L697" s="450">
        <f t="shared" si="40"/>
        <v>326</v>
      </c>
      <c r="M697" s="450"/>
      <c r="N697" s="145" t="s">
        <v>1972</v>
      </c>
      <c r="O697" s="48"/>
      <c r="P697" s="48"/>
      <c r="Q697" s="48"/>
      <c r="R697" s="48"/>
      <c r="S697" s="48"/>
      <c r="T697" s="48"/>
      <c r="U697" s="451" t="str">
        <f t="shared" si="36"/>
        <v/>
      </c>
      <c r="V697" s="451"/>
      <c r="W697" s="451" t="str">
        <f t="shared" si="37"/>
        <v/>
      </c>
      <c r="X697" s="451"/>
      <c r="Y697" s="48"/>
      <c r="Z697" s="48"/>
      <c r="AA697" s="48"/>
      <c r="AB697" s="48"/>
      <c r="AC697" s="48"/>
      <c r="AD697" s="48"/>
      <c r="AE697" s="48"/>
      <c r="AF697" s="48"/>
      <c r="AG697" s="48"/>
      <c r="AH697" s="48"/>
      <c r="AI697" s="48"/>
      <c r="AJ697" s="48"/>
      <c r="AK697" s="48"/>
      <c r="AL697" s="144" t="s">
        <v>1973</v>
      </c>
      <c r="AM697" s="70"/>
      <c r="AN697" s="70"/>
      <c r="AO697" s="70"/>
      <c r="AP697" s="70"/>
      <c r="AQ697" s="70"/>
      <c r="AR697" s="70"/>
      <c r="AS697" s="70"/>
      <c r="AT697" s="451" t="str">
        <f t="shared" si="35"/>
        <v/>
      </c>
      <c r="AU697" s="451"/>
      <c r="AV697" s="451" t="str">
        <f t="shared" si="38"/>
        <v>Yes</v>
      </c>
      <c r="AW697" s="451"/>
      <c r="AX697" s="149" t="s">
        <v>905</v>
      </c>
      <c r="AY697" s="48"/>
      <c r="AZ697" s="48"/>
      <c r="BA697" s="48"/>
      <c r="BB697" s="451" t="b">
        <f t="shared" si="39"/>
        <v>0</v>
      </c>
      <c r="BC697" s="451"/>
      <c r="BD697" s="48"/>
      <c r="BE697" s="48"/>
      <c r="BF697" s="48"/>
      <c r="BG697" s="48"/>
      <c r="BH697" s="48"/>
      <c r="BI697" s="48"/>
      <c r="BJ697" s="48"/>
      <c r="BK697" s="48"/>
      <c r="BL697" s="48"/>
      <c r="BM697" s="48"/>
      <c r="BN697" s="48"/>
      <c r="BO697" s="48"/>
      <c r="BP697" s="48"/>
      <c r="BQ697" s="48"/>
      <c r="BR697" s="48"/>
      <c r="BS697" s="48"/>
      <c r="BT697" s="48"/>
      <c r="BU697" s="48"/>
    </row>
    <row r="698" spans="1:73" hidden="1">
      <c r="A698" s="48"/>
      <c r="B698" s="48"/>
      <c r="C698" s="70" t="s">
        <v>1974</v>
      </c>
      <c r="D698" s="48"/>
      <c r="E698" s="76"/>
      <c r="F698" s="48"/>
      <c r="G698" s="70"/>
      <c r="H698" s="48"/>
      <c r="I698" s="48"/>
      <c r="J698" s="48"/>
      <c r="K698" s="48"/>
      <c r="L698" s="450">
        <f t="shared" si="40"/>
        <v>327</v>
      </c>
      <c r="M698" s="450"/>
      <c r="N698" s="145" t="s">
        <v>1975</v>
      </c>
      <c r="O698" s="48"/>
      <c r="P698" s="48"/>
      <c r="Q698" s="48"/>
      <c r="R698" s="48"/>
      <c r="S698" s="48"/>
      <c r="T698" s="48"/>
      <c r="U698" s="451" t="str">
        <f t="shared" si="36"/>
        <v/>
      </c>
      <c r="V698" s="451"/>
      <c r="W698" s="451" t="str">
        <f t="shared" si="37"/>
        <v/>
      </c>
      <c r="X698" s="451"/>
      <c r="Y698" s="48"/>
      <c r="Z698" s="48"/>
      <c r="AA698" s="48"/>
      <c r="AB698" s="48"/>
      <c r="AC698" s="48"/>
      <c r="AD698" s="48"/>
      <c r="AE698" s="48"/>
      <c r="AF698" s="48"/>
      <c r="AG698" s="48"/>
      <c r="AH698" s="48"/>
      <c r="AI698" s="48"/>
      <c r="AJ698" s="48"/>
      <c r="AK698" s="48"/>
      <c r="AL698" s="150" t="s">
        <v>1976</v>
      </c>
      <c r="AM698" s="70"/>
      <c r="AN698" s="70"/>
      <c r="AO698" s="70"/>
      <c r="AP698" s="70"/>
      <c r="AQ698" s="70"/>
      <c r="AR698" s="70"/>
      <c r="AS698" s="70"/>
      <c r="AT698" s="451" t="str">
        <f t="shared" si="35"/>
        <v/>
      </c>
      <c r="AU698" s="451"/>
      <c r="AV698" s="451" t="str">
        <f t="shared" si="38"/>
        <v>Yes</v>
      </c>
      <c r="AW698" s="451"/>
      <c r="AX698" s="148" t="s">
        <v>895</v>
      </c>
      <c r="AY698" s="48"/>
      <c r="AZ698" s="48"/>
      <c r="BA698" s="48"/>
      <c r="BB698" s="451" t="b">
        <f t="shared" si="39"/>
        <v>0</v>
      </c>
      <c r="BC698" s="451"/>
      <c r="BD698" s="48"/>
      <c r="BE698" s="48"/>
      <c r="BF698" s="48"/>
      <c r="BG698" s="48"/>
      <c r="BH698" s="48"/>
      <c r="BI698" s="48"/>
      <c r="BJ698" s="48"/>
      <c r="BK698" s="48"/>
      <c r="BL698" s="48"/>
      <c r="BM698" s="48"/>
      <c r="BN698" s="48"/>
      <c r="BO698" s="48"/>
      <c r="BP698" s="48"/>
      <c r="BQ698" s="48"/>
      <c r="BR698" s="48"/>
      <c r="BS698" s="48"/>
      <c r="BT698" s="48"/>
      <c r="BU698" s="48"/>
    </row>
    <row r="699" spans="1:73" hidden="1">
      <c r="A699" s="48"/>
      <c r="B699" s="48"/>
      <c r="C699" s="70" t="s">
        <v>1977</v>
      </c>
      <c r="D699" s="48"/>
      <c r="E699" s="76"/>
      <c r="F699" s="48"/>
      <c r="G699" s="70"/>
      <c r="H699" s="48"/>
      <c r="I699" s="48"/>
      <c r="J699" s="48"/>
      <c r="K699" s="48"/>
      <c r="L699" s="450">
        <f t="shared" si="40"/>
        <v>328</v>
      </c>
      <c r="M699" s="450"/>
      <c r="N699" s="145" t="s">
        <v>1978</v>
      </c>
      <c r="O699" s="48"/>
      <c r="P699" s="48"/>
      <c r="Q699" s="48"/>
      <c r="R699" s="48"/>
      <c r="S699" s="48"/>
      <c r="T699" s="48"/>
      <c r="U699" s="451" t="str">
        <f t="shared" si="36"/>
        <v/>
      </c>
      <c r="V699" s="451"/>
      <c r="W699" s="451" t="str">
        <f t="shared" si="37"/>
        <v/>
      </c>
      <c r="X699" s="451"/>
      <c r="Y699" s="48"/>
      <c r="Z699" s="48"/>
      <c r="AA699" s="48"/>
      <c r="AB699" s="48"/>
      <c r="AC699" s="48"/>
      <c r="AD699" s="48"/>
      <c r="AE699" s="48"/>
      <c r="AF699" s="48"/>
      <c r="AG699" s="48"/>
      <c r="AH699" s="48"/>
      <c r="AI699" s="48"/>
      <c r="AJ699" s="48"/>
      <c r="AK699" s="48"/>
      <c r="AL699" s="150" t="s">
        <v>1979</v>
      </c>
      <c r="AM699" s="70"/>
      <c r="AN699" s="70"/>
      <c r="AO699" s="70"/>
      <c r="AP699" s="70"/>
      <c r="AQ699" s="70"/>
      <c r="AR699" s="70"/>
      <c r="AS699" s="70"/>
      <c r="AT699" s="451" t="str">
        <f t="shared" si="35"/>
        <v/>
      </c>
      <c r="AU699" s="451"/>
      <c r="AV699" s="451" t="str">
        <f t="shared" si="38"/>
        <v>Yes</v>
      </c>
      <c r="AW699" s="451"/>
      <c r="AX699" s="148" t="s">
        <v>895</v>
      </c>
      <c r="AY699" s="48"/>
      <c r="AZ699" s="48"/>
      <c r="BA699" s="48"/>
      <c r="BB699" s="451" t="b">
        <f t="shared" si="39"/>
        <v>0</v>
      </c>
      <c r="BC699" s="451"/>
      <c r="BD699" s="48"/>
      <c r="BE699" s="48"/>
      <c r="BF699" s="48"/>
      <c r="BG699" s="48"/>
      <c r="BH699" s="48"/>
      <c r="BI699" s="48"/>
      <c r="BJ699" s="48"/>
      <c r="BK699" s="48"/>
      <c r="BL699" s="48"/>
      <c r="BM699" s="48"/>
      <c r="BN699" s="48"/>
      <c r="BO699" s="48"/>
      <c r="BP699" s="48"/>
      <c r="BQ699" s="48"/>
      <c r="BR699" s="48"/>
      <c r="BS699" s="48"/>
      <c r="BT699" s="48"/>
      <c r="BU699" s="48"/>
    </row>
    <row r="700" spans="1:73" hidden="1">
      <c r="A700" s="48"/>
      <c r="B700" s="48"/>
      <c r="C700" s="70" t="s">
        <v>1980</v>
      </c>
      <c r="D700" s="48"/>
      <c r="E700" s="76"/>
      <c r="F700" s="48"/>
      <c r="G700" s="70"/>
      <c r="H700" s="48"/>
      <c r="I700" s="48"/>
      <c r="J700" s="48"/>
      <c r="K700" s="48"/>
      <c r="L700" s="450">
        <f t="shared" si="40"/>
        <v>329</v>
      </c>
      <c r="M700" s="450"/>
      <c r="N700" s="145" t="s">
        <v>1981</v>
      </c>
      <c r="O700" s="48"/>
      <c r="P700" s="48"/>
      <c r="Q700" s="48"/>
      <c r="R700" s="48"/>
      <c r="S700" s="48"/>
      <c r="T700" s="48"/>
      <c r="U700" s="451" t="str">
        <f t="shared" si="36"/>
        <v/>
      </c>
      <c r="V700" s="451"/>
      <c r="W700" s="451" t="str">
        <f t="shared" si="37"/>
        <v/>
      </c>
      <c r="X700" s="451"/>
      <c r="Y700" s="48"/>
      <c r="Z700" s="48"/>
      <c r="AA700" s="48"/>
      <c r="AB700" s="48"/>
      <c r="AC700" s="48"/>
      <c r="AD700" s="48"/>
      <c r="AE700" s="48"/>
      <c r="AF700" s="48"/>
      <c r="AG700" s="48"/>
      <c r="AH700" s="48"/>
      <c r="AI700" s="48"/>
      <c r="AJ700" s="48"/>
      <c r="AK700" s="48"/>
      <c r="AL700" s="144" t="s">
        <v>1982</v>
      </c>
      <c r="AM700" s="70"/>
      <c r="AN700" s="70"/>
      <c r="AO700" s="70"/>
      <c r="AP700" s="70"/>
      <c r="AQ700" s="70"/>
      <c r="AR700" s="70"/>
      <c r="AS700" s="70"/>
      <c r="AT700" s="451" t="str">
        <f t="shared" si="35"/>
        <v/>
      </c>
      <c r="AU700" s="451"/>
      <c r="AV700" s="451" t="str">
        <f t="shared" si="38"/>
        <v>No</v>
      </c>
      <c r="AW700" s="451"/>
      <c r="AX700" s="149" t="s">
        <v>900</v>
      </c>
      <c r="AY700" s="48"/>
      <c r="AZ700" s="48"/>
      <c r="BA700" s="48"/>
      <c r="BB700" s="451" t="b">
        <f t="shared" si="39"/>
        <v>0</v>
      </c>
      <c r="BC700" s="451"/>
      <c r="BD700" s="48"/>
      <c r="BE700" s="48"/>
      <c r="BF700" s="48"/>
      <c r="BG700" s="48"/>
      <c r="BH700" s="48"/>
      <c r="BI700" s="48"/>
      <c r="BJ700" s="48"/>
      <c r="BK700" s="48"/>
      <c r="BL700" s="48"/>
      <c r="BM700" s="48"/>
      <c r="BN700" s="48"/>
      <c r="BO700" s="48"/>
      <c r="BP700" s="48"/>
      <c r="BQ700" s="48"/>
      <c r="BR700" s="48"/>
      <c r="BS700" s="48"/>
      <c r="BT700" s="48"/>
      <c r="BU700" s="48"/>
    </row>
    <row r="701" spans="1:73" hidden="1">
      <c r="A701" s="48"/>
      <c r="B701" s="48"/>
      <c r="C701" s="70" t="s">
        <v>1983</v>
      </c>
      <c r="D701" s="48"/>
      <c r="E701" s="76"/>
      <c r="F701" s="48"/>
      <c r="G701" s="70"/>
      <c r="H701" s="48"/>
      <c r="I701" s="48"/>
      <c r="J701" s="48"/>
      <c r="K701" s="48"/>
      <c r="L701" s="450">
        <f t="shared" si="40"/>
        <v>330</v>
      </c>
      <c r="M701" s="450"/>
      <c r="N701" s="145" t="s">
        <v>1984</v>
      </c>
      <c r="O701" s="48"/>
      <c r="P701" s="48"/>
      <c r="Q701" s="48"/>
      <c r="R701" s="48"/>
      <c r="S701" s="48"/>
      <c r="T701" s="48"/>
      <c r="U701" s="451" t="str">
        <f t="shared" si="36"/>
        <v/>
      </c>
      <c r="V701" s="451"/>
      <c r="W701" s="451" t="str">
        <f t="shared" si="37"/>
        <v/>
      </c>
      <c r="X701" s="451"/>
      <c r="Y701" s="48"/>
      <c r="Z701" s="48"/>
      <c r="AA701" s="48"/>
      <c r="AB701" s="48"/>
      <c r="AC701" s="48"/>
      <c r="AD701" s="48"/>
      <c r="AE701" s="48"/>
      <c r="AF701" s="48"/>
      <c r="AG701" s="48"/>
      <c r="AH701" s="48"/>
      <c r="AI701" s="48"/>
      <c r="AJ701" s="48"/>
      <c r="AK701" s="48"/>
      <c r="AL701" s="144" t="s">
        <v>1985</v>
      </c>
      <c r="AM701" s="70"/>
      <c r="AN701" s="70"/>
      <c r="AO701" s="70"/>
      <c r="AP701" s="70"/>
      <c r="AQ701" s="70"/>
      <c r="AR701" s="70"/>
      <c r="AS701" s="70"/>
      <c r="AT701" s="451" t="str">
        <f t="shared" si="35"/>
        <v/>
      </c>
      <c r="AU701" s="451"/>
      <c r="AV701" s="451" t="str">
        <f t="shared" si="38"/>
        <v>Yes</v>
      </c>
      <c r="AW701" s="451"/>
      <c r="AX701" s="149" t="s">
        <v>895</v>
      </c>
      <c r="AY701" s="48"/>
      <c r="AZ701" s="48"/>
      <c r="BA701" s="48"/>
      <c r="BB701" s="451" t="b">
        <f t="shared" si="39"/>
        <v>0</v>
      </c>
      <c r="BC701" s="451"/>
      <c r="BD701" s="48"/>
      <c r="BE701" s="48"/>
      <c r="BF701" s="48"/>
      <c r="BG701" s="48"/>
      <c r="BH701" s="48"/>
      <c r="BI701" s="48"/>
      <c r="BJ701" s="48"/>
      <c r="BK701" s="48"/>
      <c r="BL701" s="48"/>
      <c r="BM701" s="48"/>
      <c r="BN701" s="48"/>
      <c r="BO701" s="48"/>
      <c r="BP701" s="48"/>
      <c r="BQ701" s="48"/>
      <c r="BR701" s="48"/>
      <c r="BS701" s="48"/>
      <c r="BT701" s="48"/>
      <c r="BU701" s="48"/>
    </row>
    <row r="702" spans="1:73" hidden="1">
      <c r="A702" s="48"/>
      <c r="B702" s="48"/>
      <c r="C702" s="70" t="s">
        <v>1986</v>
      </c>
      <c r="D702" s="48"/>
      <c r="E702" s="76"/>
      <c r="F702" s="48"/>
      <c r="G702" s="70"/>
      <c r="H702" s="48"/>
      <c r="I702" s="48"/>
      <c r="J702" s="48"/>
      <c r="K702" s="48"/>
      <c r="L702" s="450">
        <f t="shared" si="40"/>
        <v>331</v>
      </c>
      <c r="M702" s="450"/>
      <c r="N702" s="145" t="s">
        <v>1987</v>
      </c>
      <c r="O702" s="48"/>
      <c r="P702" s="48"/>
      <c r="Q702" s="48"/>
      <c r="R702" s="48"/>
      <c r="S702" s="48"/>
      <c r="T702" s="48"/>
      <c r="U702" s="451" t="str">
        <f t="shared" si="36"/>
        <v/>
      </c>
      <c r="V702" s="451"/>
      <c r="W702" s="451" t="str">
        <f t="shared" si="37"/>
        <v/>
      </c>
      <c r="X702" s="451"/>
      <c r="Y702" s="48"/>
      <c r="Z702" s="48"/>
      <c r="AA702" s="48"/>
      <c r="AB702" s="48"/>
      <c r="AC702" s="48"/>
      <c r="AD702" s="48"/>
      <c r="AE702" s="48"/>
      <c r="AF702" s="48"/>
      <c r="AG702" s="48"/>
      <c r="AH702" s="48"/>
      <c r="AI702" s="48"/>
      <c r="AJ702" s="48"/>
      <c r="AK702" s="48"/>
      <c r="AL702" s="144" t="s">
        <v>1988</v>
      </c>
      <c r="AM702" s="70"/>
      <c r="AN702" s="70"/>
      <c r="AO702" s="70"/>
      <c r="AP702" s="70"/>
      <c r="AQ702" s="70"/>
      <c r="AR702" s="70"/>
      <c r="AS702" s="70"/>
      <c r="AT702" s="451" t="str">
        <f t="shared" si="35"/>
        <v/>
      </c>
      <c r="AU702" s="451"/>
      <c r="AV702" s="451" t="str">
        <f t="shared" si="38"/>
        <v>Yes</v>
      </c>
      <c r="AW702" s="451"/>
      <c r="AX702" s="149" t="s">
        <v>905</v>
      </c>
      <c r="AY702" s="48"/>
      <c r="AZ702" s="48"/>
      <c r="BA702" s="48"/>
      <c r="BB702" s="451" t="b">
        <f t="shared" si="39"/>
        <v>0</v>
      </c>
      <c r="BC702" s="451"/>
      <c r="BD702" s="48"/>
      <c r="BE702" s="48"/>
      <c r="BF702" s="48"/>
      <c r="BG702" s="48"/>
      <c r="BH702" s="48"/>
      <c r="BI702" s="48"/>
      <c r="BJ702" s="48"/>
      <c r="BK702" s="48"/>
      <c r="BL702" s="48"/>
      <c r="BM702" s="48"/>
      <c r="BN702" s="48"/>
      <c r="BO702" s="48"/>
      <c r="BP702" s="48"/>
      <c r="BQ702" s="48"/>
      <c r="BR702" s="48"/>
      <c r="BS702" s="48"/>
      <c r="BT702" s="48"/>
      <c r="BU702" s="48"/>
    </row>
    <row r="703" spans="1:73" hidden="1">
      <c r="A703" s="48"/>
      <c r="B703" s="48"/>
      <c r="C703" s="70" t="s">
        <v>1989</v>
      </c>
      <c r="D703" s="48"/>
      <c r="E703" s="76"/>
      <c r="F703" s="48"/>
      <c r="G703" s="70"/>
      <c r="H703" s="48"/>
      <c r="I703" s="48"/>
      <c r="J703" s="48"/>
      <c r="K703" s="48"/>
      <c r="L703" s="450">
        <f t="shared" si="40"/>
        <v>332</v>
      </c>
      <c r="M703" s="450"/>
      <c r="N703" s="145" t="s">
        <v>1990</v>
      </c>
      <c r="O703" s="48"/>
      <c r="P703" s="48"/>
      <c r="Q703" s="48"/>
      <c r="R703" s="48"/>
      <c r="S703" s="48"/>
      <c r="T703" s="48"/>
      <c r="U703" s="451" t="str">
        <f t="shared" si="36"/>
        <v/>
      </c>
      <c r="V703" s="451"/>
      <c r="W703" s="451" t="str">
        <f t="shared" si="37"/>
        <v/>
      </c>
      <c r="X703" s="451"/>
      <c r="Y703" s="48"/>
      <c r="Z703" s="48"/>
      <c r="AA703" s="48"/>
      <c r="AB703" s="48"/>
      <c r="AC703" s="48"/>
      <c r="AD703" s="48"/>
      <c r="AE703" s="48"/>
      <c r="AF703" s="48"/>
      <c r="AG703" s="48"/>
      <c r="AH703" s="48"/>
      <c r="AI703" s="48"/>
      <c r="AJ703" s="48"/>
      <c r="AK703" s="48"/>
      <c r="AL703" s="144" t="s">
        <v>1991</v>
      </c>
      <c r="AM703" s="70"/>
      <c r="AN703" s="70"/>
      <c r="AO703" s="70"/>
      <c r="AP703" s="70"/>
      <c r="AQ703" s="70"/>
      <c r="AR703" s="70"/>
      <c r="AS703" s="70"/>
      <c r="AT703" s="451" t="str">
        <f t="shared" si="35"/>
        <v/>
      </c>
      <c r="AU703" s="451"/>
      <c r="AV703" s="451" t="str">
        <f t="shared" si="38"/>
        <v>Yes</v>
      </c>
      <c r="AW703" s="451"/>
      <c r="AX703" s="149" t="s">
        <v>905</v>
      </c>
      <c r="AY703" s="48"/>
      <c r="AZ703" s="48"/>
      <c r="BA703" s="48"/>
      <c r="BB703" s="451" t="b">
        <f t="shared" si="39"/>
        <v>0</v>
      </c>
      <c r="BC703" s="451"/>
      <c r="BD703" s="48"/>
      <c r="BE703" s="48"/>
      <c r="BF703" s="48"/>
      <c r="BG703" s="48"/>
      <c r="BH703" s="48"/>
      <c r="BI703" s="48"/>
      <c r="BJ703" s="48"/>
      <c r="BK703" s="48"/>
      <c r="BL703" s="48"/>
      <c r="BM703" s="48"/>
      <c r="BN703" s="48"/>
      <c r="BO703" s="48"/>
      <c r="BP703" s="48"/>
      <c r="BQ703" s="48"/>
      <c r="BR703" s="48"/>
      <c r="BS703" s="48"/>
      <c r="BT703" s="48"/>
      <c r="BU703" s="48"/>
    </row>
    <row r="704" spans="1:73" hidden="1">
      <c r="A704" s="48"/>
      <c r="B704" s="48"/>
      <c r="C704" s="70" t="s">
        <v>1992</v>
      </c>
      <c r="D704" s="48"/>
      <c r="E704" s="76"/>
      <c r="F704" s="48"/>
      <c r="G704" s="70"/>
      <c r="H704" s="48"/>
      <c r="I704" s="48"/>
      <c r="J704" s="48"/>
      <c r="K704" s="48"/>
      <c r="L704" s="450">
        <f t="shared" si="40"/>
        <v>333</v>
      </c>
      <c r="M704" s="450"/>
      <c r="N704" s="145" t="s">
        <v>1993</v>
      </c>
      <c r="O704" s="48"/>
      <c r="P704" s="48"/>
      <c r="Q704" s="48"/>
      <c r="R704" s="48"/>
      <c r="S704" s="48"/>
      <c r="T704" s="48"/>
      <c r="U704" s="451" t="str">
        <f t="shared" si="36"/>
        <v/>
      </c>
      <c r="V704" s="451"/>
      <c r="W704" s="451" t="str">
        <f t="shared" si="37"/>
        <v/>
      </c>
      <c r="X704" s="451"/>
      <c r="Y704" s="48"/>
      <c r="Z704" s="48"/>
      <c r="AA704" s="48"/>
      <c r="AB704" s="48"/>
      <c r="AC704" s="48"/>
      <c r="AD704" s="48"/>
      <c r="AE704" s="48"/>
      <c r="AF704" s="48"/>
      <c r="AG704" s="48"/>
      <c r="AH704" s="48"/>
      <c r="AI704" s="48"/>
      <c r="AJ704" s="48"/>
      <c r="AK704" s="48"/>
      <c r="AL704" s="144" t="s">
        <v>1568</v>
      </c>
      <c r="AM704" s="70"/>
      <c r="AN704" s="70"/>
      <c r="AO704" s="70"/>
      <c r="AP704" s="70"/>
      <c r="AQ704" s="70"/>
      <c r="AR704" s="70"/>
      <c r="AS704" s="70"/>
      <c r="AT704" s="451" t="str">
        <f t="shared" si="35"/>
        <v/>
      </c>
      <c r="AU704" s="451"/>
      <c r="AV704" s="451" t="str">
        <f t="shared" si="38"/>
        <v>Yes</v>
      </c>
      <c r="AW704" s="451"/>
      <c r="AX704" s="149" t="s">
        <v>905</v>
      </c>
      <c r="AY704" s="48"/>
      <c r="AZ704" s="48"/>
      <c r="BA704" s="48"/>
      <c r="BB704" s="451" t="b">
        <f t="shared" si="39"/>
        <v>0</v>
      </c>
      <c r="BC704" s="451"/>
      <c r="BD704" s="48"/>
      <c r="BE704" s="48"/>
      <c r="BF704" s="48"/>
      <c r="BG704" s="48"/>
      <c r="BH704" s="48"/>
      <c r="BI704" s="48"/>
      <c r="BJ704" s="48"/>
      <c r="BK704" s="48"/>
      <c r="BL704" s="48"/>
      <c r="BM704" s="48"/>
      <c r="BN704" s="48"/>
      <c r="BO704" s="48"/>
      <c r="BP704" s="48"/>
      <c r="BQ704" s="48"/>
      <c r="BR704" s="48"/>
      <c r="BS704" s="48"/>
      <c r="BT704" s="48"/>
      <c r="BU704" s="48"/>
    </row>
    <row r="705" spans="1:73" hidden="1">
      <c r="A705" s="48"/>
      <c r="B705" s="48"/>
      <c r="C705" s="70" t="s">
        <v>1994</v>
      </c>
      <c r="D705" s="48"/>
      <c r="E705" s="76"/>
      <c r="F705" s="48"/>
      <c r="G705" s="70"/>
      <c r="H705" s="48"/>
      <c r="I705" s="48"/>
      <c r="J705" s="48"/>
      <c r="K705" s="48"/>
      <c r="L705" s="450">
        <f t="shared" si="40"/>
        <v>334</v>
      </c>
      <c r="M705" s="450"/>
      <c r="N705" s="145" t="s">
        <v>1995</v>
      </c>
      <c r="O705" s="48"/>
      <c r="P705" s="48"/>
      <c r="Q705" s="48"/>
      <c r="R705" s="48"/>
      <c r="S705" s="48"/>
      <c r="T705" s="48"/>
      <c r="U705" s="451" t="str">
        <f t="shared" si="36"/>
        <v/>
      </c>
      <c r="V705" s="451"/>
      <c r="W705" s="451" t="str">
        <f t="shared" si="37"/>
        <v/>
      </c>
      <c r="X705" s="451"/>
      <c r="Y705" s="48"/>
      <c r="Z705" s="48"/>
      <c r="AA705" s="48"/>
      <c r="AB705" s="48"/>
      <c r="AC705" s="48"/>
      <c r="AD705" s="48"/>
      <c r="AE705" s="48"/>
      <c r="AF705" s="48"/>
      <c r="AG705" s="48"/>
      <c r="AH705" s="48"/>
      <c r="AI705" s="48"/>
      <c r="AJ705" s="48"/>
      <c r="AK705" s="48"/>
      <c r="AL705" s="150" t="s">
        <v>1996</v>
      </c>
      <c r="AM705" s="70"/>
      <c r="AN705" s="70"/>
      <c r="AO705" s="70"/>
      <c r="AP705" s="70"/>
      <c r="AQ705" s="70"/>
      <c r="AR705" s="70"/>
      <c r="AS705" s="70"/>
      <c r="AT705" s="451" t="str">
        <f t="shared" si="35"/>
        <v/>
      </c>
      <c r="AU705" s="451"/>
      <c r="AV705" s="451" t="str">
        <f t="shared" si="38"/>
        <v>Yes</v>
      </c>
      <c r="AW705" s="451"/>
      <c r="AX705" s="148" t="s">
        <v>895</v>
      </c>
      <c r="AY705" s="48"/>
      <c r="AZ705" s="48"/>
      <c r="BA705" s="48"/>
      <c r="BB705" s="451" t="b">
        <f t="shared" si="39"/>
        <v>0</v>
      </c>
      <c r="BC705" s="451"/>
      <c r="BD705" s="48"/>
      <c r="BE705" s="48"/>
      <c r="BF705" s="48"/>
      <c r="BG705" s="48"/>
      <c r="BH705" s="48"/>
      <c r="BI705" s="48"/>
      <c r="BJ705" s="48"/>
      <c r="BK705" s="48"/>
      <c r="BL705" s="48"/>
      <c r="BM705" s="48"/>
      <c r="BN705" s="48"/>
      <c r="BO705" s="48"/>
      <c r="BP705" s="48"/>
      <c r="BQ705" s="48"/>
      <c r="BR705" s="48"/>
      <c r="BS705" s="48"/>
      <c r="BT705" s="48"/>
      <c r="BU705" s="48"/>
    </row>
    <row r="706" spans="1:73" hidden="1">
      <c r="A706" s="48"/>
      <c r="B706" s="48"/>
      <c r="C706" s="70" t="s">
        <v>1997</v>
      </c>
      <c r="D706" s="48"/>
      <c r="E706" s="76"/>
      <c r="F706" s="48"/>
      <c r="G706" s="70"/>
      <c r="H706" s="48"/>
      <c r="I706" s="48"/>
      <c r="J706" s="48"/>
      <c r="K706" s="48"/>
      <c r="L706" s="450">
        <f t="shared" si="40"/>
        <v>335</v>
      </c>
      <c r="M706" s="450"/>
      <c r="N706" s="145" t="s">
        <v>1998</v>
      </c>
      <c r="O706" s="48"/>
      <c r="P706" s="48"/>
      <c r="Q706" s="48"/>
      <c r="R706" s="48"/>
      <c r="S706" s="48"/>
      <c r="T706" s="48"/>
      <c r="U706" s="451" t="str">
        <f t="shared" si="36"/>
        <v/>
      </c>
      <c r="V706" s="451"/>
      <c r="W706" s="451" t="str">
        <f t="shared" si="37"/>
        <v/>
      </c>
      <c r="X706" s="451"/>
      <c r="Y706" s="48"/>
      <c r="Z706" s="48"/>
      <c r="AA706" s="48"/>
      <c r="AB706" s="48"/>
      <c r="AC706" s="48"/>
      <c r="AD706" s="48"/>
      <c r="AE706" s="48"/>
      <c r="AF706" s="48"/>
      <c r="AG706" s="48"/>
      <c r="AH706" s="48"/>
      <c r="AI706" s="48"/>
      <c r="AJ706" s="48"/>
      <c r="AK706" s="48"/>
      <c r="AL706" s="144" t="s">
        <v>1999</v>
      </c>
      <c r="AM706" s="48"/>
      <c r="AN706" s="48"/>
      <c r="AO706" s="48"/>
      <c r="AP706" s="48"/>
      <c r="AQ706" s="48"/>
      <c r="AR706" s="48"/>
      <c r="AS706" s="48"/>
      <c r="AT706" s="451" t="str">
        <f t="shared" si="35"/>
        <v/>
      </c>
      <c r="AU706" s="451"/>
      <c r="AV706" s="451" t="str">
        <f t="shared" si="38"/>
        <v>Yes</v>
      </c>
      <c r="AW706" s="451"/>
      <c r="AX706" s="149" t="s">
        <v>905</v>
      </c>
      <c r="AY706" s="48"/>
      <c r="AZ706" s="48"/>
      <c r="BA706" s="48"/>
      <c r="BB706" s="451" t="b">
        <f t="shared" si="39"/>
        <v>0</v>
      </c>
      <c r="BC706" s="451"/>
      <c r="BD706" s="48"/>
      <c r="BE706" s="48"/>
      <c r="BF706" s="48"/>
      <c r="BG706" s="48"/>
      <c r="BH706" s="48"/>
      <c r="BI706" s="48"/>
      <c r="BJ706" s="48"/>
      <c r="BK706" s="48"/>
      <c r="BL706" s="48"/>
      <c r="BM706" s="48"/>
      <c r="BN706" s="48"/>
      <c r="BO706" s="48"/>
      <c r="BP706" s="48"/>
      <c r="BQ706" s="48"/>
      <c r="BR706" s="48"/>
      <c r="BS706" s="48"/>
      <c r="BT706" s="48"/>
      <c r="BU706" s="48"/>
    </row>
    <row r="707" spans="1:73" hidden="1">
      <c r="A707" s="48"/>
      <c r="B707" s="48"/>
      <c r="C707" s="70" t="s">
        <v>2000</v>
      </c>
      <c r="D707" s="48"/>
      <c r="E707" s="76"/>
      <c r="F707" s="48"/>
      <c r="G707" s="70"/>
      <c r="H707" s="48"/>
      <c r="I707" s="48"/>
      <c r="J707" s="48"/>
      <c r="K707" s="48"/>
      <c r="L707" s="450">
        <f t="shared" si="40"/>
        <v>336</v>
      </c>
      <c r="M707" s="450"/>
      <c r="N707" s="145" t="s">
        <v>2001</v>
      </c>
      <c r="O707" s="48"/>
      <c r="P707" s="48"/>
      <c r="Q707" s="48"/>
      <c r="R707" s="48"/>
      <c r="S707" s="48"/>
      <c r="T707" s="48"/>
      <c r="U707" s="451" t="str">
        <f t="shared" si="36"/>
        <v/>
      </c>
      <c r="V707" s="451"/>
      <c r="W707" s="451" t="str">
        <f t="shared" si="37"/>
        <v/>
      </c>
      <c r="X707" s="451"/>
      <c r="Y707" s="48"/>
      <c r="Z707" s="48"/>
      <c r="AA707" s="48"/>
      <c r="AB707" s="48"/>
      <c r="AC707" s="48"/>
      <c r="AD707" s="48"/>
      <c r="AE707" s="48"/>
      <c r="AF707" s="48"/>
      <c r="AG707" s="48"/>
      <c r="AH707" s="48"/>
      <c r="AI707" s="48"/>
      <c r="AJ707" s="48"/>
      <c r="AK707" s="48"/>
      <c r="AL707" s="144" t="s">
        <v>2002</v>
      </c>
      <c r="AM707" s="48"/>
      <c r="AN707" s="48"/>
      <c r="AO707" s="48"/>
      <c r="AP707" s="48"/>
      <c r="AQ707" s="48"/>
      <c r="AR707" s="48"/>
      <c r="AS707" s="48"/>
      <c r="AT707" s="451" t="str">
        <f t="shared" si="35"/>
        <v/>
      </c>
      <c r="AU707" s="451"/>
      <c r="AV707" s="451" t="str">
        <f t="shared" si="38"/>
        <v>Yes</v>
      </c>
      <c r="AW707" s="451"/>
      <c r="AX707" s="149" t="s">
        <v>905</v>
      </c>
      <c r="AY707" s="48"/>
      <c r="AZ707" s="48"/>
      <c r="BA707" s="48"/>
      <c r="BB707" s="451" t="b">
        <f t="shared" si="39"/>
        <v>0</v>
      </c>
      <c r="BC707" s="451"/>
      <c r="BD707" s="48"/>
      <c r="BE707" s="48"/>
      <c r="BF707" s="48"/>
      <c r="BG707" s="48"/>
      <c r="BH707" s="48"/>
      <c r="BI707" s="48"/>
      <c r="BJ707" s="48"/>
      <c r="BK707" s="48"/>
      <c r="BL707" s="48"/>
      <c r="BM707" s="48"/>
      <c r="BN707" s="48"/>
      <c r="BO707" s="48"/>
      <c r="BP707" s="48"/>
      <c r="BQ707" s="48"/>
      <c r="BR707" s="48"/>
      <c r="BS707" s="48"/>
      <c r="BT707" s="48"/>
      <c r="BU707" s="48"/>
    </row>
    <row r="708" spans="1:73" hidden="1">
      <c r="A708" s="48"/>
      <c r="B708" s="48"/>
      <c r="C708" s="70" t="s">
        <v>2003</v>
      </c>
      <c r="D708" s="48"/>
      <c r="E708" s="76"/>
      <c r="F708" s="48"/>
      <c r="G708" s="70"/>
      <c r="H708" s="48"/>
      <c r="I708" s="48"/>
      <c r="J708" s="48"/>
      <c r="K708" s="48"/>
      <c r="L708" s="450">
        <f t="shared" si="40"/>
        <v>337</v>
      </c>
      <c r="M708" s="450"/>
      <c r="N708" s="145" t="s">
        <v>2004</v>
      </c>
      <c r="O708" s="48"/>
      <c r="P708" s="48"/>
      <c r="Q708" s="48"/>
      <c r="R708" s="48"/>
      <c r="S708" s="48"/>
      <c r="T708" s="48"/>
      <c r="U708" s="451" t="str">
        <f t="shared" si="36"/>
        <v/>
      </c>
      <c r="V708" s="451"/>
      <c r="W708" s="451" t="str">
        <f t="shared" si="37"/>
        <v/>
      </c>
      <c r="X708" s="451"/>
      <c r="Y708" s="48"/>
      <c r="Z708" s="48"/>
      <c r="AA708" s="48"/>
      <c r="AB708" s="48"/>
      <c r="AC708" s="48"/>
      <c r="AD708" s="48"/>
      <c r="AE708" s="48"/>
      <c r="AF708" s="48"/>
      <c r="AG708" s="48"/>
      <c r="AH708" s="48"/>
      <c r="AI708" s="48"/>
      <c r="AJ708" s="48"/>
      <c r="AK708" s="48"/>
      <c r="AL708" s="150" t="s">
        <v>2005</v>
      </c>
      <c r="AM708" s="48"/>
      <c r="AN708" s="48"/>
      <c r="AO708" s="48"/>
      <c r="AP708" s="48"/>
      <c r="AQ708" s="48"/>
      <c r="AR708" s="48"/>
      <c r="AS708" s="48"/>
      <c r="AT708" s="451" t="str">
        <f t="shared" si="35"/>
        <v/>
      </c>
      <c r="AU708" s="451"/>
      <c r="AV708" s="451" t="str">
        <f t="shared" si="38"/>
        <v>Yes</v>
      </c>
      <c r="AW708" s="451"/>
      <c r="AX708" s="148" t="s">
        <v>895</v>
      </c>
      <c r="AY708" s="48"/>
      <c r="AZ708" s="48"/>
      <c r="BA708" s="48"/>
      <c r="BB708" s="451" t="b">
        <f t="shared" si="39"/>
        <v>0</v>
      </c>
      <c r="BC708" s="451"/>
      <c r="BD708" s="48"/>
      <c r="BE708" s="48"/>
      <c r="BF708" s="48"/>
      <c r="BG708" s="48"/>
      <c r="BH708" s="48"/>
      <c r="BI708" s="48"/>
      <c r="BJ708" s="48"/>
      <c r="BK708" s="48"/>
      <c r="BL708" s="48"/>
      <c r="BM708" s="48"/>
      <c r="BN708" s="48"/>
      <c r="BO708" s="48"/>
      <c r="BP708" s="48"/>
      <c r="BQ708" s="48"/>
      <c r="BR708" s="48"/>
      <c r="BS708" s="48"/>
      <c r="BT708" s="48"/>
      <c r="BU708" s="48"/>
    </row>
    <row r="709" spans="1:73" hidden="1">
      <c r="A709" s="48"/>
      <c r="B709" s="48"/>
      <c r="C709" s="70" t="s">
        <v>2006</v>
      </c>
      <c r="D709" s="48"/>
      <c r="E709" s="76"/>
      <c r="F709" s="48"/>
      <c r="G709" s="70"/>
      <c r="H709" s="48"/>
      <c r="I709" s="48"/>
      <c r="J709" s="48"/>
      <c r="K709" s="48"/>
      <c r="L709" s="450">
        <f t="shared" si="40"/>
        <v>338</v>
      </c>
      <c r="M709" s="450"/>
      <c r="N709" s="145" t="s">
        <v>2007</v>
      </c>
      <c r="O709" s="48"/>
      <c r="P709" s="48"/>
      <c r="Q709" s="48"/>
      <c r="R709" s="48"/>
      <c r="S709" s="48"/>
      <c r="T709" s="48"/>
      <c r="U709" s="451" t="str">
        <f t="shared" si="36"/>
        <v/>
      </c>
      <c r="V709" s="451"/>
      <c r="W709" s="451" t="str">
        <f t="shared" si="37"/>
        <v/>
      </c>
      <c r="X709" s="451"/>
      <c r="Y709" s="48"/>
      <c r="Z709" s="48"/>
      <c r="AA709" s="48"/>
      <c r="AB709" s="48"/>
      <c r="AC709" s="48"/>
      <c r="AD709" s="48"/>
      <c r="AE709" s="48"/>
      <c r="AF709" s="48"/>
      <c r="AG709" s="48"/>
      <c r="AH709" s="48"/>
      <c r="AI709" s="48"/>
      <c r="AJ709" s="48"/>
      <c r="AK709" s="48"/>
      <c r="AL709" s="144" t="s">
        <v>1628</v>
      </c>
      <c r="AM709" s="48"/>
      <c r="AN709" s="48"/>
      <c r="AO709" s="48"/>
      <c r="AP709" s="48"/>
      <c r="AQ709" s="48"/>
      <c r="AR709" s="48"/>
      <c r="AS709" s="48"/>
      <c r="AT709" s="451" t="str">
        <f t="shared" si="35"/>
        <v/>
      </c>
      <c r="AU709" s="451"/>
      <c r="AV709" s="451" t="str">
        <f t="shared" si="38"/>
        <v>Yes</v>
      </c>
      <c r="AW709" s="451"/>
      <c r="AX709" s="149" t="s">
        <v>905</v>
      </c>
      <c r="AY709" s="48"/>
      <c r="AZ709" s="48"/>
      <c r="BA709" s="48"/>
      <c r="BB709" s="451" t="b">
        <f t="shared" si="39"/>
        <v>0</v>
      </c>
      <c r="BC709" s="451"/>
      <c r="BD709" s="48"/>
      <c r="BE709" s="48"/>
      <c r="BF709" s="48"/>
      <c r="BG709" s="48"/>
      <c r="BH709" s="48"/>
      <c r="BI709" s="48"/>
      <c r="BJ709" s="48"/>
      <c r="BK709" s="48"/>
      <c r="BL709" s="48"/>
      <c r="BM709" s="48"/>
      <c r="BN709" s="48"/>
      <c r="BO709" s="48"/>
      <c r="BP709" s="48"/>
      <c r="BQ709" s="48"/>
      <c r="BR709" s="48"/>
      <c r="BS709" s="48"/>
      <c r="BT709" s="48"/>
      <c r="BU709" s="48"/>
    </row>
    <row r="710" spans="1:73" hidden="1">
      <c r="A710" s="48"/>
      <c r="B710" s="48"/>
      <c r="C710" s="70" t="s">
        <v>2008</v>
      </c>
      <c r="D710" s="48"/>
      <c r="E710" s="76"/>
      <c r="F710" s="48"/>
      <c r="G710" s="70"/>
      <c r="H710" s="48"/>
      <c r="I710" s="48"/>
      <c r="J710" s="48"/>
      <c r="K710" s="48"/>
      <c r="L710" s="450">
        <f t="shared" si="40"/>
        <v>339</v>
      </c>
      <c r="M710" s="450"/>
      <c r="N710" s="145" t="s">
        <v>2009</v>
      </c>
      <c r="O710" s="48"/>
      <c r="P710" s="48"/>
      <c r="Q710" s="48"/>
      <c r="R710" s="48"/>
      <c r="S710" s="48"/>
      <c r="T710" s="48"/>
      <c r="U710" s="451" t="str">
        <f t="shared" si="36"/>
        <v/>
      </c>
      <c r="V710" s="451"/>
      <c r="W710" s="451" t="str">
        <f t="shared" si="37"/>
        <v/>
      </c>
      <c r="X710" s="451"/>
      <c r="Y710" s="48"/>
      <c r="Z710" s="48"/>
      <c r="AA710" s="48"/>
      <c r="AB710" s="48"/>
      <c r="AC710" s="48"/>
      <c r="AD710" s="48"/>
      <c r="AE710" s="48"/>
      <c r="AF710" s="48"/>
      <c r="AG710" s="48"/>
      <c r="AH710" s="48"/>
      <c r="AI710" s="48"/>
      <c r="AJ710" s="48"/>
      <c r="AK710" s="48"/>
      <c r="AL710" s="150" t="s">
        <v>2010</v>
      </c>
      <c r="AM710" s="48"/>
      <c r="AN710" s="48"/>
      <c r="AO710" s="48"/>
      <c r="AP710" s="48"/>
      <c r="AQ710" s="48"/>
      <c r="AR710" s="48"/>
      <c r="AS710" s="48"/>
      <c r="AT710" s="451" t="str">
        <f t="shared" si="35"/>
        <v/>
      </c>
      <c r="AU710" s="451"/>
      <c r="AV710" s="451" t="str">
        <f t="shared" si="38"/>
        <v>Yes</v>
      </c>
      <c r="AW710" s="451"/>
      <c r="AX710" s="148" t="s">
        <v>895</v>
      </c>
      <c r="AY710" s="48"/>
      <c r="AZ710" s="48"/>
      <c r="BA710" s="48"/>
      <c r="BB710" s="451" t="b">
        <f t="shared" si="39"/>
        <v>0</v>
      </c>
      <c r="BC710" s="451"/>
      <c r="BD710" s="48"/>
      <c r="BE710" s="48"/>
      <c r="BF710" s="48"/>
      <c r="BG710" s="48"/>
      <c r="BH710" s="48"/>
      <c r="BI710" s="48"/>
      <c r="BJ710" s="48"/>
      <c r="BK710" s="48"/>
      <c r="BL710" s="48"/>
      <c r="BM710" s="48"/>
      <c r="BN710" s="48"/>
      <c r="BO710" s="48"/>
      <c r="BP710" s="48"/>
      <c r="BQ710" s="48"/>
      <c r="BR710" s="48"/>
      <c r="BS710" s="48"/>
      <c r="BT710" s="48"/>
      <c r="BU710" s="48"/>
    </row>
    <row r="711" spans="1:73" hidden="1">
      <c r="A711" s="48"/>
      <c r="B711" s="48"/>
      <c r="C711" s="70" t="s">
        <v>2011</v>
      </c>
      <c r="D711" s="48"/>
      <c r="E711" s="76"/>
      <c r="F711" s="48"/>
      <c r="G711" s="70"/>
      <c r="H711" s="48"/>
      <c r="I711" s="48"/>
      <c r="J711" s="48"/>
      <c r="K711" s="48"/>
      <c r="L711" s="450">
        <f t="shared" si="40"/>
        <v>340</v>
      </c>
      <c r="M711" s="450"/>
      <c r="N711" s="145" t="s">
        <v>2012</v>
      </c>
      <c r="O711" s="48"/>
      <c r="P711" s="48"/>
      <c r="Q711" s="48"/>
      <c r="R711" s="48"/>
      <c r="S711" s="48"/>
      <c r="T711" s="48"/>
      <c r="U711" s="451" t="str">
        <f t="shared" si="36"/>
        <v/>
      </c>
      <c r="V711" s="451"/>
      <c r="W711" s="451" t="str">
        <f t="shared" si="37"/>
        <v/>
      </c>
      <c r="X711" s="451"/>
      <c r="Y711" s="48"/>
      <c r="Z711" s="48"/>
      <c r="AA711" s="48"/>
      <c r="AB711" s="48"/>
      <c r="AC711" s="48"/>
      <c r="AD711" s="48"/>
      <c r="AE711" s="48"/>
      <c r="AF711" s="48"/>
      <c r="AG711" s="48"/>
      <c r="AH711" s="48"/>
      <c r="AI711" s="48"/>
      <c r="AJ711" s="48"/>
      <c r="AK711" s="48"/>
      <c r="AL711" s="150" t="s">
        <v>2013</v>
      </c>
      <c r="AM711" s="48"/>
      <c r="AN711" s="48"/>
      <c r="AO711" s="48"/>
      <c r="AP711" s="48"/>
      <c r="AQ711" s="48"/>
      <c r="AR711" s="48"/>
      <c r="AS711" s="48"/>
      <c r="AT711" s="451" t="str">
        <f t="shared" si="35"/>
        <v/>
      </c>
      <c r="AU711" s="451"/>
      <c r="AV711" s="451" t="str">
        <f t="shared" si="38"/>
        <v>Yes</v>
      </c>
      <c r="AW711" s="451"/>
      <c r="AX711" s="148" t="s">
        <v>895</v>
      </c>
      <c r="AY711" s="48"/>
      <c r="AZ711" s="48"/>
      <c r="BA711" s="48"/>
      <c r="BB711" s="451" t="b">
        <f t="shared" si="39"/>
        <v>0</v>
      </c>
      <c r="BC711" s="451"/>
      <c r="BD711" s="48"/>
      <c r="BE711" s="48"/>
      <c r="BF711" s="48"/>
      <c r="BG711" s="48"/>
      <c r="BH711" s="48"/>
      <c r="BI711" s="48"/>
      <c r="BJ711" s="48"/>
      <c r="BK711" s="48"/>
      <c r="BL711" s="48"/>
      <c r="BM711" s="48"/>
      <c r="BN711" s="48"/>
      <c r="BO711" s="48"/>
      <c r="BP711" s="48"/>
      <c r="BQ711" s="48"/>
      <c r="BR711" s="48"/>
      <c r="BS711" s="48"/>
      <c r="BT711" s="48"/>
      <c r="BU711" s="48"/>
    </row>
    <row r="712" spans="1:73" hidden="1">
      <c r="A712" s="48"/>
      <c r="B712" s="48"/>
      <c r="C712" s="70" t="s">
        <v>2014</v>
      </c>
      <c r="D712" s="48"/>
      <c r="E712" s="76"/>
      <c r="F712" s="48"/>
      <c r="G712" s="70"/>
      <c r="H712" s="48"/>
      <c r="I712" s="48"/>
      <c r="J712" s="48"/>
      <c r="K712" s="48"/>
      <c r="L712" s="450">
        <f t="shared" si="40"/>
        <v>341</v>
      </c>
      <c r="M712" s="450"/>
      <c r="N712" s="145" t="s">
        <v>2015</v>
      </c>
      <c r="O712" s="48"/>
      <c r="P712" s="48"/>
      <c r="Q712" s="48"/>
      <c r="R712" s="48"/>
      <c r="S712" s="48"/>
      <c r="T712" s="48"/>
      <c r="U712" s="451" t="str">
        <f t="shared" si="36"/>
        <v/>
      </c>
      <c r="V712" s="451"/>
      <c r="W712" s="451" t="str">
        <f t="shared" si="37"/>
        <v/>
      </c>
      <c r="X712" s="451"/>
      <c r="Y712" s="48"/>
      <c r="Z712" s="48"/>
      <c r="AA712" s="48"/>
      <c r="AB712" s="48"/>
      <c r="AC712" s="48"/>
      <c r="AD712" s="48"/>
      <c r="AE712" s="48"/>
      <c r="AF712" s="48"/>
      <c r="AG712" s="48"/>
      <c r="AH712" s="48"/>
      <c r="AI712" s="48"/>
      <c r="AJ712" s="48"/>
      <c r="AK712" s="48"/>
      <c r="AL712" s="144" t="s">
        <v>2016</v>
      </c>
      <c r="AM712" s="48"/>
      <c r="AN712" s="48"/>
      <c r="AO712" s="48"/>
      <c r="AP712" s="48"/>
      <c r="AQ712" s="48"/>
      <c r="AR712" s="48"/>
      <c r="AS712" s="48"/>
      <c r="AT712" s="451" t="str">
        <f t="shared" si="35"/>
        <v/>
      </c>
      <c r="AU712" s="451"/>
      <c r="AV712" s="451" t="str">
        <f t="shared" si="38"/>
        <v>Yes</v>
      </c>
      <c r="AW712" s="451"/>
      <c r="AX712" s="149" t="s">
        <v>905</v>
      </c>
      <c r="AY712" s="48"/>
      <c r="AZ712" s="48"/>
      <c r="BA712" s="48"/>
      <c r="BB712" s="451" t="b">
        <f t="shared" si="39"/>
        <v>0</v>
      </c>
      <c r="BC712" s="451"/>
      <c r="BD712" s="48"/>
      <c r="BE712" s="48"/>
      <c r="BF712" s="48"/>
      <c r="BG712" s="48"/>
      <c r="BH712" s="48"/>
      <c r="BI712" s="48"/>
      <c r="BJ712" s="48"/>
      <c r="BK712" s="48"/>
      <c r="BL712" s="48"/>
      <c r="BM712" s="48"/>
      <c r="BN712" s="48"/>
      <c r="BO712" s="48"/>
      <c r="BP712" s="48"/>
      <c r="BQ712" s="48"/>
      <c r="BR712" s="48"/>
      <c r="BS712" s="48"/>
      <c r="BT712" s="48"/>
      <c r="BU712" s="48"/>
    </row>
    <row r="713" spans="1:73" hidden="1">
      <c r="A713" s="48"/>
      <c r="B713" s="48"/>
      <c r="C713" s="70" t="s">
        <v>2017</v>
      </c>
      <c r="D713" s="48"/>
      <c r="E713" s="76"/>
      <c r="F713" s="48"/>
      <c r="G713" s="70"/>
      <c r="H713" s="48"/>
      <c r="I713" s="48"/>
      <c r="J713" s="48"/>
      <c r="K713" s="48"/>
      <c r="L713" s="450">
        <f t="shared" si="40"/>
        <v>342</v>
      </c>
      <c r="M713" s="450"/>
      <c r="N713" s="145" t="s">
        <v>2018</v>
      </c>
      <c r="O713" s="48"/>
      <c r="P713" s="48"/>
      <c r="Q713" s="48"/>
      <c r="R713" s="48"/>
      <c r="S713" s="48"/>
      <c r="T713" s="48"/>
      <c r="U713" s="451" t="str">
        <f t="shared" si="36"/>
        <v/>
      </c>
      <c r="V713" s="451"/>
      <c r="W713" s="451" t="str">
        <f t="shared" si="37"/>
        <v/>
      </c>
      <c r="X713" s="451"/>
      <c r="Y713" s="48"/>
      <c r="Z713" s="48"/>
      <c r="AA713" s="48"/>
      <c r="AB713" s="48"/>
      <c r="AC713" s="48"/>
      <c r="AD713" s="48"/>
      <c r="AE713" s="48"/>
      <c r="AF713" s="48"/>
      <c r="AG713" s="48"/>
      <c r="AH713" s="48"/>
      <c r="AI713" s="48"/>
      <c r="AJ713" s="48"/>
      <c r="AK713" s="48"/>
      <c r="AL713" s="144" t="s">
        <v>2019</v>
      </c>
      <c r="AM713" s="48"/>
      <c r="AN713" s="48"/>
      <c r="AO713" s="48"/>
      <c r="AP713" s="48"/>
      <c r="AQ713" s="48"/>
      <c r="AR713" s="48"/>
      <c r="AS713" s="48"/>
      <c r="AT713" s="451" t="str">
        <f t="shared" si="35"/>
        <v/>
      </c>
      <c r="AU713" s="451"/>
      <c r="AV713" s="451" t="str">
        <f t="shared" si="38"/>
        <v>Yes</v>
      </c>
      <c r="AW713" s="451"/>
      <c r="AX713" s="149" t="s">
        <v>905</v>
      </c>
      <c r="AY713" s="48"/>
      <c r="AZ713" s="48"/>
      <c r="BA713" s="48"/>
      <c r="BB713" s="451" t="b">
        <f t="shared" si="39"/>
        <v>0</v>
      </c>
      <c r="BC713" s="451"/>
      <c r="BD713" s="48"/>
      <c r="BE713" s="48"/>
      <c r="BF713" s="48"/>
      <c r="BG713" s="48"/>
      <c r="BH713" s="48"/>
      <c r="BI713" s="48"/>
      <c r="BJ713" s="48"/>
      <c r="BK713" s="48"/>
      <c r="BL713" s="48"/>
      <c r="BM713" s="48"/>
      <c r="BN713" s="48"/>
      <c r="BO713" s="48"/>
      <c r="BP713" s="48"/>
      <c r="BQ713" s="48"/>
      <c r="BR713" s="48"/>
      <c r="BS713" s="48"/>
      <c r="BT713" s="48"/>
      <c r="BU713" s="48"/>
    </row>
    <row r="714" spans="1:73" hidden="1">
      <c r="A714" s="48"/>
      <c r="B714" s="48"/>
      <c r="C714" s="70" t="s">
        <v>2020</v>
      </c>
      <c r="D714" s="48"/>
      <c r="E714" s="76"/>
      <c r="F714" s="48"/>
      <c r="G714" s="70"/>
      <c r="H714" s="48"/>
      <c r="I714" s="48"/>
      <c r="J714" s="48"/>
      <c r="K714" s="48"/>
      <c r="L714" s="450">
        <f t="shared" si="40"/>
        <v>343</v>
      </c>
      <c r="M714" s="450"/>
      <c r="N714" s="145" t="s">
        <v>2021</v>
      </c>
      <c r="O714" s="48"/>
      <c r="P714" s="48"/>
      <c r="Q714" s="48"/>
      <c r="R714" s="48"/>
      <c r="S714" s="48"/>
      <c r="T714" s="48"/>
      <c r="U714" s="451" t="str">
        <f t="shared" si="36"/>
        <v/>
      </c>
      <c r="V714" s="451"/>
      <c r="W714" s="451" t="str">
        <f t="shared" si="37"/>
        <v/>
      </c>
      <c r="X714" s="451"/>
      <c r="Y714" s="48"/>
      <c r="Z714" s="48"/>
      <c r="AA714" s="48"/>
      <c r="AB714" s="48"/>
      <c r="AC714" s="48"/>
      <c r="AD714" s="48"/>
      <c r="AE714" s="48"/>
      <c r="AF714" s="48"/>
      <c r="AG714" s="48"/>
      <c r="AH714" s="48"/>
      <c r="AI714" s="48"/>
      <c r="AJ714" s="48"/>
      <c r="AK714" s="48"/>
      <c r="AL714" s="150" t="s">
        <v>2022</v>
      </c>
      <c r="AM714" s="48"/>
      <c r="AN714" s="48"/>
      <c r="AO714" s="48"/>
      <c r="AP714" s="48"/>
      <c r="AQ714" s="48"/>
      <c r="AR714" s="48"/>
      <c r="AS714" s="48"/>
      <c r="AT714" s="451" t="str">
        <f t="shared" si="35"/>
        <v/>
      </c>
      <c r="AU714" s="451"/>
      <c r="AV714" s="451" t="str">
        <f t="shared" si="38"/>
        <v>Yes</v>
      </c>
      <c r="AW714" s="451"/>
      <c r="AX714" s="148" t="s">
        <v>895</v>
      </c>
      <c r="AY714" s="48"/>
      <c r="AZ714" s="48"/>
      <c r="BA714" s="48"/>
      <c r="BB714" s="451" t="b">
        <f t="shared" si="39"/>
        <v>0</v>
      </c>
      <c r="BC714" s="451"/>
      <c r="BD714" s="48"/>
      <c r="BE714" s="48"/>
      <c r="BF714" s="48"/>
      <c r="BG714" s="48"/>
      <c r="BH714" s="48"/>
      <c r="BI714" s="48"/>
      <c r="BJ714" s="48"/>
      <c r="BK714" s="48"/>
      <c r="BL714" s="48"/>
      <c r="BM714" s="48"/>
      <c r="BN714" s="48"/>
      <c r="BO714" s="48"/>
      <c r="BP714" s="48"/>
      <c r="BQ714" s="48"/>
      <c r="BR714" s="48"/>
      <c r="BS714" s="48"/>
      <c r="BT714" s="48"/>
      <c r="BU714" s="48"/>
    </row>
    <row r="715" spans="1:73" hidden="1">
      <c r="A715" s="48"/>
      <c r="B715" s="48"/>
      <c r="C715" s="70" t="s">
        <v>2023</v>
      </c>
      <c r="D715" s="48"/>
      <c r="E715" s="76"/>
      <c r="F715" s="48"/>
      <c r="G715" s="70"/>
      <c r="H715" s="48"/>
      <c r="I715" s="48"/>
      <c r="J715" s="48"/>
      <c r="K715" s="48"/>
      <c r="L715" s="450">
        <f t="shared" si="40"/>
        <v>344</v>
      </c>
      <c r="M715" s="450"/>
      <c r="N715" s="145" t="s">
        <v>2024</v>
      </c>
      <c r="O715" s="48"/>
      <c r="P715" s="48"/>
      <c r="Q715" s="48"/>
      <c r="R715" s="48"/>
      <c r="S715" s="48"/>
      <c r="T715" s="48"/>
      <c r="U715" s="451" t="str">
        <f t="shared" si="36"/>
        <v/>
      </c>
      <c r="V715" s="451"/>
      <c r="W715" s="451" t="str">
        <f t="shared" si="37"/>
        <v/>
      </c>
      <c r="X715" s="451"/>
      <c r="Y715" s="48"/>
      <c r="Z715" s="48"/>
      <c r="AA715" s="48"/>
      <c r="AB715" s="48"/>
      <c r="AC715" s="48"/>
      <c r="AD715" s="48"/>
      <c r="AE715" s="48"/>
      <c r="AF715" s="48"/>
      <c r="AG715" s="48"/>
      <c r="AH715" s="48"/>
      <c r="AI715" s="48"/>
      <c r="AJ715" s="48"/>
      <c r="AK715" s="48"/>
      <c r="AL715" s="144" t="s">
        <v>2025</v>
      </c>
      <c r="AM715" s="48"/>
      <c r="AN715" s="48"/>
      <c r="AO715" s="48"/>
      <c r="AP715" s="48"/>
      <c r="AQ715" s="48"/>
      <c r="AR715" s="48"/>
      <c r="AS715" s="48"/>
      <c r="AT715" s="451" t="str">
        <f t="shared" si="35"/>
        <v/>
      </c>
      <c r="AU715" s="451"/>
      <c r="AV715" s="451" t="str">
        <f t="shared" si="38"/>
        <v>Yes</v>
      </c>
      <c r="AW715" s="451"/>
      <c r="AX715" s="69" t="s">
        <v>918</v>
      </c>
      <c r="AY715" s="48"/>
      <c r="AZ715" s="48"/>
      <c r="BA715" s="48"/>
      <c r="BB715" s="451" t="b">
        <f t="shared" si="39"/>
        <v>0</v>
      </c>
      <c r="BC715" s="451"/>
      <c r="BD715" s="48"/>
      <c r="BE715" s="48"/>
      <c r="BF715" s="48"/>
      <c r="BG715" s="48"/>
      <c r="BH715" s="48"/>
      <c r="BI715" s="48"/>
      <c r="BJ715" s="48"/>
      <c r="BK715" s="48"/>
      <c r="BL715" s="48"/>
      <c r="BM715" s="48"/>
      <c r="BN715" s="48"/>
      <c r="BO715" s="48"/>
      <c r="BP715" s="48"/>
      <c r="BQ715" s="48"/>
      <c r="BR715" s="48"/>
      <c r="BS715" s="48"/>
      <c r="BT715" s="48"/>
      <c r="BU715" s="48"/>
    </row>
    <row r="716" spans="1:73" hidden="1">
      <c r="A716" s="48"/>
      <c r="B716" s="48"/>
      <c r="C716" s="70" t="s">
        <v>2026</v>
      </c>
      <c r="D716" s="48"/>
      <c r="E716" s="76"/>
      <c r="F716" s="48"/>
      <c r="G716" s="70"/>
      <c r="H716" s="48"/>
      <c r="I716" s="48"/>
      <c r="J716" s="48"/>
      <c r="K716" s="48"/>
      <c r="L716" s="450">
        <f t="shared" si="40"/>
        <v>345</v>
      </c>
      <c r="M716" s="450"/>
      <c r="N716" s="145" t="s">
        <v>2027</v>
      </c>
      <c r="O716" s="48"/>
      <c r="P716" s="48"/>
      <c r="Q716" s="48"/>
      <c r="R716" s="48"/>
      <c r="S716" s="48"/>
      <c r="T716" s="48"/>
      <c r="U716" s="451" t="str">
        <f t="shared" si="36"/>
        <v/>
      </c>
      <c r="V716" s="451"/>
      <c r="W716" s="451" t="str">
        <f t="shared" si="37"/>
        <v/>
      </c>
      <c r="X716" s="451"/>
      <c r="Y716" s="48"/>
      <c r="Z716" s="48"/>
      <c r="AA716" s="48"/>
      <c r="AB716" s="48"/>
      <c r="AC716" s="48"/>
      <c r="AD716" s="48"/>
      <c r="AE716" s="48"/>
      <c r="AF716" s="48"/>
      <c r="AG716" s="48"/>
      <c r="AH716" s="48"/>
      <c r="AI716" s="48"/>
      <c r="AJ716" s="48"/>
      <c r="AK716" s="48"/>
      <c r="AL716" s="144" t="s">
        <v>2028</v>
      </c>
      <c r="AM716" s="48"/>
      <c r="AN716" s="48"/>
      <c r="AO716" s="48"/>
      <c r="AP716" s="48"/>
      <c r="AQ716" s="48"/>
      <c r="AR716" s="48"/>
      <c r="AS716" s="48"/>
      <c r="AT716" s="451" t="str">
        <f t="shared" si="35"/>
        <v/>
      </c>
      <c r="AU716" s="451"/>
      <c r="AV716" s="451" t="str">
        <f t="shared" si="38"/>
        <v>Yes</v>
      </c>
      <c r="AW716" s="451"/>
      <c r="AX716" s="149" t="s">
        <v>905</v>
      </c>
      <c r="AY716" s="48"/>
      <c r="AZ716" s="48"/>
      <c r="BA716" s="48"/>
      <c r="BB716" s="451" t="b">
        <f t="shared" si="39"/>
        <v>0</v>
      </c>
      <c r="BC716" s="451"/>
      <c r="BD716" s="48"/>
      <c r="BE716" s="48"/>
      <c r="BF716" s="48"/>
      <c r="BG716" s="48"/>
      <c r="BH716" s="48"/>
      <c r="BI716" s="48"/>
      <c r="BJ716" s="48"/>
      <c r="BK716" s="48"/>
      <c r="BL716" s="48"/>
      <c r="BM716" s="48"/>
      <c r="BN716" s="48"/>
      <c r="BO716" s="48"/>
      <c r="BP716" s="48"/>
      <c r="BQ716" s="48"/>
      <c r="BR716" s="48"/>
      <c r="BS716" s="48"/>
      <c r="BT716" s="48"/>
      <c r="BU716" s="48"/>
    </row>
    <row r="717" spans="1:73" hidden="1">
      <c r="A717" s="48"/>
      <c r="B717" s="48"/>
      <c r="C717" s="70" t="s">
        <v>2029</v>
      </c>
      <c r="D717" s="48"/>
      <c r="E717" s="76"/>
      <c r="F717" s="48"/>
      <c r="G717" s="70"/>
      <c r="H717" s="48"/>
      <c r="I717" s="48"/>
      <c r="J717" s="48"/>
      <c r="K717" s="48"/>
      <c r="L717" s="450">
        <f t="shared" si="40"/>
        <v>346</v>
      </c>
      <c r="M717" s="450"/>
      <c r="N717" s="145" t="s">
        <v>2030</v>
      </c>
      <c r="O717" s="48"/>
      <c r="P717" s="48"/>
      <c r="Q717" s="48"/>
      <c r="R717" s="48"/>
      <c r="S717" s="48"/>
      <c r="T717" s="48"/>
      <c r="U717" s="451" t="str">
        <f t="shared" si="36"/>
        <v/>
      </c>
      <c r="V717" s="451"/>
      <c r="W717" s="451" t="str">
        <f t="shared" si="37"/>
        <v/>
      </c>
      <c r="X717" s="451"/>
      <c r="Y717" s="48"/>
      <c r="Z717" s="48"/>
      <c r="AA717" s="48"/>
      <c r="AB717" s="48"/>
      <c r="AC717" s="48"/>
      <c r="AD717" s="48"/>
      <c r="AE717" s="48"/>
      <c r="AF717" s="48"/>
      <c r="AG717" s="48"/>
      <c r="AH717" s="48"/>
      <c r="AI717" s="48"/>
      <c r="AJ717" s="48"/>
      <c r="AK717" s="48"/>
      <c r="AL717" s="144" t="s">
        <v>2031</v>
      </c>
      <c r="AM717" s="48"/>
      <c r="AN717" s="48"/>
      <c r="AO717" s="48"/>
      <c r="AP717" s="48"/>
      <c r="AQ717" s="48"/>
      <c r="AR717" s="48"/>
      <c r="AS717" s="48"/>
      <c r="AT717" s="451" t="str">
        <f t="shared" si="35"/>
        <v/>
      </c>
      <c r="AU717" s="451"/>
      <c r="AV717" s="451" t="str">
        <f t="shared" si="38"/>
        <v>No</v>
      </c>
      <c r="AW717" s="451"/>
      <c r="AX717" s="149" t="s">
        <v>900</v>
      </c>
      <c r="AY717" s="48"/>
      <c r="AZ717" s="48"/>
      <c r="BA717" s="48"/>
      <c r="BB717" s="451" t="b">
        <f t="shared" si="39"/>
        <v>0</v>
      </c>
      <c r="BC717" s="451"/>
      <c r="BD717" s="48"/>
      <c r="BE717" s="48"/>
      <c r="BF717" s="48"/>
      <c r="BG717" s="48"/>
      <c r="BH717" s="48"/>
      <c r="BI717" s="48"/>
      <c r="BJ717" s="48"/>
      <c r="BK717" s="48"/>
      <c r="BL717" s="48"/>
      <c r="BM717" s="48"/>
      <c r="BN717" s="48"/>
      <c r="BO717" s="48"/>
      <c r="BP717" s="48"/>
      <c r="BQ717" s="48"/>
      <c r="BR717" s="48"/>
      <c r="BS717" s="48"/>
      <c r="BT717" s="48"/>
      <c r="BU717" s="48"/>
    </row>
    <row r="718" spans="1:73" hidden="1">
      <c r="A718" s="48"/>
      <c r="B718" s="48"/>
      <c r="C718" s="70" t="s">
        <v>2032</v>
      </c>
      <c r="D718" s="48"/>
      <c r="E718" s="76"/>
      <c r="F718" s="48"/>
      <c r="G718" s="70"/>
      <c r="H718" s="48"/>
      <c r="I718" s="48"/>
      <c r="J718" s="48"/>
      <c r="K718" s="48"/>
      <c r="L718" s="450">
        <f t="shared" si="40"/>
        <v>347</v>
      </c>
      <c r="M718" s="450"/>
      <c r="N718" s="145" t="s">
        <v>2033</v>
      </c>
      <c r="O718" s="48"/>
      <c r="P718" s="48"/>
      <c r="Q718" s="48"/>
      <c r="R718" s="48"/>
      <c r="S718" s="48"/>
      <c r="T718" s="48"/>
      <c r="U718" s="451" t="str">
        <f t="shared" si="36"/>
        <v/>
      </c>
      <c r="V718" s="451"/>
      <c r="W718" s="451" t="str">
        <f t="shared" si="37"/>
        <v/>
      </c>
      <c r="X718" s="451"/>
      <c r="Y718" s="48"/>
      <c r="Z718" s="48"/>
      <c r="AA718" s="48"/>
      <c r="AB718" s="48"/>
      <c r="AC718" s="48"/>
      <c r="AD718" s="48"/>
      <c r="AE718" s="48"/>
      <c r="AF718" s="48"/>
      <c r="AG718" s="48"/>
      <c r="AH718" s="48"/>
      <c r="AI718" s="48"/>
      <c r="AJ718" s="48"/>
      <c r="AK718" s="48"/>
      <c r="AL718" s="144" t="s">
        <v>2034</v>
      </c>
      <c r="AM718" s="48"/>
      <c r="AN718" s="48"/>
      <c r="AO718" s="48"/>
      <c r="AP718" s="48"/>
      <c r="AQ718" s="48"/>
      <c r="AR718" s="48"/>
      <c r="AS718" s="48"/>
      <c r="AT718" s="451" t="str">
        <f t="shared" si="35"/>
        <v/>
      </c>
      <c r="AU718" s="451"/>
      <c r="AV718" s="451" t="str">
        <f t="shared" si="38"/>
        <v>Yes</v>
      </c>
      <c r="AW718" s="451"/>
      <c r="AX718" s="149" t="s">
        <v>895</v>
      </c>
      <c r="AY718" s="48"/>
      <c r="AZ718" s="48"/>
      <c r="BA718" s="48"/>
      <c r="BB718" s="451" t="b">
        <f t="shared" si="39"/>
        <v>0</v>
      </c>
      <c r="BC718" s="451"/>
      <c r="BD718" s="48"/>
      <c r="BE718" s="48"/>
      <c r="BF718" s="48"/>
      <c r="BG718" s="48"/>
      <c r="BH718" s="48"/>
      <c r="BI718" s="48"/>
      <c r="BJ718" s="48"/>
      <c r="BK718" s="48"/>
      <c r="BL718" s="48"/>
      <c r="BM718" s="48"/>
      <c r="BN718" s="48"/>
      <c r="BO718" s="48"/>
      <c r="BP718" s="48"/>
      <c r="BQ718" s="48"/>
      <c r="BR718" s="48"/>
      <c r="BS718" s="48"/>
      <c r="BT718" s="48"/>
      <c r="BU718" s="48"/>
    </row>
    <row r="719" spans="1:73" hidden="1">
      <c r="A719" s="48"/>
      <c r="B719" s="48"/>
      <c r="C719" s="70" t="s">
        <v>2035</v>
      </c>
      <c r="D719" s="48"/>
      <c r="E719" s="76"/>
      <c r="F719" s="48"/>
      <c r="G719" s="70"/>
      <c r="H719" s="48"/>
      <c r="I719" s="48"/>
      <c r="J719" s="48"/>
      <c r="K719" s="48"/>
      <c r="L719" s="450">
        <f t="shared" si="40"/>
        <v>348</v>
      </c>
      <c r="M719" s="450"/>
      <c r="N719" s="145" t="s">
        <v>2036</v>
      </c>
      <c r="O719" s="48"/>
      <c r="P719" s="48"/>
      <c r="Q719" s="48"/>
      <c r="R719" s="48"/>
      <c r="S719" s="48"/>
      <c r="T719" s="48"/>
      <c r="U719" s="451" t="str">
        <f t="shared" si="36"/>
        <v/>
      </c>
      <c r="V719" s="451"/>
      <c r="W719" s="451" t="str">
        <f t="shared" si="37"/>
        <v/>
      </c>
      <c r="X719" s="451"/>
      <c r="Y719" s="48"/>
      <c r="Z719" s="48"/>
      <c r="AA719" s="48"/>
      <c r="AB719" s="48"/>
      <c r="AC719" s="48"/>
      <c r="AD719" s="48"/>
      <c r="AE719" s="48"/>
      <c r="AF719" s="48"/>
      <c r="AG719" s="48"/>
      <c r="AH719" s="48"/>
      <c r="AI719" s="48"/>
      <c r="AJ719" s="48"/>
      <c r="AK719" s="48"/>
      <c r="AL719" s="144" t="s">
        <v>2037</v>
      </c>
      <c r="AM719" s="48"/>
      <c r="AN719" s="48"/>
      <c r="AO719" s="48"/>
      <c r="AP719" s="48"/>
      <c r="AQ719" s="48"/>
      <c r="AR719" s="48"/>
      <c r="AS719" s="48"/>
      <c r="AT719" s="451" t="str">
        <f t="shared" si="35"/>
        <v/>
      </c>
      <c r="AU719" s="451"/>
      <c r="AV719" s="451" t="str">
        <f t="shared" si="38"/>
        <v>Yes</v>
      </c>
      <c r="AW719" s="451"/>
      <c r="AX719" s="149" t="s">
        <v>905</v>
      </c>
      <c r="AY719" s="48"/>
      <c r="AZ719" s="48"/>
      <c r="BA719" s="48"/>
      <c r="BB719" s="451" t="b">
        <f t="shared" si="39"/>
        <v>0</v>
      </c>
      <c r="BC719" s="451"/>
      <c r="BD719" s="48"/>
      <c r="BE719" s="48"/>
      <c r="BF719" s="48"/>
      <c r="BG719" s="48"/>
      <c r="BH719" s="48"/>
      <c r="BI719" s="48"/>
      <c r="BJ719" s="48"/>
      <c r="BK719" s="48"/>
      <c r="BL719" s="48"/>
      <c r="BM719" s="48"/>
      <c r="BN719" s="48"/>
      <c r="BO719" s="48"/>
      <c r="BP719" s="48"/>
      <c r="BQ719" s="48"/>
      <c r="BR719" s="48"/>
      <c r="BS719" s="48"/>
      <c r="BT719" s="48"/>
      <c r="BU719" s="48"/>
    </row>
    <row r="720" spans="1:73" hidden="1">
      <c r="A720" s="48"/>
      <c r="B720" s="48"/>
      <c r="C720" s="70" t="s">
        <v>2038</v>
      </c>
      <c r="D720" s="48"/>
      <c r="E720" s="76"/>
      <c r="F720" s="48"/>
      <c r="G720" s="70"/>
      <c r="H720" s="48"/>
      <c r="I720" s="48"/>
      <c r="J720" s="48"/>
      <c r="K720" s="48"/>
      <c r="L720" s="450">
        <f t="shared" si="40"/>
        <v>349</v>
      </c>
      <c r="M720" s="450"/>
      <c r="N720" s="145" t="s">
        <v>2039</v>
      </c>
      <c r="O720" s="48"/>
      <c r="P720" s="48"/>
      <c r="Q720" s="48"/>
      <c r="R720" s="48"/>
      <c r="S720" s="48"/>
      <c r="T720" s="48"/>
      <c r="U720" s="451" t="str">
        <f t="shared" si="36"/>
        <v/>
      </c>
      <c r="V720" s="451"/>
      <c r="W720" s="451" t="str">
        <f t="shared" si="37"/>
        <v/>
      </c>
      <c r="X720" s="451"/>
      <c r="Y720" s="48"/>
      <c r="Z720" s="48"/>
      <c r="AA720" s="48"/>
      <c r="AB720" s="48"/>
      <c r="AC720" s="48"/>
      <c r="AD720" s="48"/>
      <c r="AE720" s="48"/>
      <c r="AF720" s="48"/>
      <c r="AG720" s="48"/>
      <c r="AH720" s="48"/>
      <c r="AI720" s="48"/>
      <c r="AJ720" s="48"/>
      <c r="AK720" s="48"/>
      <c r="AL720" s="144" t="s">
        <v>2040</v>
      </c>
      <c r="AM720" s="48"/>
      <c r="AN720" s="48"/>
      <c r="AO720" s="48"/>
      <c r="AP720" s="48"/>
      <c r="AQ720" s="48"/>
      <c r="AR720" s="48"/>
      <c r="AS720" s="48"/>
      <c r="AT720" s="451" t="str">
        <f t="shared" si="35"/>
        <v/>
      </c>
      <c r="AU720" s="451"/>
      <c r="AV720" s="451" t="str">
        <f t="shared" si="38"/>
        <v>Yes</v>
      </c>
      <c r="AW720" s="451"/>
      <c r="AX720" s="149" t="s">
        <v>905</v>
      </c>
      <c r="AY720" s="48"/>
      <c r="AZ720" s="48"/>
      <c r="BA720" s="48"/>
      <c r="BB720" s="451" t="b">
        <f t="shared" si="39"/>
        <v>0</v>
      </c>
      <c r="BC720" s="451"/>
      <c r="BD720" s="48"/>
      <c r="BE720" s="48"/>
      <c r="BF720" s="48"/>
      <c r="BG720" s="48"/>
      <c r="BH720" s="48"/>
      <c r="BI720" s="48"/>
      <c r="BJ720" s="48"/>
      <c r="BK720" s="48"/>
      <c r="BL720" s="48"/>
      <c r="BM720" s="48"/>
      <c r="BN720" s="48"/>
      <c r="BO720" s="48"/>
      <c r="BP720" s="48"/>
      <c r="BQ720" s="48"/>
      <c r="BR720" s="48"/>
      <c r="BS720" s="48"/>
      <c r="BT720" s="48"/>
      <c r="BU720" s="48"/>
    </row>
    <row r="721" spans="1:73" hidden="1">
      <c r="A721" s="48"/>
      <c r="B721" s="48"/>
      <c r="C721" s="70" t="s">
        <v>2041</v>
      </c>
      <c r="D721" s="48"/>
      <c r="E721" s="76"/>
      <c r="F721" s="48"/>
      <c r="G721" s="70"/>
      <c r="H721" s="48"/>
      <c r="I721" s="48"/>
      <c r="J721" s="48"/>
      <c r="K721" s="48"/>
      <c r="L721" s="450">
        <f t="shared" si="40"/>
        <v>350</v>
      </c>
      <c r="M721" s="450"/>
      <c r="N721" s="145" t="s">
        <v>2042</v>
      </c>
      <c r="O721" s="48"/>
      <c r="P721" s="48"/>
      <c r="Q721" s="48"/>
      <c r="R721" s="48"/>
      <c r="S721" s="48"/>
      <c r="T721" s="48"/>
      <c r="U721" s="451" t="str">
        <f t="shared" si="36"/>
        <v/>
      </c>
      <c r="V721" s="451"/>
      <c r="W721" s="451" t="str">
        <f t="shared" si="37"/>
        <v/>
      </c>
      <c r="X721" s="451"/>
      <c r="Y721" s="48"/>
      <c r="Z721" s="48"/>
      <c r="AA721" s="48"/>
      <c r="AB721" s="48"/>
      <c r="AC721" s="48"/>
      <c r="AD721" s="48"/>
      <c r="AE721" s="48"/>
      <c r="AF721" s="48"/>
      <c r="AG721" s="48"/>
      <c r="AH721" s="48"/>
      <c r="AI721" s="48"/>
      <c r="AJ721" s="48"/>
      <c r="AK721" s="48"/>
      <c r="AL721" s="144" t="s">
        <v>2043</v>
      </c>
      <c r="AM721" s="48"/>
      <c r="AN721" s="48"/>
      <c r="AO721" s="48"/>
      <c r="AP721" s="48"/>
      <c r="AQ721" s="48"/>
      <c r="AR721" s="48"/>
      <c r="AS721" s="48"/>
      <c r="AT721" s="451" t="str">
        <f t="shared" si="35"/>
        <v/>
      </c>
      <c r="AU721" s="451"/>
      <c r="AV721" s="451" t="str">
        <f t="shared" si="38"/>
        <v>Yes</v>
      </c>
      <c r="AW721" s="451"/>
      <c r="AX721" s="149" t="s">
        <v>905</v>
      </c>
      <c r="AY721" s="48"/>
      <c r="AZ721" s="48"/>
      <c r="BA721" s="48"/>
      <c r="BB721" s="451" t="b">
        <f t="shared" si="39"/>
        <v>0</v>
      </c>
      <c r="BC721" s="451"/>
      <c r="BD721" s="48"/>
      <c r="BE721" s="48"/>
      <c r="BF721" s="48"/>
      <c r="BG721" s="48"/>
      <c r="BH721" s="48"/>
      <c r="BI721" s="48"/>
      <c r="BJ721" s="48"/>
      <c r="BK721" s="48"/>
      <c r="BL721" s="48"/>
      <c r="BM721" s="48"/>
      <c r="BN721" s="48"/>
      <c r="BO721" s="48"/>
      <c r="BP721" s="48"/>
      <c r="BQ721" s="48"/>
      <c r="BR721" s="48"/>
      <c r="BS721" s="48"/>
      <c r="BT721" s="48"/>
      <c r="BU721" s="48"/>
    </row>
    <row r="722" spans="1:73" hidden="1">
      <c r="A722" s="48"/>
      <c r="B722" s="48"/>
      <c r="C722" s="70" t="s">
        <v>2044</v>
      </c>
      <c r="D722" s="48"/>
      <c r="E722" s="76"/>
      <c r="F722" s="48"/>
      <c r="G722" s="70"/>
      <c r="H722" s="48"/>
      <c r="I722" s="48"/>
      <c r="J722" s="48"/>
      <c r="K722" s="48"/>
      <c r="L722" s="450">
        <f t="shared" si="40"/>
        <v>351</v>
      </c>
      <c r="M722" s="450"/>
      <c r="N722" s="145" t="s">
        <v>2045</v>
      </c>
      <c r="O722" s="48"/>
      <c r="P722" s="48"/>
      <c r="Q722" s="48"/>
      <c r="R722" s="48"/>
      <c r="S722" s="48"/>
      <c r="T722" s="48"/>
      <c r="U722" s="451" t="str">
        <f t="shared" si="36"/>
        <v/>
      </c>
      <c r="V722" s="451"/>
      <c r="W722" s="451" t="str">
        <f t="shared" si="37"/>
        <v/>
      </c>
      <c r="X722" s="451"/>
      <c r="Y722" s="48"/>
      <c r="Z722" s="48"/>
      <c r="AA722" s="48"/>
      <c r="AB722" s="48"/>
      <c r="AC722" s="48"/>
      <c r="AD722" s="48"/>
      <c r="AE722" s="48"/>
      <c r="AF722" s="48"/>
      <c r="AG722" s="48"/>
      <c r="AH722" s="48"/>
      <c r="AI722" s="48"/>
      <c r="AJ722" s="48"/>
      <c r="AK722" s="48"/>
      <c r="AL722" s="144" t="s">
        <v>2046</v>
      </c>
      <c r="AM722" s="48"/>
      <c r="AN722" s="48"/>
      <c r="AO722" s="48"/>
      <c r="AP722" s="48"/>
      <c r="AQ722" s="48"/>
      <c r="AR722" s="48"/>
      <c r="AS722" s="48"/>
      <c r="AT722" s="451" t="str">
        <f t="shared" si="35"/>
        <v/>
      </c>
      <c r="AU722" s="451"/>
      <c r="AV722" s="451" t="str">
        <f t="shared" si="38"/>
        <v>Yes</v>
      </c>
      <c r="AW722" s="451"/>
      <c r="AX722" s="149" t="s">
        <v>905</v>
      </c>
      <c r="AY722" s="48"/>
      <c r="AZ722" s="48"/>
      <c r="BA722" s="48"/>
      <c r="BB722" s="451" t="b">
        <f t="shared" si="39"/>
        <v>0</v>
      </c>
      <c r="BC722" s="451"/>
      <c r="BD722" s="48"/>
      <c r="BE722" s="48"/>
      <c r="BF722" s="48"/>
      <c r="BG722" s="48"/>
      <c r="BH722" s="48"/>
      <c r="BI722" s="48"/>
      <c r="BJ722" s="48"/>
      <c r="BK722" s="48"/>
      <c r="BL722" s="48"/>
      <c r="BM722" s="48"/>
      <c r="BN722" s="48"/>
      <c r="BO722" s="48"/>
      <c r="BP722" s="48"/>
      <c r="BQ722" s="48"/>
      <c r="BR722" s="48"/>
      <c r="BS722" s="48"/>
      <c r="BT722" s="48"/>
      <c r="BU722" s="48"/>
    </row>
    <row r="723" spans="1:73" hidden="1">
      <c r="A723" s="48"/>
      <c r="B723" s="48"/>
      <c r="C723" s="70" t="s">
        <v>2047</v>
      </c>
      <c r="D723" s="48"/>
      <c r="E723" s="76"/>
      <c r="F723" s="48"/>
      <c r="G723" s="70"/>
      <c r="H723" s="48"/>
      <c r="I723" s="48"/>
      <c r="J723" s="48"/>
      <c r="K723" s="48"/>
      <c r="L723" s="450">
        <f t="shared" si="40"/>
        <v>352</v>
      </c>
      <c r="M723" s="450"/>
      <c r="N723" s="145" t="s">
        <v>2048</v>
      </c>
      <c r="O723" s="48"/>
      <c r="P723" s="48"/>
      <c r="Q723" s="48"/>
      <c r="R723" s="48"/>
      <c r="S723" s="48"/>
      <c r="T723" s="48"/>
      <c r="U723" s="451" t="str">
        <f t="shared" si="36"/>
        <v/>
      </c>
      <c r="V723" s="451"/>
      <c r="W723" s="451" t="str">
        <f t="shared" si="37"/>
        <v/>
      </c>
      <c r="X723" s="451"/>
      <c r="Y723" s="48"/>
      <c r="Z723" s="48"/>
      <c r="AA723" s="48"/>
      <c r="AB723" s="48"/>
      <c r="AC723" s="48"/>
      <c r="AD723" s="48"/>
      <c r="AE723" s="48"/>
      <c r="AF723" s="48"/>
      <c r="AG723" s="48"/>
      <c r="AH723" s="48"/>
      <c r="AI723" s="48"/>
      <c r="AJ723" s="48"/>
      <c r="AK723" s="48"/>
      <c r="AL723" s="144" t="s">
        <v>2049</v>
      </c>
      <c r="AM723" s="48"/>
      <c r="AN723" s="48"/>
      <c r="AO723" s="48"/>
      <c r="AP723" s="48"/>
      <c r="AQ723" s="48"/>
      <c r="AR723" s="48"/>
      <c r="AS723" s="48"/>
      <c r="AT723" s="451" t="str">
        <f t="shared" si="35"/>
        <v/>
      </c>
      <c r="AU723" s="451"/>
      <c r="AV723" s="451" t="str">
        <f t="shared" si="38"/>
        <v>Yes</v>
      </c>
      <c r="AW723" s="451"/>
      <c r="AX723" s="69" t="s">
        <v>918</v>
      </c>
      <c r="AY723" s="48"/>
      <c r="AZ723" s="48"/>
      <c r="BA723" s="48"/>
      <c r="BB723" s="451" t="b">
        <f t="shared" si="39"/>
        <v>0</v>
      </c>
      <c r="BC723" s="451"/>
      <c r="BD723" s="48"/>
      <c r="BE723" s="48"/>
      <c r="BF723" s="48"/>
      <c r="BG723" s="48"/>
      <c r="BH723" s="48"/>
      <c r="BI723" s="48"/>
      <c r="BJ723" s="48"/>
      <c r="BK723" s="48"/>
      <c r="BL723" s="48"/>
      <c r="BM723" s="48"/>
      <c r="BN723" s="48"/>
      <c r="BO723" s="48"/>
      <c r="BP723" s="48"/>
      <c r="BQ723" s="48"/>
      <c r="BR723" s="48"/>
      <c r="BS723" s="48"/>
      <c r="BT723" s="48"/>
      <c r="BU723" s="48"/>
    </row>
    <row r="724" spans="1:73" hidden="1">
      <c r="A724" s="48"/>
      <c r="B724" s="48"/>
      <c r="C724" s="70" t="s">
        <v>2050</v>
      </c>
      <c r="D724" s="48"/>
      <c r="E724" s="76"/>
      <c r="F724" s="48"/>
      <c r="G724" s="70"/>
      <c r="H724" s="48"/>
      <c r="I724" s="48"/>
      <c r="J724" s="48"/>
      <c r="K724" s="48"/>
      <c r="L724" s="450">
        <f t="shared" si="40"/>
        <v>353</v>
      </c>
      <c r="M724" s="450"/>
      <c r="N724" s="145" t="s">
        <v>2051</v>
      </c>
      <c r="O724" s="48"/>
      <c r="P724" s="48"/>
      <c r="Q724" s="48"/>
      <c r="R724" s="48"/>
      <c r="S724" s="48"/>
      <c r="T724" s="48"/>
      <c r="U724" s="451" t="str">
        <f t="shared" si="36"/>
        <v/>
      </c>
      <c r="V724" s="451"/>
      <c r="W724" s="451" t="str">
        <f t="shared" si="37"/>
        <v/>
      </c>
      <c r="X724" s="451"/>
      <c r="Y724" s="48"/>
      <c r="Z724" s="48"/>
      <c r="AA724" s="48"/>
      <c r="AB724" s="48"/>
      <c r="AC724" s="48"/>
      <c r="AD724" s="48"/>
      <c r="AE724" s="48"/>
      <c r="AF724" s="48"/>
      <c r="AG724" s="48"/>
      <c r="AH724" s="48"/>
      <c r="AI724" s="48"/>
      <c r="AJ724" s="48"/>
      <c r="AK724" s="48"/>
      <c r="AL724" s="144" t="s">
        <v>2052</v>
      </c>
      <c r="AM724" s="48"/>
      <c r="AN724" s="48"/>
      <c r="AO724" s="48"/>
      <c r="AP724" s="48"/>
      <c r="AQ724" s="48"/>
      <c r="AR724" s="48"/>
      <c r="AS724" s="48"/>
      <c r="AT724" s="451" t="str">
        <f t="shared" si="35"/>
        <v/>
      </c>
      <c r="AU724" s="451"/>
      <c r="AV724" s="451" t="str">
        <f t="shared" si="38"/>
        <v>Yes</v>
      </c>
      <c r="AW724" s="451"/>
      <c r="AX724" s="149" t="s">
        <v>895</v>
      </c>
      <c r="AY724" s="48"/>
      <c r="AZ724" s="48"/>
      <c r="BA724" s="48"/>
      <c r="BB724" s="451" t="b">
        <f t="shared" si="39"/>
        <v>0</v>
      </c>
      <c r="BC724" s="451"/>
      <c r="BD724" s="48"/>
      <c r="BE724" s="48"/>
      <c r="BF724" s="48"/>
      <c r="BG724" s="48"/>
      <c r="BH724" s="48"/>
      <c r="BI724" s="48"/>
      <c r="BJ724" s="48"/>
      <c r="BK724" s="48"/>
      <c r="BL724" s="48"/>
      <c r="BM724" s="48"/>
      <c r="BN724" s="48"/>
      <c r="BO724" s="48"/>
      <c r="BP724" s="48"/>
      <c r="BQ724" s="48"/>
      <c r="BR724" s="48"/>
      <c r="BS724" s="48"/>
      <c r="BT724" s="48"/>
      <c r="BU724" s="48"/>
    </row>
    <row r="725" spans="1:73" hidden="1">
      <c r="A725" s="48"/>
      <c r="B725" s="48"/>
      <c r="C725" s="70" t="s">
        <v>2053</v>
      </c>
      <c r="D725" s="48"/>
      <c r="E725" s="76"/>
      <c r="F725" s="48"/>
      <c r="G725" s="70"/>
      <c r="H725" s="48"/>
      <c r="I725" s="48"/>
      <c r="J725" s="48"/>
      <c r="K725" s="48"/>
      <c r="L725" s="450">
        <f t="shared" si="40"/>
        <v>354</v>
      </c>
      <c r="M725" s="450"/>
      <c r="N725" s="145" t="s">
        <v>2054</v>
      </c>
      <c r="O725" s="48"/>
      <c r="P725" s="48"/>
      <c r="Q725" s="48"/>
      <c r="R725" s="48"/>
      <c r="S725" s="48"/>
      <c r="T725" s="48"/>
      <c r="U725" s="451" t="str">
        <f t="shared" si="36"/>
        <v/>
      </c>
      <c r="V725" s="451"/>
      <c r="W725" s="451" t="str">
        <f t="shared" si="37"/>
        <v/>
      </c>
      <c r="X725" s="451"/>
      <c r="Y725" s="48"/>
      <c r="Z725" s="48"/>
      <c r="AA725" s="48"/>
      <c r="AB725" s="48"/>
      <c r="AC725" s="48"/>
      <c r="AD725" s="48"/>
      <c r="AE725" s="48"/>
      <c r="AF725" s="48"/>
      <c r="AG725" s="48"/>
      <c r="AH725" s="48"/>
      <c r="AI725" s="48"/>
      <c r="AJ725" s="48"/>
      <c r="AK725" s="48"/>
      <c r="AL725" s="144" t="s">
        <v>2055</v>
      </c>
      <c r="AM725" s="48"/>
      <c r="AN725" s="48"/>
      <c r="AO725" s="48"/>
      <c r="AP725" s="48"/>
      <c r="AQ725" s="48"/>
      <c r="AR725" s="48"/>
      <c r="AS725" s="48"/>
      <c r="AT725" s="451" t="str">
        <f t="shared" si="35"/>
        <v/>
      </c>
      <c r="AU725" s="451"/>
      <c r="AV725" s="451" t="str">
        <f t="shared" si="38"/>
        <v>Yes</v>
      </c>
      <c r="AW725" s="451"/>
      <c r="AX725" s="149" t="s">
        <v>905</v>
      </c>
      <c r="AY725" s="48"/>
      <c r="AZ725" s="48"/>
      <c r="BA725" s="48"/>
      <c r="BB725" s="451" t="b">
        <f t="shared" si="39"/>
        <v>0</v>
      </c>
      <c r="BC725" s="451"/>
      <c r="BD725" s="48"/>
      <c r="BE725" s="48"/>
      <c r="BF725" s="48"/>
      <c r="BG725" s="48"/>
      <c r="BH725" s="48"/>
      <c r="BI725" s="48"/>
      <c r="BJ725" s="48"/>
      <c r="BK725" s="48"/>
      <c r="BL725" s="48"/>
      <c r="BM725" s="48"/>
      <c r="BN725" s="48"/>
      <c r="BO725" s="48"/>
      <c r="BP725" s="48"/>
      <c r="BQ725" s="48"/>
      <c r="BR725" s="48"/>
      <c r="BS725" s="48"/>
      <c r="BT725" s="48"/>
      <c r="BU725" s="48"/>
    </row>
    <row r="726" spans="1:73" hidden="1">
      <c r="A726" s="48"/>
      <c r="B726" s="48"/>
      <c r="C726" s="70" t="s">
        <v>2056</v>
      </c>
      <c r="D726" s="48"/>
      <c r="E726" s="76"/>
      <c r="F726" s="48"/>
      <c r="G726" s="70"/>
      <c r="H726" s="48"/>
      <c r="I726" s="48"/>
      <c r="J726" s="48"/>
      <c r="K726" s="48"/>
      <c r="L726" s="450">
        <f t="shared" si="40"/>
        <v>355</v>
      </c>
      <c r="M726" s="450"/>
      <c r="N726" s="145" t="s">
        <v>2057</v>
      </c>
      <c r="O726" s="48"/>
      <c r="P726" s="48"/>
      <c r="Q726" s="48"/>
      <c r="R726" s="48"/>
      <c r="S726" s="48"/>
      <c r="T726" s="48"/>
      <c r="U726" s="451" t="str">
        <f t="shared" si="36"/>
        <v/>
      </c>
      <c r="V726" s="451"/>
      <c r="W726" s="451" t="str">
        <f t="shared" si="37"/>
        <v/>
      </c>
      <c r="X726" s="451"/>
      <c r="Y726" s="48"/>
      <c r="Z726" s="48"/>
      <c r="AA726" s="48"/>
      <c r="AB726" s="48"/>
      <c r="AC726" s="48"/>
      <c r="AD726" s="48"/>
      <c r="AE726" s="48"/>
      <c r="AF726" s="48"/>
      <c r="AG726" s="48"/>
      <c r="AH726" s="48"/>
      <c r="AI726" s="48"/>
      <c r="AJ726" s="48"/>
      <c r="AK726" s="48"/>
      <c r="AL726" s="144" t="s">
        <v>2058</v>
      </c>
      <c r="AM726" s="48"/>
      <c r="AN726" s="48"/>
      <c r="AO726" s="48"/>
      <c r="AP726" s="48"/>
      <c r="AQ726" s="48"/>
      <c r="AR726" s="48"/>
      <c r="AS726" s="48"/>
      <c r="AT726" s="451" t="str">
        <f t="shared" si="35"/>
        <v/>
      </c>
      <c r="AU726" s="451"/>
      <c r="AV726" s="451" t="str">
        <f t="shared" si="38"/>
        <v>Yes</v>
      </c>
      <c r="AW726" s="451"/>
      <c r="AX726" s="149" t="s">
        <v>905</v>
      </c>
      <c r="AY726" s="48"/>
      <c r="AZ726" s="48"/>
      <c r="BA726" s="48"/>
      <c r="BB726" s="451" t="b">
        <f t="shared" si="39"/>
        <v>0</v>
      </c>
      <c r="BC726" s="451"/>
      <c r="BD726" s="48"/>
      <c r="BE726" s="48"/>
      <c r="BF726" s="48"/>
      <c r="BG726" s="48"/>
      <c r="BH726" s="48"/>
      <c r="BI726" s="48"/>
      <c r="BJ726" s="48"/>
      <c r="BK726" s="48"/>
      <c r="BL726" s="48"/>
      <c r="BM726" s="48"/>
      <c r="BN726" s="48"/>
      <c r="BO726" s="48"/>
      <c r="BP726" s="48"/>
      <c r="BQ726" s="48"/>
      <c r="BR726" s="48"/>
      <c r="BS726" s="48"/>
      <c r="BT726" s="48"/>
      <c r="BU726" s="48"/>
    </row>
    <row r="727" spans="1:73" hidden="1">
      <c r="A727" s="48"/>
      <c r="B727" s="48"/>
      <c r="C727" s="70" t="s">
        <v>2059</v>
      </c>
      <c r="D727" s="48"/>
      <c r="E727" s="76"/>
      <c r="F727" s="48"/>
      <c r="G727" s="70"/>
      <c r="H727" s="48"/>
      <c r="I727" s="48"/>
      <c r="J727" s="48"/>
      <c r="K727" s="48"/>
      <c r="L727" s="450">
        <f t="shared" si="40"/>
        <v>356</v>
      </c>
      <c r="M727" s="450"/>
      <c r="N727" s="145" t="s">
        <v>2060</v>
      </c>
      <c r="O727" s="48"/>
      <c r="P727" s="48"/>
      <c r="Q727" s="48"/>
      <c r="R727" s="48"/>
      <c r="S727" s="48"/>
      <c r="T727" s="48"/>
      <c r="U727" s="451" t="str">
        <f t="shared" si="36"/>
        <v/>
      </c>
      <c r="V727" s="451"/>
      <c r="W727" s="451" t="str">
        <f t="shared" si="37"/>
        <v/>
      </c>
      <c r="X727" s="451"/>
      <c r="Y727" s="48"/>
      <c r="Z727" s="48"/>
      <c r="AA727" s="48"/>
      <c r="AB727" s="48"/>
      <c r="AC727" s="48"/>
      <c r="AD727" s="48"/>
      <c r="AE727" s="48"/>
      <c r="AF727" s="48"/>
      <c r="AG727" s="48"/>
      <c r="AH727" s="48"/>
      <c r="AI727" s="48"/>
      <c r="AJ727" s="48"/>
      <c r="AK727" s="48"/>
      <c r="AL727" s="150" t="s">
        <v>2061</v>
      </c>
      <c r="AM727" s="48"/>
      <c r="AN727" s="48"/>
      <c r="AO727" s="48"/>
      <c r="AP727" s="48"/>
      <c r="AQ727" s="48"/>
      <c r="AR727" s="48"/>
      <c r="AS727" s="48"/>
      <c r="AT727" s="451" t="str">
        <f t="shared" si="35"/>
        <v/>
      </c>
      <c r="AU727" s="451"/>
      <c r="AV727" s="451" t="str">
        <f t="shared" si="38"/>
        <v>Yes</v>
      </c>
      <c r="AW727" s="451"/>
      <c r="AX727" s="148" t="s">
        <v>895</v>
      </c>
      <c r="AY727" s="48"/>
      <c r="AZ727" s="48"/>
      <c r="BA727" s="48"/>
      <c r="BB727" s="451" t="b">
        <f t="shared" si="39"/>
        <v>0</v>
      </c>
      <c r="BC727" s="451"/>
      <c r="BD727" s="48"/>
      <c r="BE727" s="48"/>
      <c r="BF727" s="48"/>
      <c r="BG727" s="48"/>
      <c r="BH727" s="48"/>
      <c r="BI727" s="48"/>
      <c r="BJ727" s="48"/>
      <c r="BK727" s="48"/>
      <c r="BL727" s="48"/>
      <c r="BM727" s="48"/>
      <c r="BN727" s="48"/>
      <c r="BO727" s="48"/>
      <c r="BP727" s="48"/>
      <c r="BQ727" s="48"/>
      <c r="BR727" s="48"/>
      <c r="BS727" s="48"/>
      <c r="BT727" s="48"/>
      <c r="BU727" s="48"/>
    </row>
    <row r="728" spans="1:73" hidden="1">
      <c r="A728" s="48"/>
      <c r="B728" s="48"/>
      <c r="C728" s="70" t="s">
        <v>2062</v>
      </c>
      <c r="D728" s="48"/>
      <c r="E728" s="76"/>
      <c r="F728" s="48"/>
      <c r="G728" s="70"/>
      <c r="H728" s="48"/>
      <c r="I728" s="48"/>
      <c r="J728" s="48"/>
      <c r="K728" s="48"/>
      <c r="L728" s="450">
        <f t="shared" si="40"/>
        <v>357</v>
      </c>
      <c r="M728" s="450"/>
      <c r="N728" s="145" t="s">
        <v>2063</v>
      </c>
      <c r="O728" s="48"/>
      <c r="P728" s="48"/>
      <c r="Q728" s="48"/>
      <c r="R728" s="48"/>
      <c r="S728" s="48"/>
      <c r="T728" s="48"/>
      <c r="U728" s="451" t="str">
        <f t="shared" si="36"/>
        <v/>
      </c>
      <c r="V728" s="451"/>
      <c r="W728" s="451" t="str">
        <f t="shared" si="37"/>
        <v/>
      </c>
      <c r="X728" s="451"/>
      <c r="Y728" s="48"/>
      <c r="Z728" s="48"/>
      <c r="AA728" s="48"/>
      <c r="AB728" s="48"/>
      <c r="AC728" s="48"/>
      <c r="AD728" s="48"/>
      <c r="AE728" s="48"/>
      <c r="AF728" s="48"/>
      <c r="AG728" s="48"/>
      <c r="AH728" s="48"/>
      <c r="AI728" s="48"/>
      <c r="AJ728" s="48"/>
      <c r="AK728" s="48"/>
      <c r="AL728" s="150" t="s">
        <v>2064</v>
      </c>
      <c r="AM728" s="48"/>
      <c r="AN728" s="48"/>
      <c r="AO728" s="48"/>
      <c r="AP728" s="48"/>
      <c r="AQ728" s="48"/>
      <c r="AR728" s="48"/>
      <c r="AS728" s="48"/>
      <c r="AT728" s="451" t="str">
        <f t="shared" si="35"/>
        <v/>
      </c>
      <c r="AU728" s="451"/>
      <c r="AV728" s="451" t="str">
        <f t="shared" si="38"/>
        <v>Yes</v>
      </c>
      <c r="AW728" s="451"/>
      <c r="AX728" s="148" t="s">
        <v>895</v>
      </c>
      <c r="AY728" s="48"/>
      <c r="AZ728" s="48"/>
      <c r="BA728" s="48"/>
      <c r="BB728" s="451" t="b">
        <f t="shared" si="39"/>
        <v>0</v>
      </c>
      <c r="BC728" s="451"/>
      <c r="BD728" s="48"/>
      <c r="BE728" s="48"/>
      <c r="BF728" s="48"/>
      <c r="BG728" s="48"/>
      <c r="BH728" s="48"/>
      <c r="BI728" s="48"/>
      <c r="BJ728" s="48"/>
      <c r="BK728" s="48"/>
      <c r="BL728" s="48"/>
      <c r="BM728" s="48"/>
      <c r="BN728" s="48"/>
      <c r="BO728" s="48"/>
      <c r="BP728" s="48"/>
      <c r="BQ728" s="48"/>
      <c r="BR728" s="48"/>
      <c r="BS728" s="48"/>
      <c r="BT728" s="48"/>
      <c r="BU728" s="48"/>
    </row>
    <row r="729" spans="1:73" hidden="1">
      <c r="A729" s="48"/>
      <c r="B729" s="48"/>
      <c r="C729" s="70" t="s">
        <v>2065</v>
      </c>
      <c r="D729" s="48"/>
      <c r="E729" s="76"/>
      <c r="F729" s="48"/>
      <c r="G729" s="70"/>
      <c r="H729" s="48"/>
      <c r="I729" s="48"/>
      <c r="J729" s="48"/>
      <c r="K729" s="48"/>
      <c r="L729" s="450">
        <f t="shared" si="40"/>
        <v>358</v>
      </c>
      <c r="M729" s="450"/>
      <c r="N729" s="145" t="s">
        <v>2066</v>
      </c>
      <c r="O729" s="48"/>
      <c r="P729" s="48"/>
      <c r="Q729" s="48"/>
      <c r="R729" s="48"/>
      <c r="S729" s="48"/>
      <c r="T729" s="48"/>
      <c r="U729" s="451" t="str">
        <f t="shared" si="36"/>
        <v/>
      </c>
      <c r="V729" s="451"/>
      <c r="W729" s="451" t="str">
        <f t="shared" si="37"/>
        <v/>
      </c>
      <c r="X729" s="451"/>
      <c r="Y729" s="48"/>
      <c r="Z729" s="48"/>
      <c r="AA729" s="48"/>
      <c r="AB729" s="48"/>
      <c r="AC729" s="48"/>
      <c r="AD729" s="48"/>
      <c r="AE729" s="48"/>
      <c r="AF729" s="48"/>
      <c r="AG729" s="48"/>
      <c r="AH729" s="48"/>
      <c r="AI729" s="48"/>
      <c r="AJ729" s="48"/>
      <c r="AK729" s="48"/>
      <c r="AL729" s="144" t="s">
        <v>2067</v>
      </c>
      <c r="AM729" s="48"/>
      <c r="AN729" s="48"/>
      <c r="AO729" s="48"/>
      <c r="AP729" s="48"/>
      <c r="AQ729" s="48"/>
      <c r="AR729" s="48"/>
      <c r="AS729" s="48"/>
      <c r="AT729" s="451" t="str">
        <f t="shared" si="35"/>
        <v/>
      </c>
      <c r="AU729" s="451"/>
      <c r="AV729" s="451" t="str">
        <f t="shared" si="38"/>
        <v>No</v>
      </c>
      <c r="AW729" s="451"/>
      <c r="AX729" s="149" t="s">
        <v>900</v>
      </c>
      <c r="AY729" s="48"/>
      <c r="AZ729" s="48"/>
      <c r="BA729" s="48"/>
      <c r="BB729" s="451" t="b">
        <f t="shared" si="39"/>
        <v>0</v>
      </c>
      <c r="BC729" s="451"/>
      <c r="BD729" s="48"/>
      <c r="BE729" s="48"/>
      <c r="BF729" s="48"/>
      <c r="BG729" s="48"/>
      <c r="BH729" s="48"/>
      <c r="BI729" s="48"/>
      <c r="BJ729" s="48"/>
      <c r="BK729" s="48"/>
      <c r="BL729" s="48"/>
      <c r="BM729" s="48"/>
      <c r="BN729" s="48"/>
      <c r="BO729" s="48"/>
      <c r="BP729" s="48"/>
      <c r="BQ729" s="48"/>
      <c r="BR729" s="48"/>
      <c r="BS729" s="48"/>
      <c r="BT729" s="48"/>
      <c r="BU729" s="48"/>
    </row>
    <row r="730" spans="1:73" hidden="1">
      <c r="A730" s="48"/>
      <c r="B730" s="48"/>
      <c r="C730" s="70" t="s">
        <v>2068</v>
      </c>
      <c r="D730" s="48"/>
      <c r="E730" s="76"/>
      <c r="F730" s="48"/>
      <c r="G730" s="70"/>
      <c r="H730" s="48"/>
      <c r="I730" s="48"/>
      <c r="J730" s="48"/>
      <c r="K730" s="48"/>
      <c r="L730" s="450">
        <f t="shared" si="40"/>
        <v>359</v>
      </c>
      <c r="M730" s="450"/>
      <c r="N730" s="145" t="s">
        <v>2069</v>
      </c>
      <c r="O730" s="48"/>
      <c r="P730" s="48"/>
      <c r="Q730" s="48"/>
      <c r="R730" s="48"/>
      <c r="S730" s="48"/>
      <c r="T730" s="48"/>
      <c r="U730" s="451" t="str">
        <f t="shared" si="36"/>
        <v/>
      </c>
      <c r="V730" s="451"/>
      <c r="W730" s="451" t="str">
        <f t="shared" si="37"/>
        <v/>
      </c>
      <c r="X730" s="451"/>
      <c r="Y730" s="48"/>
      <c r="Z730" s="48"/>
      <c r="AA730" s="48"/>
      <c r="AB730" s="48"/>
      <c r="AC730" s="48"/>
      <c r="AD730" s="48"/>
      <c r="AE730" s="48"/>
      <c r="AF730" s="48"/>
      <c r="AG730" s="48"/>
      <c r="AH730" s="48"/>
      <c r="AI730" s="48"/>
      <c r="AJ730" s="48"/>
      <c r="AK730" s="48"/>
      <c r="AL730" s="144" t="s">
        <v>2070</v>
      </c>
      <c r="AM730" s="48"/>
      <c r="AN730" s="48"/>
      <c r="AO730" s="48"/>
      <c r="AP730" s="48"/>
      <c r="AQ730" s="48"/>
      <c r="AR730" s="48"/>
      <c r="AS730" s="48"/>
      <c r="AT730" s="451" t="str">
        <f t="shared" si="35"/>
        <v/>
      </c>
      <c r="AU730" s="451"/>
      <c r="AV730" s="451" t="str">
        <f t="shared" si="38"/>
        <v>Yes</v>
      </c>
      <c r="AW730" s="451"/>
      <c r="AX730" s="149" t="s">
        <v>905</v>
      </c>
      <c r="AY730" s="48"/>
      <c r="AZ730" s="48"/>
      <c r="BA730" s="48"/>
      <c r="BB730" s="451" t="b">
        <f t="shared" si="39"/>
        <v>0</v>
      </c>
      <c r="BC730" s="451"/>
      <c r="BD730" s="48"/>
      <c r="BE730" s="48"/>
      <c r="BF730" s="48"/>
      <c r="BG730" s="48"/>
      <c r="BH730" s="48"/>
      <c r="BI730" s="48"/>
      <c r="BJ730" s="48"/>
      <c r="BK730" s="48"/>
      <c r="BL730" s="48"/>
      <c r="BM730" s="48"/>
      <c r="BN730" s="48"/>
      <c r="BO730" s="48"/>
      <c r="BP730" s="48"/>
      <c r="BQ730" s="48"/>
      <c r="BR730" s="48"/>
      <c r="BS730" s="48"/>
      <c r="BT730" s="48"/>
      <c r="BU730" s="48"/>
    </row>
    <row r="731" spans="1:73" hidden="1">
      <c r="A731" s="48"/>
      <c r="B731" s="48"/>
      <c r="C731" s="70" t="s">
        <v>2071</v>
      </c>
      <c r="D731" s="48"/>
      <c r="E731" s="76"/>
      <c r="F731" s="48"/>
      <c r="G731" s="70"/>
      <c r="H731" s="48"/>
      <c r="I731" s="48"/>
      <c r="J731" s="48"/>
      <c r="K731" s="48"/>
      <c r="L731" s="450">
        <f t="shared" si="40"/>
        <v>360</v>
      </c>
      <c r="M731" s="450"/>
      <c r="N731" s="145" t="s">
        <v>2072</v>
      </c>
      <c r="O731" s="48"/>
      <c r="P731" s="48"/>
      <c r="Q731" s="48"/>
      <c r="R731" s="48"/>
      <c r="S731" s="48"/>
      <c r="T731" s="48"/>
      <c r="U731" s="451" t="str">
        <f t="shared" si="36"/>
        <v/>
      </c>
      <c r="V731" s="451"/>
      <c r="W731" s="451" t="str">
        <f t="shared" si="37"/>
        <v/>
      </c>
      <c r="X731" s="451"/>
      <c r="Y731" s="48"/>
      <c r="Z731" s="48"/>
      <c r="AA731" s="48"/>
      <c r="AB731" s="48"/>
      <c r="AC731" s="48"/>
      <c r="AD731" s="48"/>
      <c r="AE731" s="48"/>
      <c r="AF731" s="48"/>
      <c r="AG731" s="48"/>
      <c r="AH731" s="48"/>
      <c r="AI731" s="48"/>
      <c r="AJ731" s="48"/>
      <c r="AK731" s="48"/>
      <c r="AL731" s="144" t="s">
        <v>2073</v>
      </c>
      <c r="AM731" s="48"/>
      <c r="AN731" s="48"/>
      <c r="AO731" s="48"/>
      <c r="AP731" s="48"/>
      <c r="AQ731" s="48"/>
      <c r="AR731" s="48"/>
      <c r="AS731" s="48"/>
      <c r="AT731" s="451" t="str">
        <f t="shared" si="35"/>
        <v/>
      </c>
      <c r="AU731" s="451"/>
      <c r="AV731" s="451" t="str">
        <f t="shared" si="38"/>
        <v>Yes</v>
      </c>
      <c r="AW731" s="451"/>
      <c r="AX731" s="149" t="s">
        <v>905</v>
      </c>
      <c r="AY731" s="48"/>
      <c r="AZ731" s="48"/>
      <c r="BA731" s="48"/>
      <c r="BB731" s="451" t="b">
        <f t="shared" si="39"/>
        <v>0</v>
      </c>
      <c r="BC731" s="451"/>
      <c r="BD731" s="48"/>
      <c r="BE731" s="48"/>
      <c r="BF731" s="48"/>
      <c r="BG731" s="48"/>
      <c r="BH731" s="48"/>
      <c r="BI731" s="48"/>
      <c r="BJ731" s="48"/>
      <c r="BK731" s="48"/>
      <c r="BL731" s="48"/>
      <c r="BM731" s="48"/>
      <c r="BN731" s="48"/>
      <c r="BO731" s="48"/>
      <c r="BP731" s="48"/>
      <c r="BQ731" s="48"/>
      <c r="BR731" s="48"/>
      <c r="BS731" s="48"/>
      <c r="BT731" s="48"/>
      <c r="BU731" s="48"/>
    </row>
    <row r="732" spans="1:73" hidden="1">
      <c r="A732" s="48"/>
      <c r="B732" s="48"/>
      <c r="C732" s="147" t="s">
        <v>2074</v>
      </c>
      <c r="D732" s="48"/>
      <c r="E732" s="76"/>
      <c r="F732" s="48"/>
      <c r="G732" s="70"/>
      <c r="H732" s="48"/>
      <c r="I732" s="48"/>
      <c r="J732" s="48"/>
      <c r="K732" s="48"/>
      <c r="L732" s="450">
        <f t="shared" si="40"/>
        <v>361</v>
      </c>
      <c r="M732" s="450"/>
      <c r="N732" s="145" t="s">
        <v>2075</v>
      </c>
      <c r="O732" s="48"/>
      <c r="P732" s="48"/>
      <c r="Q732" s="48"/>
      <c r="R732" s="48"/>
      <c r="S732" s="48"/>
      <c r="T732" s="48"/>
      <c r="U732" s="451" t="str">
        <f t="shared" si="36"/>
        <v/>
      </c>
      <c r="V732" s="451"/>
      <c r="W732" s="451" t="str">
        <f t="shared" si="37"/>
        <v/>
      </c>
      <c r="X732" s="451"/>
      <c r="Y732" s="48"/>
      <c r="Z732" s="48"/>
      <c r="AA732" s="48"/>
      <c r="AB732" s="48"/>
      <c r="AC732" s="48"/>
      <c r="AD732" s="48"/>
      <c r="AE732" s="48"/>
      <c r="AF732" s="48"/>
      <c r="AG732" s="48"/>
      <c r="AH732" s="48"/>
      <c r="AI732" s="48"/>
      <c r="AJ732" s="48"/>
      <c r="AK732" s="48"/>
      <c r="AL732" s="144" t="s">
        <v>2076</v>
      </c>
      <c r="AM732" s="48"/>
      <c r="AN732" s="48"/>
      <c r="AO732" s="48"/>
      <c r="AP732" s="48"/>
      <c r="AQ732" s="48"/>
      <c r="AR732" s="48"/>
      <c r="AS732" s="48"/>
      <c r="AT732" s="451" t="str">
        <f t="shared" si="35"/>
        <v/>
      </c>
      <c r="AU732" s="451"/>
      <c r="AV732" s="451" t="str">
        <f t="shared" si="38"/>
        <v>Yes</v>
      </c>
      <c r="AW732" s="451"/>
      <c r="AX732" s="149" t="s">
        <v>905</v>
      </c>
      <c r="AY732" s="48"/>
      <c r="AZ732" s="48"/>
      <c r="BA732" s="48"/>
      <c r="BB732" s="451" t="b">
        <f t="shared" si="39"/>
        <v>0</v>
      </c>
      <c r="BC732" s="451"/>
      <c r="BD732" s="48"/>
      <c r="BE732" s="48"/>
      <c r="BF732" s="48"/>
      <c r="BG732" s="48"/>
      <c r="BH732" s="48"/>
      <c r="BI732" s="48"/>
      <c r="BJ732" s="48"/>
      <c r="BK732" s="48"/>
      <c r="BL732" s="48"/>
      <c r="BM732" s="48"/>
      <c r="BN732" s="48"/>
      <c r="BO732" s="48"/>
      <c r="BP732" s="48"/>
      <c r="BQ732" s="48"/>
      <c r="BR732" s="48"/>
      <c r="BS732" s="48"/>
      <c r="BT732" s="48"/>
      <c r="BU732" s="48"/>
    </row>
    <row r="733" spans="1:73" hidden="1">
      <c r="A733" s="48"/>
      <c r="B733" s="48"/>
      <c r="C733" s="70" t="s">
        <v>2077</v>
      </c>
      <c r="D733" s="48"/>
      <c r="E733" s="76"/>
      <c r="F733" s="48"/>
      <c r="G733" s="70"/>
      <c r="H733" s="48"/>
      <c r="I733" s="48"/>
      <c r="J733" s="48"/>
      <c r="K733" s="48"/>
      <c r="L733" s="450">
        <f t="shared" si="40"/>
        <v>362</v>
      </c>
      <c r="M733" s="450"/>
      <c r="N733" s="145" t="s">
        <v>2078</v>
      </c>
      <c r="O733" s="48"/>
      <c r="P733" s="48"/>
      <c r="Q733" s="48"/>
      <c r="R733" s="48"/>
      <c r="S733" s="48"/>
      <c r="T733" s="48"/>
      <c r="U733" s="451" t="str">
        <f t="shared" si="36"/>
        <v/>
      </c>
      <c r="V733" s="451"/>
      <c r="W733" s="451" t="str">
        <f t="shared" si="37"/>
        <v/>
      </c>
      <c r="X733" s="451"/>
      <c r="Y733" s="48"/>
      <c r="Z733" s="48"/>
      <c r="AA733" s="48"/>
      <c r="AB733" s="48"/>
      <c r="AC733" s="48"/>
      <c r="AD733" s="48"/>
      <c r="AE733" s="48"/>
      <c r="AF733" s="48"/>
      <c r="AG733" s="48"/>
      <c r="AH733" s="48"/>
      <c r="AI733" s="48"/>
      <c r="AJ733" s="48"/>
      <c r="AK733" s="48"/>
      <c r="AL733" s="147" t="s">
        <v>2079</v>
      </c>
      <c r="AM733" s="48"/>
      <c r="AN733" s="48"/>
      <c r="AO733" s="48"/>
      <c r="AP733" s="48"/>
      <c r="AQ733" s="48"/>
      <c r="AR733" s="48"/>
      <c r="AS733" s="48"/>
      <c r="AT733" s="451" t="str">
        <f t="shared" si="35"/>
        <v/>
      </c>
      <c r="AU733" s="451"/>
      <c r="AV733" s="451" t="str">
        <f t="shared" si="38"/>
        <v>Yes</v>
      </c>
      <c r="AW733" s="451"/>
      <c r="AX733" s="148" t="s">
        <v>895</v>
      </c>
      <c r="AY733" s="48"/>
      <c r="AZ733" s="48"/>
      <c r="BA733" s="48"/>
      <c r="BB733" s="451" t="b">
        <f t="shared" si="39"/>
        <v>0</v>
      </c>
      <c r="BC733" s="451"/>
      <c r="BD733" s="48"/>
      <c r="BE733" s="48"/>
      <c r="BF733" s="48"/>
      <c r="BG733" s="48"/>
      <c r="BH733" s="48"/>
      <c r="BI733" s="48"/>
      <c r="BJ733" s="48"/>
      <c r="BK733" s="48"/>
      <c r="BL733" s="48"/>
      <c r="BM733" s="48"/>
      <c r="BN733" s="48"/>
      <c r="BO733" s="48"/>
      <c r="BP733" s="48"/>
      <c r="BQ733" s="48"/>
      <c r="BR733" s="48"/>
      <c r="BS733" s="48"/>
      <c r="BT733" s="48"/>
      <c r="BU733" s="48"/>
    </row>
    <row r="734" spans="1:73" hidden="1">
      <c r="A734" s="48"/>
      <c r="B734" s="48"/>
      <c r="C734" s="70" t="s">
        <v>2080</v>
      </c>
      <c r="D734" s="48"/>
      <c r="E734" s="76"/>
      <c r="F734" s="48"/>
      <c r="G734" s="70"/>
      <c r="H734" s="48"/>
      <c r="I734" s="48"/>
      <c r="J734" s="48"/>
      <c r="K734" s="48"/>
      <c r="L734" s="450">
        <f t="shared" si="40"/>
        <v>363</v>
      </c>
      <c r="M734" s="450"/>
      <c r="N734" s="145" t="s">
        <v>2081</v>
      </c>
      <c r="O734" s="48"/>
      <c r="P734" s="48"/>
      <c r="Q734" s="48"/>
      <c r="R734" s="48"/>
      <c r="S734" s="48"/>
      <c r="T734" s="48"/>
      <c r="U734" s="451" t="str">
        <f t="shared" si="36"/>
        <v/>
      </c>
      <c r="V734" s="451"/>
      <c r="W734" s="451" t="str">
        <f t="shared" si="37"/>
        <v/>
      </c>
      <c r="X734" s="451"/>
      <c r="Y734" s="48"/>
      <c r="Z734" s="48"/>
      <c r="AA734" s="48"/>
      <c r="AB734" s="48"/>
      <c r="AC734" s="48"/>
      <c r="AD734" s="48"/>
      <c r="AE734" s="48"/>
      <c r="AF734" s="48"/>
      <c r="AG734" s="48"/>
      <c r="AH734" s="48"/>
      <c r="AI734" s="48"/>
      <c r="AJ734" s="48"/>
      <c r="AK734" s="48"/>
      <c r="AL734" s="144" t="s">
        <v>2082</v>
      </c>
      <c r="AM734" s="48"/>
      <c r="AN734" s="48"/>
      <c r="AO734" s="48"/>
      <c r="AP734" s="48"/>
      <c r="AQ734" s="48"/>
      <c r="AR734" s="48"/>
      <c r="AS734" s="48"/>
      <c r="AT734" s="451" t="str">
        <f t="shared" si="35"/>
        <v/>
      </c>
      <c r="AU734" s="451"/>
      <c r="AV734" s="451" t="str">
        <f t="shared" si="38"/>
        <v>Yes</v>
      </c>
      <c r="AW734" s="451"/>
      <c r="AX734" s="69" t="s">
        <v>987</v>
      </c>
      <c r="AY734" s="48"/>
      <c r="AZ734" s="48"/>
      <c r="BA734" s="48"/>
      <c r="BB734" s="451" t="b">
        <f t="shared" si="39"/>
        <v>0</v>
      </c>
      <c r="BC734" s="451"/>
      <c r="BD734" s="48"/>
      <c r="BE734" s="48"/>
      <c r="BF734" s="48"/>
      <c r="BG734" s="48"/>
      <c r="BH734" s="48"/>
      <c r="BI734" s="48"/>
      <c r="BJ734" s="48"/>
      <c r="BK734" s="48"/>
      <c r="BL734" s="48"/>
      <c r="BM734" s="48"/>
      <c r="BN734" s="48"/>
      <c r="BO734" s="48"/>
      <c r="BP734" s="48"/>
      <c r="BQ734" s="48"/>
      <c r="BR734" s="48"/>
      <c r="BS734" s="48"/>
      <c r="BT734" s="48"/>
      <c r="BU734" s="48"/>
    </row>
    <row r="735" spans="1:73" hidden="1">
      <c r="A735" s="48"/>
      <c r="B735" s="48"/>
      <c r="C735" s="70" t="s">
        <v>2083</v>
      </c>
      <c r="D735" s="48"/>
      <c r="E735" s="76"/>
      <c r="F735" s="48"/>
      <c r="G735" s="70"/>
      <c r="H735" s="48"/>
      <c r="I735" s="48"/>
      <c r="J735" s="48"/>
      <c r="K735" s="48"/>
      <c r="L735" s="450">
        <f t="shared" si="40"/>
        <v>364</v>
      </c>
      <c r="M735" s="450"/>
      <c r="N735" s="145" t="s">
        <v>2084</v>
      </c>
      <c r="O735" s="48"/>
      <c r="P735" s="48"/>
      <c r="Q735" s="48"/>
      <c r="R735" s="48"/>
      <c r="S735" s="48"/>
      <c r="T735" s="48"/>
      <c r="U735" s="451" t="str">
        <f t="shared" si="36"/>
        <v/>
      </c>
      <c r="V735" s="451"/>
      <c r="W735" s="451" t="str">
        <f t="shared" si="37"/>
        <v/>
      </c>
      <c r="X735" s="451"/>
      <c r="Y735" s="48"/>
      <c r="Z735" s="48"/>
      <c r="AA735" s="48"/>
      <c r="AB735" s="48"/>
      <c r="AC735" s="48"/>
      <c r="AD735" s="48"/>
      <c r="AE735" s="48"/>
      <c r="AF735" s="48"/>
      <c r="AG735" s="48"/>
      <c r="AH735" s="48"/>
      <c r="AI735" s="48"/>
      <c r="AJ735" s="48"/>
      <c r="AK735" s="48"/>
      <c r="AL735" s="150" t="s">
        <v>2085</v>
      </c>
      <c r="AM735" s="48"/>
      <c r="AN735" s="48"/>
      <c r="AO735" s="48"/>
      <c r="AP735" s="48"/>
      <c r="AQ735" s="48"/>
      <c r="AR735" s="48"/>
      <c r="AS735" s="48"/>
      <c r="AT735" s="451" t="str">
        <f t="shared" si="35"/>
        <v/>
      </c>
      <c r="AU735" s="451"/>
      <c r="AV735" s="451" t="str">
        <f t="shared" si="38"/>
        <v>Yes</v>
      </c>
      <c r="AW735" s="451"/>
      <c r="AX735" s="148" t="s">
        <v>895</v>
      </c>
      <c r="AY735" s="48"/>
      <c r="AZ735" s="48"/>
      <c r="BA735" s="48"/>
      <c r="BB735" s="451" t="b">
        <f t="shared" si="39"/>
        <v>0</v>
      </c>
      <c r="BC735" s="451"/>
      <c r="BD735" s="48"/>
      <c r="BE735" s="48"/>
      <c r="BF735" s="48"/>
      <c r="BG735" s="48"/>
      <c r="BH735" s="48"/>
      <c r="BI735" s="48"/>
      <c r="BJ735" s="48"/>
      <c r="BK735" s="48"/>
      <c r="BL735" s="48"/>
      <c r="BM735" s="48"/>
      <c r="BN735" s="48"/>
      <c r="BO735" s="48"/>
      <c r="BP735" s="48"/>
      <c r="BQ735" s="48"/>
      <c r="BR735" s="48"/>
      <c r="BS735" s="48"/>
      <c r="BT735" s="48"/>
      <c r="BU735" s="48"/>
    </row>
    <row r="736" spans="1:73" hidden="1">
      <c r="A736" s="48"/>
      <c r="B736" s="48"/>
      <c r="C736" s="70" t="s">
        <v>2086</v>
      </c>
      <c r="D736" s="48"/>
      <c r="E736" s="76"/>
      <c r="F736" s="48"/>
      <c r="G736" s="70"/>
      <c r="H736" s="48"/>
      <c r="I736" s="48"/>
      <c r="J736" s="48"/>
      <c r="K736" s="48"/>
      <c r="L736" s="450">
        <f t="shared" si="40"/>
        <v>365</v>
      </c>
      <c r="M736" s="450"/>
      <c r="N736" s="145" t="s">
        <v>1226</v>
      </c>
      <c r="O736" s="48"/>
      <c r="P736" s="48"/>
      <c r="Q736" s="48"/>
      <c r="R736" s="48"/>
      <c r="S736" s="48"/>
      <c r="T736" s="48"/>
      <c r="U736" s="451" t="str">
        <f t="shared" si="36"/>
        <v/>
      </c>
      <c r="V736" s="451"/>
      <c r="W736" s="451" t="str">
        <f t="shared" si="37"/>
        <v/>
      </c>
      <c r="X736" s="451"/>
      <c r="Y736" s="48"/>
      <c r="Z736" s="48"/>
      <c r="AA736" s="48"/>
      <c r="AB736" s="48"/>
      <c r="AC736" s="48"/>
      <c r="AD736" s="48"/>
      <c r="AE736" s="48"/>
      <c r="AF736" s="48"/>
      <c r="AG736" s="48"/>
      <c r="AH736" s="48"/>
      <c r="AI736" s="48"/>
      <c r="AJ736" s="48"/>
      <c r="AK736" s="48"/>
      <c r="AL736" s="150" t="s">
        <v>2087</v>
      </c>
      <c r="AM736" s="48"/>
      <c r="AN736" s="48"/>
      <c r="AO736" s="48"/>
      <c r="AP736" s="48"/>
      <c r="AQ736" s="48"/>
      <c r="AR736" s="48"/>
      <c r="AS736" s="48"/>
      <c r="AT736" s="451" t="str">
        <f t="shared" si="35"/>
        <v/>
      </c>
      <c r="AU736" s="451"/>
      <c r="AV736" s="451" t="str">
        <f t="shared" si="38"/>
        <v>Yes</v>
      </c>
      <c r="AW736" s="451"/>
      <c r="AX736" s="148" t="s">
        <v>895</v>
      </c>
      <c r="AY736" s="48"/>
      <c r="AZ736" s="48"/>
      <c r="BA736" s="48"/>
      <c r="BB736" s="451" t="b">
        <f t="shared" si="39"/>
        <v>0</v>
      </c>
      <c r="BC736" s="451"/>
      <c r="BD736" s="48"/>
      <c r="BE736" s="48"/>
      <c r="BF736" s="48"/>
      <c r="BG736" s="48"/>
      <c r="BH736" s="48"/>
      <c r="BI736" s="48"/>
      <c r="BJ736" s="48"/>
      <c r="BK736" s="48"/>
      <c r="BL736" s="48"/>
      <c r="BM736" s="48"/>
      <c r="BN736" s="48"/>
      <c r="BO736" s="48"/>
      <c r="BP736" s="48"/>
      <c r="BQ736" s="48"/>
      <c r="BR736" s="48"/>
      <c r="BS736" s="48"/>
      <c r="BT736" s="48"/>
      <c r="BU736" s="48"/>
    </row>
    <row r="737" spans="1:73" hidden="1">
      <c r="A737" s="48"/>
      <c r="B737" s="48"/>
      <c r="C737" s="70" t="s">
        <v>2088</v>
      </c>
      <c r="D737" s="48"/>
      <c r="E737" s="76"/>
      <c r="F737" s="48"/>
      <c r="G737" s="70"/>
      <c r="H737" s="48"/>
      <c r="I737" s="48"/>
      <c r="J737" s="48"/>
      <c r="K737" s="48"/>
      <c r="L737" s="450">
        <f t="shared" si="40"/>
        <v>366</v>
      </c>
      <c r="M737" s="450"/>
      <c r="N737" s="145" t="s">
        <v>2089</v>
      </c>
      <c r="O737" s="48"/>
      <c r="P737" s="48"/>
      <c r="Q737" s="48"/>
      <c r="R737" s="48"/>
      <c r="S737" s="48"/>
      <c r="T737" s="48"/>
      <c r="U737" s="451" t="str">
        <f t="shared" si="36"/>
        <v/>
      </c>
      <c r="V737" s="451"/>
      <c r="W737" s="451" t="str">
        <f t="shared" si="37"/>
        <v/>
      </c>
      <c r="X737" s="451"/>
      <c r="Y737" s="48"/>
      <c r="Z737" s="48"/>
      <c r="AA737" s="48"/>
      <c r="AB737" s="48"/>
      <c r="AC737" s="48"/>
      <c r="AD737" s="48"/>
      <c r="AE737" s="48"/>
      <c r="AF737" s="48"/>
      <c r="AG737" s="48"/>
      <c r="AH737" s="48"/>
      <c r="AI737" s="48"/>
      <c r="AJ737" s="48"/>
      <c r="AK737" s="48"/>
      <c r="AL737" s="147" t="s">
        <v>2090</v>
      </c>
      <c r="AM737" s="48"/>
      <c r="AN737" s="48"/>
      <c r="AO737" s="48"/>
      <c r="AP737" s="48"/>
      <c r="AQ737" s="48"/>
      <c r="AR737" s="48"/>
      <c r="AS737" s="48"/>
      <c r="AT737" s="451" t="str">
        <f t="shared" si="35"/>
        <v/>
      </c>
      <c r="AU737" s="451"/>
      <c r="AV737" s="451" t="str">
        <f t="shared" si="38"/>
        <v>Yes</v>
      </c>
      <c r="AW737" s="451"/>
      <c r="AX737" s="148" t="s">
        <v>895</v>
      </c>
      <c r="AY737" s="48"/>
      <c r="AZ737" s="48"/>
      <c r="BA737" s="48"/>
      <c r="BB737" s="451" t="b">
        <f t="shared" si="39"/>
        <v>0</v>
      </c>
      <c r="BC737" s="451"/>
      <c r="BD737" s="48"/>
      <c r="BE737" s="48"/>
      <c r="BF737" s="48"/>
      <c r="BG737" s="48"/>
      <c r="BH737" s="48"/>
      <c r="BI737" s="48"/>
      <c r="BJ737" s="48"/>
      <c r="BK737" s="48"/>
      <c r="BL737" s="48"/>
      <c r="BM737" s="48"/>
      <c r="BN737" s="48"/>
      <c r="BO737" s="48"/>
      <c r="BP737" s="48"/>
      <c r="BQ737" s="48"/>
      <c r="BR737" s="48"/>
      <c r="BS737" s="48"/>
      <c r="BT737" s="48"/>
      <c r="BU737" s="48"/>
    </row>
    <row r="738" spans="1:73" hidden="1">
      <c r="A738" s="48"/>
      <c r="B738" s="48"/>
      <c r="C738" s="70" t="s">
        <v>2091</v>
      </c>
      <c r="D738" s="48"/>
      <c r="E738" s="76"/>
      <c r="F738" s="48"/>
      <c r="G738" s="70"/>
      <c r="H738" s="48"/>
      <c r="I738" s="48"/>
      <c r="J738" s="48"/>
      <c r="K738" s="48"/>
      <c r="L738" s="450">
        <f t="shared" si="40"/>
        <v>367</v>
      </c>
      <c r="M738" s="450"/>
      <c r="N738" s="145" t="s">
        <v>2092</v>
      </c>
      <c r="O738" s="48"/>
      <c r="P738" s="48"/>
      <c r="Q738" s="48"/>
      <c r="R738" s="48"/>
      <c r="S738" s="48"/>
      <c r="T738" s="48"/>
      <c r="U738" s="451" t="str">
        <f t="shared" si="36"/>
        <v/>
      </c>
      <c r="V738" s="451"/>
      <c r="W738" s="451" t="str">
        <f t="shared" si="37"/>
        <v/>
      </c>
      <c r="X738" s="451"/>
      <c r="Y738" s="48"/>
      <c r="Z738" s="48"/>
      <c r="AA738" s="48"/>
      <c r="AB738" s="48"/>
      <c r="AC738" s="48"/>
      <c r="AD738" s="48"/>
      <c r="AE738" s="48"/>
      <c r="AF738" s="48"/>
      <c r="AG738" s="48"/>
      <c r="AH738" s="48"/>
      <c r="AI738" s="48"/>
      <c r="AJ738" s="48"/>
      <c r="AK738" s="48"/>
      <c r="AL738" s="153" t="s">
        <v>2093</v>
      </c>
      <c r="AM738" s="48"/>
      <c r="AN738" s="48"/>
      <c r="AO738" s="48"/>
      <c r="AP738" s="48"/>
      <c r="AQ738" s="48"/>
      <c r="AR738" s="48"/>
      <c r="AS738" s="48"/>
      <c r="AT738" s="451" t="str">
        <f t="shared" si="35"/>
        <v/>
      </c>
      <c r="AU738" s="451"/>
      <c r="AV738" s="451" t="str">
        <f t="shared" si="38"/>
        <v>Yes</v>
      </c>
      <c r="AW738" s="451"/>
      <c r="AX738" s="148" t="s">
        <v>895</v>
      </c>
      <c r="AY738" s="48"/>
      <c r="AZ738" s="48"/>
      <c r="BA738" s="48"/>
      <c r="BB738" s="451" t="b">
        <f t="shared" si="39"/>
        <v>0</v>
      </c>
      <c r="BC738" s="451"/>
      <c r="BD738" s="48"/>
      <c r="BE738" s="48"/>
      <c r="BF738" s="48"/>
      <c r="BG738" s="48"/>
      <c r="BH738" s="48"/>
      <c r="BI738" s="48"/>
      <c r="BJ738" s="48"/>
      <c r="BK738" s="48"/>
      <c r="BL738" s="48"/>
      <c r="BM738" s="48"/>
      <c r="BN738" s="48"/>
      <c r="BO738" s="48"/>
      <c r="BP738" s="48"/>
      <c r="BQ738" s="48"/>
      <c r="BR738" s="48"/>
      <c r="BS738" s="48"/>
      <c r="BT738" s="48"/>
      <c r="BU738" s="48"/>
    </row>
    <row r="739" spans="1:73" hidden="1">
      <c r="A739" s="48"/>
      <c r="B739" s="48"/>
      <c r="C739" s="70" t="s">
        <v>2094</v>
      </c>
      <c r="D739" s="48"/>
      <c r="E739" s="76"/>
      <c r="F739" s="48"/>
      <c r="G739" s="70"/>
      <c r="H739" s="48"/>
      <c r="I739" s="48"/>
      <c r="J739" s="48"/>
      <c r="K739" s="48"/>
      <c r="L739" s="450">
        <f t="shared" si="40"/>
        <v>368</v>
      </c>
      <c r="M739" s="450"/>
      <c r="N739" s="145" t="s">
        <v>2095</v>
      </c>
      <c r="O739" s="48"/>
      <c r="P739" s="48"/>
      <c r="Q739" s="48"/>
      <c r="R739" s="48"/>
      <c r="S739" s="48"/>
      <c r="T739" s="48"/>
      <c r="U739" s="451" t="str">
        <f t="shared" si="36"/>
        <v/>
      </c>
      <c r="V739" s="451"/>
      <c r="W739" s="451" t="str">
        <f t="shared" si="37"/>
        <v/>
      </c>
      <c r="X739" s="451"/>
      <c r="Y739" s="48"/>
      <c r="Z739" s="48"/>
      <c r="AA739" s="48"/>
      <c r="AB739" s="48"/>
      <c r="AC739" s="48"/>
      <c r="AD739" s="48"/>
      <c r="AE739" s="48"/>
      <c r="AF739" s="48"/>
      <c r="AG739" s="48"/>
      <c r="AH739" s="48"/>
      <c r="AI739" s="48"/>
      <c r="AJ739" s="48"/>
      <c r="AK739" s="48"/>
      <c r="AL739" s="155" t="s">
        <v>2096</v>
      </c>
      <c r="AM739" s="48"/>
      <c r="AN739" s="48"/>
      <c r="AO739" s="48"/>
      <c r="AP739" s="48"/>
      <c r="AQ739" s="48"/>
      <c r="AR739" s="48"/>
      <c r="AS739" s="48"/>
      <c r="AT739" s="451" t="str">
        <f t="shared" si="35"/>
        <v/>
      </c>
      <c r="AU739" s="451"/>
      <c r="AV739" s="451" t="str">
        <f t="shared" si="38"/>
        <v>Yes</v>
      </c>
      <c r="AW739" s="451"/>
      <c r="AX739" s="148" t="s">
        <v>895</v>
      </c>
      <c r="AY739" s="48"/>
      <c r="AZ739" s="48"/>
      <c r="BA739" s="48"/>
      <c r="BB739" s="451" t="b">
        <f t="shared" si="39"/>
        <v>0</v>
      </c>
      <c r="BC739" s="451"/>
      <c r="BD739" s="48"/>
      <c r="BE739" s="48"/>
      <c r="BF739" s="48"/>
      <c r="BG739" s="48"/>
      <c r="BH739" s="48"/>
      <c r="BI739" s="48"/>
      <c r="BJ739" s="48"/>
      <c r="BK739" s="48"/>
      <c r="BL739" s="48"/>
      <c r="BM739" s="48"/>
      <c r="BN739" s="48"/>
      <c r="BO739" s="48"/>
      <c r="BP739" s="48"/>
      <c r="BQ739" s="48"/>
      <c r="BR739" s="48"/>
      <c r="BS739" s="48"/>
      <c r="BT739" s="48"/>
      <c r="BU739" s="48"/>
    </row>
    <row r="740" spans="1:73" hidden="1">
      <c r="A740" s="48"/>
      <c r="B740" s="48"/>
      <c r="C740" s="70" t="s">
        <v>2097</v>
      </c>
      <c r="D740" s="48"/>
      <c r="E740" s="76"/>
      <c r="F740" s="48"/>
      <c r="G740" s="70"/>
      <c r="H740" s="48"/>
      <c r="I740" s="48"/>
      <c r="J740" s="48"/>
      <c r="K740" s="48"/>
      <c r="L740" s="450">
        <f t="shared" si="40"/>
        <v>369</v>
      </c>
      <c r="M740" s="450"/>
      <c r="N740" s="145" t="s">
        <v>2098</v>
      </c>
      <c r="O740" s="48"/>
      <c r="P740" s="48"/>
      <c r="Q740" s="48"/>
      <c r="R740" s="48"/>
      <c r="S740" s="48"/>
      <c r="T740" s="48"/>
      <c r="U740" s="451" t="str">
        <f t="shared" si="36"/>
        <v/>
      </c>
      <c r="V740" s="451"/>
      <c r="W740" s="451" t="str">
        <f t="shared" si="37"/>
        <v/>
      </c>
      <c r="X740" s="451"/>
      <c r="Y740" s="48"/>
      <c r="Z740" s="48"/>
      <c r="AA740" s="48"/>
      <c r="AB740" s="48"/>
      <c r="AC740" s="48"/>
      <c r="AD740" s="48"/>
      <c r="AE740" s="48"/>
      <c r="AF740" s="48"/>
      <c r="AG740" s="48"/>
      <c r="AH740" s="48"/>
      <c r="AI740" s="48"/>
      <c r="AJ740" s="48"/>
      <c r="AK740" s="48"/>
      <c r="AL740" s="150" t="s">
        <v>2099</v>
      </c>
      <c r="AM740" s="48"/>
      <c r="AN740" s="48"/>
      <c r="AO740" s="48"/>
      <c r="AP740" s="48"/>
      <c r="AQ740" s="48"/>
      <c r="AR740" s="48"/>
      <c r="AS740" s="48"/>
      <c r="AT740" s="451" t="str">
        <f t="shared" si="35"/>
        <v/>
      </c>
      <c r="AU740" s="451"/>
      <c r="AV740" s="451" t="str">
        <f t="shared" si="38"/>
        <v>Yes</v>
      </c>
      <c r="AW740" s="451"/>
      <c r="AX740" s="148" t="s">
        <v>895</v>
      </c>
      <c r="AY740" s="48"/>
      <c r="AZ740" s="48"/>
      <c r="BA740" s="48"/>
      <c r="BB740" s="451" t="b">
        <f t="shared" si="39"/>
        <v>0</v>
      </c>
      <c r="BC740" s="451"/>
      <c r="BD740" s="48"/>
      <c r="BE740" s="48"/>
      <c r="BF740" s="48"/>
      <c r="BG740" s="48"/>
      <c r="BH740" s="48"/>
      <c r="BI740" s="48"/>
      <c r="BJ740" s="48"/>
      <c r="BK740" s="48"/>
      <c r="BL740" s="48"/>
      <c r="BM740" s="48"/>
      <c r="BN740" s="48"/>
      <c r="BO740" s="48"/>
      <c r="BP740" s="48"/>
      <c r="BQ740" s="48"/>
      <c r="BR740" s="48"/>
      <c r="BS740" s="48"/>
      <c r="BT740" s="48"/>
      <c r="BU740" s="48"/>
    </row>
    <row r="741" spans="1:73" hidden="1">
      <c r="A741" s="48"/>
      <c r="B741" s="48"/>
      <c r="C741" s="70" t="s">
        <v>2100</v>
      </c>
      <c r="D741" s="48"/>
      <c r="E741" s="76"/>
      <c r="F741" s="48"/>
      <c r="G741" s="70"/>
      <c r="H741" s="48"/>
      <c r="I741" s="48"/>
      <c r="J741" s="48"/>
      <c r="K741" s="48"/>
      <c r="L741" s="450">
        <f t="shared" si="40"/>
        <v>370</v>
      </c>
      <c r="M741" s="450"/>
      <c r="N741" s="145" t="s">
        <v>2101</v>
      </c>
      <c r="O741" s="48"/>
      <c r="P741" s="48"/>
      <c r="Q741" s="48"/>
      <c r="R741" s="48"/>
      <c r="S741" s="48"/>
      <c r="T741" s="48"/>
      <c r="U741" s="451" t="str">
        <f t="shared" si="36"/>
        <v/>
      </c>
      <c r="V741" s="451"/>
      <c r="W741" s="451" t="str">
        <f t="shared" si="37"/>
        <v/>
      </c>
      <c r="X741" s="451"/>
      <c r="Y741" s="48"/>
      <c r="Z741" s="48"/>
      <c r="AA741" s="48"/>
      <c r="AB741" s="48"/>
      <c r="AC741" s="48"/>
      <c r="AD741" s="48"/>
      <c r="AE741" s="48"/>
      <c r="AF741" s="48"/>
      <c r="AG741" s="48"/>
      <c r="AH741" s="48"/>
      <c r="AI741" s="48"/>
      <c r="AJ741" s="48"/>
      <c r="AK741" s="48"/>
      <c r="AL741" s="150" t="s">
        <v>2102</v>
      </c>
      <c r="AM741" s="48"/>
      <c r="AN741" s="48"/>
      <c r="AO741" s="48"/>
      <c r="AP741" s="48"/>
      <c r="AQ741" s="48"/>
      <c r="AR741" s="48"/>
      <c r="AS741" s="48"/>
      <c r="AT741" s="451" t="str">
        <f t="shared" si="35"/>
        <v/>
      </c>
      <c r="AU741" s="451"/>
      <c r="AV741" s="451" t="str">
        <f t="shared" si="38"/>
        <v>Yes</v>
      </c>
      <c r="AW741" s="451"/>
      <c r="AX741" s="148" t="s">
        <v>895</v>
      </c>
      <c r="AY741" s="48"/>
      <c r="AZ741" s="48"/>
      <c r="BA741" s="48"/>
      <c r="BB741" s="451" t="b">
        <f t="shared" si="39"/>
        <v>0</v>
      </c>
      <c r="BC741" s="451"/>
      <c r="BD741" s="48"/>
      <c r="BE741" s="48"/>
      <c r="BF741" s="48"/>
      <c r="BG741" s="48"/>
      <c r="BH741" s="48"/>
      <c r="BI741" s="48"/>
      <c r="BJ741" s="48"/>
      <c r="BK741" s="48"/>
      <c r="BL741" s="48"/>
      <c r="BM741" s="48"/>
      <c r="BN741" s="48"/>
      <c r="BO741" s="48"/>
      <c r="BP741" s="48"/>
      <c r="BQ741" s="48"/>
      <c r="BR741" s="48"/>
      <c r="BS741" s="48"/>
      <c r="BT741" s="48"/>
      <c r="BU741" s="48"/>
    </row>
    <row r="742" spans="1:73" hidden="1">
      <c r="A742" s="48"/>
      <c r="B742" s="48"/>
      <c r="C742" s="70" t="s">
        <v>2103</v>
      </c>
      <c r="D742" s="48"/>
      <c r="E742" s="76"/>
      <c r="F742" s="48"/>
      <c r="G742" s="70"/>
      <c r="H742" s="48"/>
      <c r="I742" s="48"/>
      <c r="J742" s="48"/>
      <c r="K742" s="48"/>
      <c r="L742" s="450">
        <f t="shared" si="40"/>
        <v>371</v>
      </c>
      <c r="M742" s="450"/>
      <c r="N742" s="145" t="s">
        <v>2104</v>
      </c>
      <c r="O742" s="48"/>
      <c r="P742" s="48"/>
      <c r="Q742" s="48"/>
      <c r="R742" s="48"/>
      <c r="S742" s="48"/>
      <c r="T742" s="48"/>
      <c r="U742" s="451" t="str">
        <f t="shared" si="36"/>
        <v/>
      </c>
      <c r="V742" s="451"/>
      <c r="W742" s="451" t="str">
        <f t="shared" si="37"/>
        <v/>
      </c>
      <c r="X742" s="451"/>
      <c r="Y742" s="48"/>
      <c r="Z742" s="48"/>
      <c r="AA742" s="48"/>
      <c r="AB742" s="48"/>
      <c r="AC742" s="48"/>
      <c r="AD742" s="48"/>
      <c r="AE742" s="48"/>
      <c r="AF742" s="48"/>
      <c r="AG742" s="48"/>
      <c r="AH742" s="48"/>
      <c r="AI742" s="48"/>
      <c r="AJ742" s="48"/>
      <c r="AK742" s="48"/>
      <c r="AL742" s="150" t="s">
        <v>2105</v>
      </c>
      <c r="AM742" s="48"/>
      <c r="AN742" s="48"/>
      <c r="AO742" s="48"/>
      <c r="AP742" s="48"/>
      <c r="AQ742" s="48"/>
      <c r="AR742" s="48"/>
      <c r="AS742" s="48"/>
      <c r="AT742" s="451" t="str">
        <f t="shared" si="35"/>
        <v/>
      </c>
      <c r="AU742" s="451"/>
      <c r="AV742" s="451" t="str">
        <f t="shared" si="38"/>
        <v>Yes</v>
      </c>
      <c r="AW742" s="451"/>
      <c r="AX742" s="148" t="s">
        <v>895</v>
      </c>
      <c r="AY742" s="48"/>
      <c r="AZ742" s="48"/>
      <c r="BA742" s="48"/>
      <c r="BB742" s="451" t="b">
        <f t="shared" si="39"/>
        <v>0</v>
      </c>
      <c r="BC742" s="451"/>
      <c r="BD742" s="48"/>
      <c r="BE742" s="48"/>
      <c r="BF742" s="48"/>
      <c r="BG742" s="48"/>
      <c r="BH742" s="48"/>
      <c r="BI742" s="48"/>
      <c r="BJ742" s="48"/>
      <c r="BK742" s="48"/>
      <c r="BL742" s="48"/>
      <c r="BM742" s="48"/>
      <c r="BN742" s="48"/>
      <c r="BO742" s="48"/>
      <c r="BP742" s="48"/>
      <c r="BQ742" s="48"/>
      <c r="BR742" s="48"/>
      <c r="BS742" s="48"/>
      <c r="BT742" s="48"/>
      <c r="BU742" s="48"/>
    </row>
    <row r="743" spans="1:73" hidden="1">
      <c r="A743" s="48"/>
      <c r="B743" s="48"/>
      <c r="C743" s="70" t="s">
        <v>2106</v>
      </c>
      <c r="D743" s="48"/>
      <c r="E743" s="76"/>
      <c r="F743" s="48"/>
      <c r="G743" s="70"/>
      <c r="H743" s="48"/>
      <c r="I743" s="48"/>
      <c r="J743" s="48"/>
      <c r="K743" s="48"/>
      <c r="L743" s="450">
        <f t="shared" si="40"/>
        <v>372</v>
      </c>
      <c r="M743" s="450"/>
      <c r="N743" s="145" t="s">
        <v>1119</v>
      </c>
      <c r="O743" s="48"/>
      <c r="P743" s="48"/>
      <c r="Q743" s="48"/>
      <c r="R743" s="48"/>
      <c r="S743" s="48"/>
      <c r="T743" s="48"/>
      <c r="U743" s="451" t="str">
        <f t="shared" si="36"/>
        <v/>
      </c>
      <c r="V743" s="451"/>
      <c r="W743" s="451" t="str">
        <f t="shared" si="37"/>
        <v/>
      </c>
      <c r="X743" s="451"/>
      <c r="Y743" s="48"/>
      <c r="Z743" s="48"/>
      <c r="AA743" s="48"/>
      <c r="AB743" s="48"/>
      <c r="AC743" s="48"/>
      <c r="AD743" s="48"/>
      <c r="AE743" s="48"/>
      <c r="AF743" s="48"/>
      <c r="AG743" s="48"/>
      <c r="AH743" s="48"/>
      <c r="AI743" s="48"/>
      <c r="AJ743" s="48"/>
      <c r="AK743" s="48"/>
      <c r="AL743" s="144" t="s">
        <v>2107</v>
      </c>
      <c r="AM743" s="48"/>
      <c r="AN743" s="48"/>
      <c r="AO743" s="48"/>
      <c r="AP743" s="48"/>
      <c r="AQ743" s="48"/>
      <c r="AR743" s="48"/>
      <c r="AS743" s="48"/>
      <c r="AT743" s="451" t="str">
        <f t="shared" si="35"/>
        <v/>
      </c>
      <c r="AU743" s="451"/>
      <c r="AV743" s="451" t="str">
        <f t="shared" si="38"/>
        <v>Yes</v>
      </c>
      <c r="AW743" s="451"/>
      <c r="AX743" s="149" t="s">
        <v>905</v>
      </c>
      <c r="AY743" s="48"/>
      <c r="AZ743" s="48"/>
      <c r="BA743" s="48"/>
      <c r="BB743" s="451" t="b">
        <f t="shared" si="39"/>
        <v>0</v>
      </c>
      <c r="BC743" s="451"/>
      <c r="BD743" s="48"/>
      <c r="BE743" s="48"/>
      <c r="BF743" s="48"/>
      <c r="BG743" s="48"/>
      <c r="BH743" s="48"/>
      <c r="BI743" s="48"/>
      <c r="BJ743" s="48"/>
      <c r="BK743" s="48"/>
      <c r="BL743" s="48"/>
      <c r="BM743" s="48"/>
      <c r="BN743" s="48"/>
      <c r="BO743" s="48"/>
      <c r="BP743" s="48"/>
      <c r="BQ743" s="48"/>
      <c r="BR743" s="48"/>
      <c r="BS743" s="48"/>
      <c r="BT743" s="48"/>
      <c r="BU743" s="48"/>
    </row>
    <row r="744" spans="1:73" hidden="1">
      <c r="A744" s="48"/>
      <c r="B744" s="48"/>
      <c r="C744" s="70" t="s">
        <v>2108</v>
      </c>
      <c r="D744" s="48"/>
      <c r="E744" s="76"/>
      <c r="F744" s="48"/>
      <c r="G744" s="70"/>
      <c r="H744" s="48"/>
      <c r="I744" s="48"/>
      <c r="J744" s="48"/>
      <c r="K744" s="48"/>
      <c r="L744" s="450">
        <f t="shared" si="40"/>
        <v>373</v>
      </c>
      <c r="M744" s="450"/>
      <c r="N744" s="145" t="s">
        <v>2109</v>
      </c>
      <c r="O744" s="48"/>
      <c r="P744" s="48"/>
      <c r="Q744" s="48"/>
      <c r="R744" s="48"/>
      <c r="S744" s="48"/>
      <c r="T744" s="48"/>
      <c r="U744" s="451" t="str">
        <f t="shared" si="36"/>
        <v/>
      </c>
      <c r="V744" s="451"/>
      <c r="W744" s="451" t="str">
        <f t="shared" si="37"/>
        <v/>
      </c>
      <c r="X744" s="451"/>
      <c r="Y744" s="48"/>
      <c r="Z744" s="48"/>
      <c r="AA744" s="48"/>
      <c r="AB744" s="48"/>
      <c r="AC744" s="48"/>
      <c r="AD744" s="48"/>
      <c r="AE744" s="48"/>
      <c r="AF744" s="48"/>
      <c r="AG744" s="48"/>
      <c r="AH744" s="48"/>
      <c r="AI744" s="48"/>
      <c r="AJ744" s="48"/>
      <c r="AK744" s="48"/>
      <c r="AL744" s="153" t="s">
        <v>2110</v>
      </c>
      <c r="AM744" s="48"/>
      <c r="AN744" s="48"/>
      <c r="AO744" s="48"/>
      <c r="AP744" s="48"/>
      <c r="AQ744" s="48"/>
      <c r="AR744" s="48"/>
      <c r="AS744" s="48"/>
      <c r="AT744" s="451" t="str">
        <f t="shared" si="35"/>
        <v/>
      </c>
      <c r="AU744" s="451"/>
      <c r="AV744" s="451" t="str">
        <f t="shared" si="38"/>
        <v>Yes</v>
      </c>
      <c r="AW744" s="451"/>
      <c r="AX744" s="148" t="s">
        <v>895</v>
      </c>
      <c r="AY744" s="48"/>
      <c r="AZ744" s="48"/>
      <c r="BA744" s="48"/>
      <c r="BB744" s="451" t="b">
        <f t="shared" si="39"/>
        <v>0</v>
      </c>
      <c r="BC744" s="451"/>
      <c r="BD744" s="48"/>
      <c r="BE744" s="48"/>
      <c r="BF744" s="48"/>
      <c r="BG744" s="48"/>
      <c r="BH744" s="48"/>
      <c r="BI744" s="48"/>
      <c r="BJ744" s="48"/>
      <c r="BK744" s="48"/>
      <c r="BL744" s="48"/>
      <c r="BM744" s="48"/>
      <c r="BN744" s="48"/>
      <c r="BO744" s="48"/>
      <c r="BP744" s="48"/>
      <c r="BQ744" s="48"/>
      <c r="BR744" s="48"/>
      <c r="BS744" s="48"/>
      <c r="BT744" s="48"/>
      <c r="BU744" s="48"/>
    </row>
    <row r="745" spans="1:73" hidden="1">
      <c r="A745" s="48"/>
      <c r="B745" s="48"/>
      <c r="C745" s="70" t="s">
        <v>2111</v>
      </c>
      <c r="D745" s="48"/>
      <c r="E745" s="76"/>
      <c r="F745" s="48"/>
      <c r="G745" s="70"/>
      <c r="H745" s="48"/>
      <c r="I745" s="48"/>
      <c r="J745" s="48"/>
      <c r="K745" s="48"/>
      <c r="L745" s="450">
        <f t="shared" si="40"/>
        <v>374</v>
      </c>
      <c r="M745" s="450"/>
      <c r="N745" s="145" t="s">
        <v>2112</v>
      </c>
      <c r="O745" s="48"/>
      <c r="P745" s="48"/>
      <c r="Q745" s="48"/>
      <c r="R745" s="48"/>
      <c r="S745" s="48"/>
      <c r="T745" s="48"/>
      <c r="U745" s="451" t="str">
        <f t="shared" si="36"/>
        <v/>
      </c>
      <c r="V745" s="451"/>
      <c r="W745" s="451" t="str">
        <f t="shared" si="37"/>
        <v/>
      </c>
      <c r="X745" s="451"/>
      <c r="Y745" s="48"/>
      <c r="Z745" s="48"/>
      <c r="AA745" s="48"/>
      <c r="AB745" s="48"/>
      <c r="AC745" s="48"/>
      <c r="AD745" s="48"/>
      <c r="AE745" s="48"/>
      <c r="AF745" s="48"/>
      <c r="AG745" s="48"/>
      <c r="AH745" s="48"/>
      <c r="AI745" s="48"/>
      <c r="AJ745" s="48"/>
      <c r="AK745" s="48"/>
      <c r="AL745" s="147" t="s">
        <v>2113</v>
      </c>
      <c r="AM745" s="48"/>
      <c r="AN745" s="48"/>
      <c r="AO745" s="48"/>
      <c r="AP745" s="48"/>
      <c r="AQ745" s="48"/>
      <c r="AR745" s="48"/>
      <c r="AS745" s="48"/>
      <c r="AT745" s="451" t="str">
        <f t="shared" si="35"/>
        <v/>
      </c>
      <c r="AU745" s="451"/>
      <c r="AV745" s="451" t="str">
        <f t="shared" si="38"/>
        <v>Yes</v>
      </c>
      <c r="AW745" s="451"/>
      <c r="AX745" s="148" t="s">
        <v>895</v>
      </c>
      <c r="AY745" s="48"/>
      <c r="AZ745" s="48"/>
      <c r="BA745" s="48"/>
      <c r="BB745" s="451" t="b">
        <f t="shared" si="39"/>
        <v>0</v>
      </c>
      <c r="BC745" s="451"/>
      <c r="BD745" s="48"/>
      <c r="BE745" s="48"/>
      <c r="BF745" s="48"/>
      <c r="BG745" s="48"/>
      <c r="BH745" s="48"/>
      <c r="BI745" s="48"/>
      <c r="BJ745" s="48"/>
      <c r="BK745" s="48"/>
      <c r="BL745" s="48"/>
      <c r="BM745" s="48"/>
      <c r="BN745" s="48"/>
      <c r="BO745" s="48"/>
      <c r="BP745" s="48"/>
      <c r="BQ745" s="48"/>
      <c r="BR745" s="48"/>
      <c r="BS745" s="48"/>
      <c r="BT745" s="48"/>
      <c r="BU745" s="48"/>
    </row>
    <row r="746" spans="1:73" hidden="1">
      <c r="A746" s="48"/>
      <c r="B746" s="48"/>
      <c r="C746" s="70" t="s">
        <v>2114</v>
      </c>
      <c r="D746" s="48"/>
      <c r="E746" s="76"/>
      <c r="F746" s="48"/>
      <c r="G746" s="70"/>
      <c r="H746" s="48"/>
      <c r="I746" s="48"/>
      <c r="J746" s="48"/>
      <c r="K746" s="48"/>
      <c r="L746" s="450">
        <f t="shared" si="40"/>
        <v>375</v>
      </c>
      <c r="M746" s="450"/>
      <c r="N746" s="145" t="s">
        <v>2115</v>
      </c>
      <c r="O746" s="48"/>
      <c r="P746" s="48"/>
      <c r="Q746" s="48"/>
      <c r="R746" s="48"/>
      <c r="S746" s="48"/>
      <c r="T746" s="48"/>
      <c r="U746" s="451" t="str">
        <f t="shared" si="36"/>
        <v/>
      </c>
      <c r="V746" s="451"/>
      <c r="W746" s="451" t="str">
        <f t="shared" si="37"/>
        <v/>
      </c>
      <c r="X746" s="451"/>
      <c r="Y746" s="48"/>
      <c r="Z746" s="48"/>
      <c r="AA746" s="48"/>
      <c r="AB746" s="48"/>
      <c r="AC746" s="48"/>
      <c r="AD746" s="48"/>
      <c r="AE746" s="48"/>
      <c r="AF746" s="48"/>
      <c r="AG746" s="48"/>
      <c r="AH746" s="48"/>
      <c r="AI746" s="48"/>
      <c r="AJ746" s="48"/>
      <c r="AK746" s="48"/>
      <c r="AL746" s="105" t="s">
        <v>2116</v>
      </c>
      <c r="AM746" s="48"/>
      <c r="AN746" s="48"/>
      <c r="AO746" s="48"/>
      <c r="AP746" s="48"/>
      <c r="AQ746" s="48"/>
      <c r="AR746" s="48"/>
      <c r="AS746" s="48"/>
      <c r="AT746" s="451" t="str">
        <f t="shared" si="35"/>
        <v/>
      </c>
      <c r="AU746" s="451"/>
      <c r="AV746" s="451" t="str">
        <f t="shared" si="38"/>
        <v>Yes</v>
      </c>
      <c r="AW746" s="451"/>
      <c r="AX746" s="148" t="s">
        <v>895</v>
      </c>
      <c r="AY746" s="48"/>
      <c r="AZ746" s="48"/>
      <c r="BA746" s="48"/>
      <c r="BB746" s="451" t="b">
        <f t="shared" si="39"/>
        <v>0</v>
      </c>
      <c r="BC746" s="451"/>
      <c r="BD746" s="48"/>
      <c r="BE746" s="48"/>
      <c r="BF746" s="48"/>
      <c r="BG746" s="48"/>
      <c r="BH746" s="48"/>
      <c r="BI746" s="48"/>
      <c r="BJ746" s="48"/>
      <c r="BK746" s="48"/>
      <c r="BL746" s="48"/>
      <c r="BM746" s="48"/>
      <c r="BN746" s="48"/>
      <c r="BO746" s="48"/>
      <c r="BP746" s="48"/>
      <c r="BQ746" s="48"/>
      <c r="BR746" s="48"/>
      <c r="BS746" s="48"/>
      <c r="BT746" s="48"/>
      <c r="BU746" s="48"/>
    </row>
    <row r="747" spans="1:73" hidden="1">
      <c r="A747" s="48"/>
      <c r="B747" s="48"/>
      <c r="C747" s="70" t="s">
        <v>2117</v>
      </c>
      <c r="D747" s="48"/>
      <c r="E747" s="76"/>
      <c r="F747" s="48"/>
      <c r="G747" s="70"/>
      <c r="H747" s="48"/>
      <c r="I747" s="48"/>
      <c r="J747" s="48"/>
      <c r="K747" s="48"/>
      <c r="L747" s="450">
        <f t="shared" si="40"/>
        <v>376</v>
      </c>
      <c r="M747" s="450"/>
      <c r="N747" s="145" t="s">
        <v>2118</v>
      </c>
      <c r="O747" s="48"/>
      <c r="P747" s="48"/>
      <c r="Q747" s="48"/>
      <c r="R747" s="48"/>
      <c r="S747" s="48"/>
      <c r="T747" s="48"/>
      <c r="U747" s="451" t="str">
        <f t="shared" si="36"/>
        <v/>
      </c>
      <c r="V747" s="451"/>
      <c r="W747" s="451" t="str">
        <f t="shared" si="37"/>
        <v/>
      </c>
      <c r="X747" s="451"/>
      <c r="Y747" s="48"/>
      <c r="Z747" s="48"/>
      <c r="AA747" s="48"/>
      <c r="AB747" s="48"/>
      <c r="AC747" s="48"/>
      <c r="AD747" s="48"/>
      <c r="AE747" s="48"/>
      <c r="AF747" s="48"/>
      <c r="AG747" s="48"/>
      <c r="AH747" s="48"/>
      <c r="AI747" s="48"/>
      <c r="AJ747" s="48"/>
      <c r="AK747" s="48"/>
      <c r="AL747" s="144" t="s">
        <v>2119</v>
      </c>
      <c r="AM747" s="48"/>
      <c r="AN747" s="48"/>
      <c r="AO747" s="48"/>
      <c r="AP747" s="48"/>
      <c r="AQ747" s="48"/>
      <c r="AR747" s="48"/>
      <c r="AS747" s="48"/>
      <c r="AT747" s="451" t="str">
        <f t="shared" si="35"/>
        <v/>
      </c>
      <c r="AU747" s="451"/>
      <c r="AV747" s="451" t="str">
        <f t="shared" si="38"/>
        <v>Yes</v>
      </c>
      <c r="AW747" s="451"/>
      <c r="AX747" s="149" t="s">
        <v>905</v>
      </c>
      <c r="AY747" s="48"/>
      <c r="AZ747" s="48"/>
      <c r="BA747" s="48"/>
      <c r="BB747" s="451" t="b">
        <f t="shared" si="39"/>
        <v>0</v>
      </c>
      <c r="BC747" s="451"/>
      <c r="BD747" s="48"/>
      <c r="BE747" s="48"/>
      <c r="BF747" s="48"/>
      <c r="BG747" s="48"/>
      <c r="BH747" s="48"/>
      <c r="BI747" s="48"/>
      <c r="BJ747" s="48"/>
      <c r="BK747" s="48"/>
      <c r="BL747" s="48"/>
      <c r="BM747" s="48"/>
      <c r="BN747" s="48"/>
      <c r="BO747" s="48"/>
      <c r="BP747" s="48"/>
      <c r="BQ747" s="48"/>
      <c r="BR747" s="48"/>
      <c r="BS747" s="48"/>
      <c r="BT747" s="48"/>
      <c r="BU747" s="48"/>
    </row>
    <row r="748" spans="1:73" hidden="1">
      <c r="A748" s="48"/>
      <c r="B748" s="48"/>
      <c r="C748" s="70" t="s">
        <v>2120</v>
      </c>
      <c r="D748" s="48"/>
      <c r="E748" s="76"/>
      <c r="F748" s="48"/>
      <c r="G748" s="70"/>
      <c r="H748" s="48"/>
      <c r="I748" s="48"/>
      <c r="J748" s="48"/>
      <c r="K748" s="48"/>
      <c r="L748" s="450">
        <f t="shared" si="40"/>
        <v>377</v>
      </c>
      <c r="M748" s="450"/>
      <c r="N748" s="145" t="s">
        <v>2121</v>
      </c>
      <c r="O748" s="48"/>
      <c r="P748" s="48"/>
      <c r="Q748" s="48"/>
      <c r="R748" s="48"/>
      <c r="S748" s="48"/>
      <c r="T748" s="48"/>
      <c r="U748" s="451" t="str">
        <f t="shared" si="36"/>
        <v/>
      </c>
      <c r="V748" s="451"/>
      <c r="W748" s="451" t="str">
        <f t="shared" si="37"/>
        <v/>
      </c>
      <c r="X748" s="451"/>
      <c r="Y748" s="48"/>
      <c r="Z748" s="48"/>
      <c r="AA748" s="48"/>
      <c r="AB748" s="48"/>
      <c r="AC748" s="48"/>
      <c r="AD748" s="48"/>
      <c r="AE748" s="48"/>
      <c r="AF748" s="48"/>
      <c r="AG748" s="48"/>
      <c r="AH748" s="48"/>
      <c r="AI748" s="48"/>
      <c r="AJ748" s="48"/>
      <c r="AK748" s="48"/>
      <c r="AL748" s="144" t="s">
        <v>2122</v>
      </c>
      <c r="AM748" s="48"/>
      <c r="AN748" s="48"/>
      <c r="AO748" s="48"/>
      <c r="AP748" s="48"/>
      <c r="AQ748" s="48"/>
      <c r="AR748" s="48"/>
      <c r="AS748" s="48"/>
      <c r="AT748" s="451" t="str">
        <f t="shared" si="35"/>
        <v/>
      </c>
      <c r="AU748" s="451"/>
      <c r="AV748" s="451" t="str">
        <f t="shared" si="38"/>
        <v>Yes</v>
      </c>
      <c r="AW748" s="451"/>
      <c r="AX748" s="69" t="s">
        <v>987</v>
      </c>
      <c r="AY748" s="48"/>
      <c r="AZ748" s="48"/>
      <c r="BA748" s="48"/>
      <c r="BB748" s="451" t="b">
        <f t="shared" si="39"/>
        <v>0</v>
      </c>
      <c r="BC748" s="451"/>
      <c r="BD748" s="48"/>
      <c r="BE748" s="48"/>
      <c r="BF748" s="48"/>
      <c r="BG748" s="48"/>
      <c r="BH748" s="48"/>
      <c r="BI748" s="48"/>
      <c r="BJ748" s="48"/>
      <c r="BK748" s="48"/>
      <c r="BL748" s="48"/>
      <c r="BM748" s="48"/>
      <c r="BN748" s="48"/>
      <c r="BO748" s="48"/>
      <c r="BP748" s="48"/>
      <c r="BQ748" s="48"/>
      <c r="BR748" s="48"/>
      <c r="BS748" s="48"/>
      <c r="BT748" s="48"/>
      <c r="BU748" s="48"/>
    </row>
    <row r="749" spans="1:73" hidden="1">
      <c r="A749" s="48"/>
      <c r="B749" s="48"/>
      <c r="C749" s="70" t="s">
        <v>2123</v>
      </c>
      <c r="D749" s="48"/>
      <c r="E749" s="76"/>
      <c r="F749" s="48"/>
      <c r="G749" s="70"/>
      <c r="H749" s="48"/>
      <c r="I749" s="48"/>
      <c r="J749" s="48"/>
      <c r="K749" s="48"/>
      <c r="L749" s="450">
        <f t="shared" si="40"/>
        <v>378</v>
      </c>
      <c r="M749" s="450"/>
      <c r="N749" s="145" t="s">
        <v>2124</v>
      </c>
      <c r="O749" s="48"/>
      <c r="P749" s="48"/>
      <c r="Q749" s="48"/>
      <c r="R749" s="48"/>
      <c r="S749" s="48"/>
      <c r="T749" s="48"/>
      <c r="U749" s="451" t="str">
        <f t="shared" si="36"/>
        <v/>
      </c>
      <c r="V749" s="451"/>
      <c r="W749" s="451" t="str">
        <f t="shared" si="37"/>
        <v/>
      </c>
      <c r="X749" s="451"/>
      <c r="Y749" s="48"/>
      <c r="Z749" s="48"/>
      <c r="AA749" s="48"/>
      <c r="AB749" s="48"/>
      <c r="AC749" s="48"/>
      <c r="AD749" s="48"/>
      <c r="AE749" s="48"/>
      <c r="AF749" s="48"/>
      <c r="AG749" s="48"/>
      <c r="AH749" s="48"/>
      <c r="AI749" s="48"/>
      <c r="AJ749" s="48"/>
      <c r="AK749" s="48"/>
      <c r="AL749" s="144" t="s">
        <v>2125</v>
      </c>
      <c r="AM749" s="48"/>
      <c r="AN749" s="48"/>
      <c r="AO749" s="48"/>
      <c r="AP749" s="48"/>
      <c r="AQ749" s="48"/>
      <c r="AR749" s="48"/>
      <c r="AS749" s="48"/>
      <c r="AT749" s="451" t="str">
        <f t="shared" si="35"/>
        <v/>
      </c>
      <c r="AU749" s="451"/>
      <c r="AV749" s="451" t="str">
        <f t="shared" si="38"/>
        <v>Yes</v>
      </c>
      <c r="AW749" s="451"/>
      <c r="AX749" s="149" t="s">
        <v>905</v>
      </c>
      <c r="AY749" s="48"/>
      <c r="AZ749" s="48"/>
      <c r="BA749" s="48"/>
      <c r="BB749" s="451" t="b">
        <f t="shared" si="39"/>
        <v>0</v>
      </c>
      <c r="BC749" s="451"/>
      <c r="BD749" s="48"/>
      <c r="BE749" s="48"/>
      <c r="BF749" s="48"/>
      <c r="BG749" s="48"/>
      <c r="BH749" s="48"/>
      <c r="BI749" s="48"/>
      <c r="BJ749" s="48"/>
      <c r="BK749" s="48"/>
      <c r="BL749" s="48"/>
      <c r="BM749" s="48"/>
      <c r="BN749" s="48"/>
      <c r="BO749" s="48"/>
      <c r="BP749" s="48"/>
      <c r="BQ749" s="48"/>
      <c r="BR749" s="48"/>
      <c r="BS749" s="48"/>
      <c r="BT749" s="48"/>
      <c r="BU749" s="48"/>
    </row>
    <row r="750" spans="1:73" hidden="1">
      <c r="A750" s="48"/>
      <c r="B750" s="48"/>
      <c r="C750" s="70" t="s">
        <v>2126</v>
      </c>
      <c r="D750" s="48"/>
      <c r="E750" s="76"/>
      <c r="F750" s="48"/>
      <c r="G750" s="70"/>
      <c r="H750" s="48"/>
      <c r="I750" s="48"/>
      <c r="J750" s="48"/>
      <c r="K750" s="48"/>
      <c r="L750" s="450">
        <f t="shared" si="40"/>
        <v>379</v>
      </c>
      <c r="M750" s="450"/>
      <c r="N750" s="145" t="s">
        <v>2127</v>
      </c>
      <c r="O750" s="48"/>
      <c r="P750" s="48"/>
      <c r="Q750" s="48"/>
      <c r="R750" s="48"/>
      <c r="S750" s="48"/>
      <c r="T750" s="48"/>
      <c r="U750" s="451" t="str">
        <f t="shared" si="36"/>
        <v/>
      </c>
      <c r="V750" s="451"/>
      <c r="W750" s="451" t="str">
        <f t="shared" si="37"/>
        <v/>
      </c>
      <c r="X750" s="451"/>
      <c r="Y750" s="48"/>
      <c r="Z750" s="48"/>
      <c r="AA750" s="48"/>
      <c r="AB750" s="48"/>
      <c r="AC750" s="48"/>
      <c r="AD750" s="48"/>
      <c r="AE750" s="48"/>
      <c r="AF750" s="48"/>
      <c r="AG750" s="48"/>
      <c r="AH750" s="48"/>
      <c r="AI750" s="48"/>
      <c r="AJ750" s="48"/>
      <c r="AK750" s="48"/>
      <c r="AL750" s="144" t="s">
        <v>2128</v>
      </c>
      <c r="AM750" s="48"/>
      <c r="AN750" s="48"/>
      <c r="AO750" s="48"/>
      <c r="AP750" s="48"/>
      <c r="AQ750" s="48"/>
      <c r="AR750" s="48"/>
      <c r="AS750" s="48"/>
      <c r="AT750" s="451" t="str">
        <f t="shared" si="35"/>
        <v/>
      </c>
      <c r="AU750" s="451"/>
      <c r="AV750" s="451" t="str">
        <f t="shared" si="38"/>
        <v>Yes</v>
      </c>
      <c r="AW750" s="451"/>
      <c r="AX750" s="149" t="s">
        <v>905</v>
      </c>
      <c r="AY750" s="48"/>
      <c r="AZ750" s="48"/>
      <c r="BA750" s="48"/>
      <c r="BB750" s="451" t="b">
        <f t="shared" si="39"/>
        <v>0</v>
      </c>
      <c r="BC750" s="451"/>
      <c r="BD750" s="48"/>
      <c r="BE750" s="48"/>
      <c r="BF750" s="48"/>
      <c r="BG750" s="48"/>
      <c r="BH750" s="48"/>
      <c r="BI750" s="48"/>
      <c r="BJ750" s="48"/>
      <c r="BK750" s="48"/>
      <c r="BL750" s="48"/>
      <c r="BM750" s="48"/>
      <c r="BN750" s="48"/>
      <c r="BO750" s="48"/>
      <c r="BP750" s="48"/>
      <c r="BQ750" s="48"/>
      <c r="BR750" s="48"/>
      <c r="BS750" s="48"/>
      <c r="BT750" s="48"/>
      <c r="BU750" s="48"/>
    </row>
    <row r="751" spans="1:73" hidden="1">
      <c r="A751" s="48"/>
      <c r="B751" s="48"/>
      <c r="C751" s="70" t="s">
        <v>2129</v>
      </c>
      <c r="D751" s="48"/>
      <c r="E751" s="76"/>
      <c r="F751" s="48"/>
      <c r="G751" s="70"/>
      <c r="H751" s="48"/>
      <c r="I751" s="48"/>
      <c r="J751" s="48"/>
      <c r="K751" s="48"/>
      <c r="L751" s="450">
        <f t="shared" si="40"/>
        <v>380</v>
      </c>
      <c r="M751" s="450"/>
      <c r="N751" s="145" t="s">
        <v>2130</v>
      </c>
      <c r="O751" s="48"/>
      <c r="P751" s="48"/>
      <c r="Q751" s="48"/>
      <c r="R751" s="48"/>
      <c r="S751" s="48"/>
      <c r="T751" s="48"/>
      <c r="U751" s="451" t="str">
        <f t="shared" si="36"/>
        <v/>
      </c>
      <c r="V751" s="451"/>
      <c r="W751" s="451" t="str">
        <f t="shared" si="37"/>
        <v/>
      </c>
      <c r="X751" s="451"/>
      <c r="Y751" s="48"/>
      <c r="Z751" s="48"/>
      <c r="AA751" s="48"/>
      <c r="AB751" s="48"/>
      <c r="AC751" s="48"/>
      <c r="AD751" s="48"/>
      <c r="AE751" s="48"/>
      <c r="AF751" s="48"/>
      <c r="AG751" s="48"/>
      <c r="AH751" s="48"/>
      <c r="AI751" s="48"/>
      <c r="AJ751" s="48"/>
      <c r="AK751" s="48"/>
      <c r="AL751" s="144" t="s">
        <v>2131</v>
      </c>
      <c r="AM751" s="48"/>
      <c r="AN751" s="48"/>
      <c r="AO751" s="48"/>
      <c r="AP751" s="48"/>
      <c r="AQ751" s="48"/>
      <c r="AR751" s="48"/>
      <c r="AS751" s="48"/>
      <c r="AT751" s="451" t="str">
        <f t="shared" si="35"/>
        <v/>
      </c>
      <c r="AU751" s="451"/>
      <c r="AV751" s="451" t="str">
        <f t="shared" si="38"/>
        <v>Yes</v>
      </c>
      <c r="AW751" s="451"/>
      <c r="AX751" s="149" t="s">
        <v>905</v>
      </c>
      <c r="AY751" s="48"/>
      <c r="AZ751" s="48"/>
      <c r="BA751" s="48"/>
      <c r="BB751" s="451" t="b">
        <f t="shared" si="39"/>
        <v>0</v>
      </c>
      <c r="BC751" s="451"/>
      <c r="BD751" s="48"/>
      <c r="BE751" s="48"/>
      <c r="BF751" s="48"/>
      <c r="BG751" s="48"/>
      <c r="BH751" s="48"/>
      <c r="BI751" s="48"/>
      <c r="BJ751" s="48"/>
      <c r="BK751" s="48"/>
      <c r="BL751" s="48"/>
      <c r="BM751" s="48"/>
      <c r="BN751" s="48"/>
      <c r="BO751" s="48"/>
      <c r="BP751" s="48"/>
      <c r="BQ751" s="48"/>
      <c r="BR751" s="48"/>
      <c r="BS751" s="48"/>
      <c r="BT751" s="48"/>
      <c r="BU751" s="48"/>
    </row>
    <row r="752" spans="1:73" hidden="1">
      <c r="A752" s="48"/>
      <c r="B752" s="48"/>
      <c r="C752" s="70" t="s">
        <v>2132</v>
      </c>
      <c r="D752" s="48"/>
      <c r="E752" s="76"/>
      <c r="F752" s="48"/>
      <c r="G752" s="70"/>
      <c r="H752" s="48"/>
      <c r="I752" s="48"/>
      <c r="J752" s="48"/>
      <c r="K752" s="48"/>
      <c r="L752" s="450">
        <f t="shared" si="40"/>
        <v>381</v>
      </c>
      <c r="M752" s="450"/>
      <c r="N752" s="145" t="s">
        <v>2133</v>
      </c>
      <c r="O752" s="48"/>
      <c r="P752" s="48"/>
      <c r="Q752" s="48"/>
      <c r="R752" s="48"/>
      <c r="S752" s="48"/>
      <c r="T752" s="48"/>
      <c r="U752" s="451" t="str">
        <f t="shared" si="36"/>
        <v/>
      </c>
      <c r="V752" s="451"/>
      <c r="W752" s="451" t="str">
        <f t="shared" si="37"/>
        <v/>
      </c>
      <c r="X752" s="451"/>
      <c r="Y752" s="48"/>
      <c r="Z752" s="48"/>
      <c r="AA752" s="48"/>
      <c r="AB752" s="48"/>
      <c r="AC752" s="48"/>
      <c r="AD752" s="48"/>
      <c r="AE752" s="48"/>
      <c r="AF752" s="48"/>
      <c r="AG752" s="48"/>
      <c r="AH752" s="48"/>
      <c r="AI752" s="48"/>
      <c r="AJ752" s="48"/>
      <c r="AK752" s="48"/>
      <c r="AL752" s="144" t="s">
        <v>2134</v>
      </c>
      <c r="AM752" s="48"/>
      <c r="AN752" s="48"/>
      <c r="AO752" s="48"/>
      <c r="AP752" s="48"/>
      <c r="AQ752" s="48"/>
      <c r="AR752" s="48"/>
      <c r="AS752" s="48"/>
      <c r="AT752" s="451" t="str">
        <f t="shared" si="35"/>
        <v/>
      </c>
      <c r="AU752" s="451"/>
      <c r="AV752" s="451" t="str">
        <f t="shared" si="38"/>
        <v>No</v>
      </c>
      <c r="AW752" s="451"/>
      <c r="AX752" s="149" t="s">
        <v>900</v>
      </c>
      <c r="AY752" s="48"/>
      <c r="AZ752" s="48"/>
      <c r="BA752" s="48"/>
      <c r="BB752" s="451" t="b">
        <f t="shared" si="39"/>
        <v>0</v>
      </c>
      <c r="BC752" s="451"/>
      <c r="BD752" s="48"/>
      <c r="BE752" s="48"/>
      <c r="BF752" s="48"/>
      <c r="BG752" s="48"/>
      <c r="BH752" s="48"/>
      <c r="BI752" s="48"/>
      <c r="BJ752" s="48"/>
      <c r="BK752" s="48"/>
      <c r="BL752" s="48"/>
      <c r="BM752" s="48"/>
      <c r="BN752" s="48"/>
      <c r="BO752" s="48"/>
      <c r="BP752" s="48"/>
      <c r="BQ752" s="48"/>
      <c r="BR752" s="48"/>
      <c r="BS752" s="48"/>
      <c r="BT752" s="48"/>
      <c r="BU752" s="48"/>
    </row>
    <row r="753" spans="1:73" hidden="1">
      <c r="A753" s="48"/>
      <c r="B753" s="48"/>
      <c r="C753" s="70" t="s">
        <v>2135</v>
      </c>
      <c r="D753" s="48"/>
      <c r="E753" s="76"/>
      <c r="F753" s="48"/>
      <c r="G753" s="70"/>
      <c r="H753" s="48"/>
      <c r="I753" s="48"/>
      <c r="J753" s="48"/>
      <c r="K753" s="48"/>
      <c r="L753" s="450">
        <f t="shared" si="40"/>
        <v>382</v>
      </c>
      <c r="M753" s="450"/>
      <c r="N753" s="145" t="s">
        <v>2136</v>
      </c>
      <c r="O753" s="48"/>
      <c r="P753" s="48"/>
      <c r="Q753" s="48"/>
      <c r="R753" s="48"/>
      <c r="S753" s="48"/>
      <c r="T753" s="48"/>
      <c r="U753" s="451" t="str">
        <f t="shared" si="36"/>
        <v/>
      </c>
      <c r="V753" s="451"/>
      <c r="W753" s="451" t="str">
        <f t="shared" si="37"/>
        <v/>
      </c>
      <c r="X753" s="451"/>
      <c r="Y753" s="48"/>
      <c r="Z753" s="48"/>
      <c r="AA753" s="48"/>
      <c r="AB753" s="48"/>
      <c r="AC753" s="48"/>
      <c r="AD753" s="48"/>
      <c r="AE753" s="48"/>
      <c r="AF753" s="48"/>
      <c r="AG753" s="48"/>
      <c r="AH753" s="48"/>
      <c r="AI753" s="48"/>
      <c r="AJ753" s="48"/>
      <c r="AK753" s="48"/>
      <c r="AL753" s="144" t="s">
        <v>2137</v>
      </c>
      <c r="AM753" s="48"/>
      <c r="AN753" s="48"/>
      <c r="AO753" s="48"/>
      <c r="AP753" s="48"/>
      <c r="AQ753" s="48"/>
      <c r="AR753" s="48"/>
      <c r="AS753" s="48"/>
      <c r="AT753" s="451" t="str">
        <f t="shared" si="35"/>
        <v/>
      </c>
      <c r="AU753" s="451"/>
      <c r="AV753" s="451" t="str">
        <f t="shared" si="38"/>
        <v>Yes</v>
      </c>
      <c r="AW753" s="451"/>
      <c r="AX753" s="149" t="s">
        <v>905</v>
      </c>
      <c r="AY753" s="48"/>
      <c r="AZ753" s="48"/>
      <c r="BA753" s="48"/>
      <c r="BB753" s="451" t="b">
        <f t="shared" si="39"/>
        <v>0</v>
      </c>
      <c r="BC753" s="451"/>
      <c r="BD753" s="48"/>
      <c r="BE753" s="48"/>
      <c r="BF753" s="48"/>
      <c r="BG753" s="48"/>
      <c r="BH753" s="48"/>
      <c r="BI753" s="48"/>
      <c r="BJ753" s="48"/>
      <c r="BK753" s="48"/>
      <c r="BL753" s="48"/>
      <c r="BM753" s="48"/>
      <c r="BN753" s="48"/>
      <c r="BO753" s="48"/>
      <c r="BP753" s="48"/>
      <c r="BQ753" s="48"/>
      <c r="BR753" s="48"/>
      <c r="BS753" s="48"/>
      <c r="BT753" s="48"/>
      <c r="BU753" s="48"/>
    </row>
    <row r="754" spans="1:73" hidden="1">
      <c r="A754" s="48"/>
      <c r="B754" s="48"/>
      <c r="C754" s="70" t="s">
        <v>2138</v>
      </c>
      <c r="D754" s="48"/>
      <c r="E754" s="76"/>
      <c r="F754" s="48"/>
      <c r="G754" s="70"/>
      <c r="H754" s="48"/>
      <c r="I754" s="48"/>
      <c r="J754" s="48"/>
      <c r="K754" s="48"/>
      <c r="L754" s="450">
        <f t="shared" si="40"/>
        <v>383</v>
      </c>
      <c r="M754" s="450"/>
      <c r="N754" s="145" t="s">
        <v>2139</v>
      </c>
      <c r="O754" s="48"/>
      <c r="P754" s="48"/>
      <c r="Q754" s="48"/>
      <c r="R754" s="48"/>
      <c r="S754" s="48"/>
      <c r="T754" s="48"/>
      <c r="U754" s="451" t="str">
        <f t="shared" si="36"/>
        <v/>
      </c>
      <c r="V754" s="451"/>
      <c r="W754" s="451" t="str">
        <f t="shared" si="37"/>
        <v/>
      </c>
      <c r="X754" s="451"/>
      <c r="Y754" s="48"/>
      <c r="Z754" s="48"/>
      <c r="AA754" s="48"/>
      <c r="AB754" s="48"/>
      <c r="AC754" s="48"/>
      <c r="AD754" s="48"/>
      <c r="AE754" s="48"/>
      <c r="AF754" s="48"/>
      <c r="AG754" s="48"/>
      <c r="AH754" s="48"/>
      <c r="AI754" s="48"/>
      <c r="AJ754" s="48"/>
      <c r="AK754" s="48"/>
      <c r="AL754" s="150" t="s">
        <v>2140</v>
      </c>
      <c r="AM754" s="48"/>
      <c r="AN754" s="48"/>
      <c r="AO754" s="48"/>
      <c r="AP754" s="48"/>
      <c r="AQ754" s="48"/>
      <c r="AR754" s="48"/>
      <c r="AS754" s="48"/>
      <c r="AT754" s="451" t="str">
        <f t="shared" si="35"/>
        <v/>
      </c>
      <c r="AU754" s="451"/>
      <c r="AV754" s="451" t="str">
        <f t="shared" si="38"/>
        <v>Yes</v>
      </c>
      <c r="AW754" s="451"/>
      <c r="AX754" s="148" t="s">
        <v>895</v>
      </c>
      <c r="AY754" s="48"/>
      <c r="AZ754" s="48"/>
      <c r="BA754" s="48"/>
      <c r="BB754" s="451" t="b">
        <f t="shared" si="39"/>
        <v>0</v>
      </c>
      <c r="BC754" s="451"/>
      <c r="BD754" s="48"/>
      <c r="BE754" s="48"/>
      <c r="BF754" s="48"/>
      <c r="BG754" s="48"/>
      <c r="BH754" s="48"/>
      <c r="BI754" s="48"/>
      <c r="BJ754" s="48"/>
      <c r="BK754" s="48"/>
      <c r="BL754" s="48"/>
      <c r="BM754" s="48"/>
      <c r="BN754" s="48"/>
      <c r="BO754" s="48"/>
      <c r="BP754" s="48"/>
      <c r="BQ754" s="48"/>
      <c r="BR754" s="48"/>
      <c r="BS754" s="48"/>
      <c r="BT754" s="48"/>
      <c r="BU754" s="48"/>
    </row>
    <row r="755" spans="1:73" hidden="1">
      <c r="A755" s="48"/>
      <c r="B755" s="48"/>
      <c r="C755" s="70" t="s">
        <v>2141</v>
      </c>
      <c r="D755" s="48"/>
      <c r="E755" s="76"/>
      <c r="F755" s="48"/>
      <c r="G755" s="70"/>
      <c r="H755" s="48"/>
      <c r="I755" s="48"/>
      <c r="J755" s="48"/>
      <c r="K755" s="48"/>
      <c r="L755" s="450">
        <f t="shared" si="40"/>
        <v>384</v>
      </c>
      <c r="M755" s="450"/>
      <c r="N755" s="145" t="s">
        <v>2142</v>
      </c>
      <c r="O755" s="48"/>
      <c r="P755" s="48"/>
      <c r="Q755" s="48"/>
      <c r="R755" s="48"/>
      <c r="S755" s="48"/>
      <c r="T755" s="48"/>
      <c r="U755" s="451" t="str">
        <f t="shared" si="36"/>
        <v/>
      </c>
      <c r="V755" s="451"/>
      <c r="W755" s="451" t="str">
        <f t="shared" si="37"/>
        <v/>
      </c>
      <c r="X755" s="451"/>
      <c r="Y755" s="48"/>
      <c r="Z755" s="48"/>
      <c r="AA755" s="48"/>
      <c r="AB755" s="48"/>
      <c r="AC755" s="48"/>
      <c r="AD755" s="48"/>
      <c r="AE755" s="48"/>
      <c r="AF755" s="48"/>
      <c r="AG755" s="48"/>
      <c r="AH755" s="48"/>
      <c r="AI755" s="48"/>
      <c r="AJ755" s="48"/>
      <c r="AK755" s="48"/>
      <c r="AL755" s="144" t="s">
        <v>2143</v>
      </c>
      <c r="AM755" s="48"/>
      <c r="AN755" s="48"/>
      <c r="AO755" s="48"/>
      <c r="AP755" s="48"/>
      <c r="AQ755" s="48"/>
      <c r="AR755" s="48"/>
      <c r="AS755" s="48"/>
      <c r="AT755" s="451" t="str">
        <f t="shared" si="35"/>
        <v/>
      </c>
      <c r="AU755" s="451"/>
      <c r="AV755" s="451" t="str">
        <f t="shared" si="38"/>
        <v>No</v>
      </c>
      <c r="AW755" s="451"/>
      <c r="AX755" s="149" t="s">
        <v>900</v>
      </c>
      <c r="AY755" s="48"/>
      <c r="AZ755" s="48"/>
      <c r="BA755" s="48"/>
      <c r="BB755" s="451" t="b">
        <f t="shared" si="39"/>
        <v>0</v>
      </c>
      <c r="BC755" s="451"/>
      <c r="BD755" s="48"/>
      <c r="BE755" s="48"/>
      <c r="BF755" s="48"/>
      <c r="BG755" s="48"/>
      <c r="BH755" s="48"/>
      <c r="BI755" s="48"/>
      <c r="BJ755" s="48"/>
      <c r="BK755" s="48"/>
      <c r="BL755" s="48"/>
      <c r="BM755" s="48"/>
      <c r="BN755" s="48"/>
      <c r="BO755" s="48"/>
      <c r="BP755" s="48"/>
      <c r="BQ755" s="48"/>
      <c r="BR755" s="48"/>
      <c r="BS755" s="48"/>
      <c r="BT755" s="48"/>
      <c r="BU755" s="48"/>
    </row>
    <row r="756" spans="1:73" hidden="1">
      <c r="A756" s="48"/>
      <c r="B756" s="48"/>
      <c r="C756" s="70" t="s">
        <v>2144</v>
      </c>
      <c r="D756" s="48"/>
      <c r="E756" s="76"/>
      <c r="F756" s="48"/>
      <c r="G756" s="70"/>
      <c r="H756" s="48"/>
      <c r="I756" s="48"/>
      <c r="J756" s="48"/>
      <c r="K756" s="48"/>
      <c r="L756" s="450">
        <f t="shared" si="40"/>
        <v>385</v>
      </c>
      <c r="M756" s="450"/>
      <c r="N756" s="145" t="s">
        <v>2145</v>
      </c>
      <c r="O756" s="48"/>
      <c r="P756" s="48"/>
      <c r="Q756" s="48"/>
      <c r="R756" s="48"/>
      <c r="S756" s="48"/>
      <c r="T756" s="48"/>
      <c r="U756" s="451" t="str">
        <f t="shared" si="36"/>
        <v/>
      </c>
      <c r="V756" s="451"/>
      <c r="W756" s="451" t="str">
        <f t="shared" si="37"/>
        <v/>
      </c>
      <c r="X756" s="451"/>
      <c r="Y756" s="48"/>
      <c r="Z756" s="48"/>
      <c r="AA756" s="48"/>
      <c r="AB756" s="48"/>
      <c r="AC756" s="48"/>
      <c r="AD756" s="48"/>
      <c r="AE756" s="48"/>
      <c r="AF756" s="48"/>
      <c r="AG756" s="48"/>
      <c r="AH756" s="48"/>
      <c r="AI756" s="48"/>
      <c r="AJ756" s="48"/>
      <c r="AK756" s="48"/>
      <c r="AL756" s="150" t="s">
        <v>2146</v>
      </c>
      <c r="AM756" s="48"/>
      <c r="AN756" s="48"/>
      <c r="AO756" s="48"/>
      <c r="AP756" s="48"/>
      <c r="AQ756" s="48"/>
      <c r="AR756" s="48"/>
      <c r="AS756" s="48"/>
      <c r="AT756" s="451" t="str">
        <f t="shared" ref="AT756:AT819" si="41">IF($AL756=$Q$364,"Yes","")</f>
        <v/>
      </c>
      <c r="AU756" s="451"/>
      <c r="AV756" s="451" t="str">
        <f t="shared" si="38"/>
        <v>Yes</v>
      </c>
      <c r="AW756" s="451"/>
      <c r="AX756" s="148" t="s">
        <v>895</v>
      </c>
      <c r="AY756" s="48"/>
      <c r="AZ756" s="48"/>
      <c r="BA756" s="48"/>
      <c r="BB756" s="451" t="b">
        <f t="shared" si="39"/>
        <v>0</v>
      </c>
      <c r="BC756" s="451"/>
      <c r="BD756" s="48"/>
      <c r="BE756" s="48"/>
      <c r="BF756" s="48"/>
      <c r="BG756" s="48"/>
      <c r="BH756" s="48"/>
      <c r="BI756" s="48"/>
      <c r="BJ756" s="48"/>
      <c r="BK756" s="48"/>
      <c r="BL756" s="48"/>
      <c r="BM756" s="48"/>
      <c r="BN756" s="48"/>
      <c r="BO756" s="48"/>
      <c r="BP756" s="48"/>
      <c r="BQ756" s="48"/>
      <c r="BR756" s="48"/>
      <c r="BS756" s="48"/>
      <c r="BT756" s="48"/>
      <c r="BU756" s="48"/>
    </row>
    <row r="757" spans="1:73" hidden="1">
      <c r="A757" s="48"/>
      <c r="B757" s="48"/>
      <c r="C757" s="70" t="s">
        <v>2147</v>
      </c>
      <c r="D757" s="48"/>
      <c r="E757" s="76"/>
      <c r="F757" s="48"/>
      <c r="G757" s="70"/>
      <c r="H757" s="48"/>
      <c r="I757" s="48"/>
      <c r="J757" s="48"/>
      <c r="K757" s="48"/>
      <c r="L757" s="450">
        <f t="shared" si="40"/>
        <v>386</v>
      </c>
      <c r="M757" s="450"/>
      <c r="N757" s="145" t="s">
        <v>2148</v>
      </c>
      <c r="O757" s="48"/>
      <c r="P757" s="48"/>
      <c r="Q757" s="48"/>
      <c r="R757" s="48"/>
      <c r="S757" s="48"/>
      <c r="T757" s="48"/>
      <c r="U757" s="451" t="str">
        <f t="shared" ref="U757:U820" si="42">IF(N757=Q$364,"Yes","")</f>
        <v/>
      </c>
      <c r="V757" s="451"/>
      <c r="W757" s="451" t="str">
        <f t="shared" ref="W757:W820" si="43">IF(N757=Q$366,"Yes","")</f>
        <v/>
      </c>
      <c r="X757" s="451"/>
      <c r="Y757" s="48"/>
      <c r="Z757" s="48"/>
      <c r="AA757" s="48"/>
      <c r="AB757" s="48"/>
      <c r="AC757" s="48"/>
      <c r="AD757" s="48"/>
      <c r="AE757" s="48"/>
      <c r="AF757" s="48"/>
      <c r="AG757" s="48"/>
      <c r="AH757" s="48"/>
      <c r="AI757" s="48"/>
      <c r="AJ757" s="48"/>
      <c r="AK757" s="48"/>
      <c r="AL757" s="144" t="s">
        <v>2149</v>
      </c>
      <c r="AM757" s="48"/>
      <c r="AN757" s="48"/>
      <c r="AO757" s="48"/>
      <c r="AP757" s="48"/>
      <c r="AQ757" s="48"/>
      <c r="AR757" s="48"/>
      <c r="AS757" s="48"/>
      <c r="AT757" s="451" t="str">
        <f t="shared" si="41"/>
        <v/>
      </c>
      <c r="AU757" s="451"/>
      <c r="AV757" s="451" t="str">
        <f t="shared" ref="AV757:AV820" si="44">IF(AX757="90.1-2001","No","Yes")</f>
        <v>Yes</v>
      </c>
      <c r="AW757" s="451"/>
      <c r="AX757" s="149" t="s">
        <v>905</v>
      </c>
      <c r="AY757" s="48"/>
      <c r="AZ757" s="48"/>
      <c r="BA757" s="48"/>
      <c r="BB757" s="451" t="b">
        <f t="shared" ref="BB757:BB820" si="45">AND(AT757="Yes",AV757="Yes")</f>
        <v>0</v>
      </c>
      <c r="BC757" s="451"/>
      <c r="BD757" s="48"/>
      <c r="BE757" s="48"/>
      <c r="BF757" s="48"/>
      <c r="BG757" s="48"/>
      <c r="BH757" s="48"/>
      <c r="BI757" s="48"/>
      <c r="BJ757" s="48"/>
      <c r="BK757" s="48"/>
      <c r="BL757" s="48"/>
      <c r="BM757" s="48"/>
      <c r="BN757" s="48"/>
      <c r="BO757" s="48"/>
      <c r="BP757" s="48"/>
      <c r="BQ757" s="48"/>
      <c r="BR757" s="48"/>
      <c r="BS757" s="48"/>
      <c r="BT757" s="48"/>
      <c r="BU757" s="48"/>
    </row>
    <row r="758" spans="1:73" hidden="1">
      <c r="A758" s="48"/>
      <c r="B758" s="48"/>
      <c r="C758" s="70" t="s">
        <v>2150</v>
      </c>
      <c r="D758" s="48"/>
      <c r="E758" s="76"/>
      <c r="F758" s="48"/>
      <c r="G758" s="70"/>
      <c r="H758" s="48"/>
      <c r="I758" s="48"/>
      <c r="J758" s="48"/>
      <c r="K758" s="48"/>
      <c r="L758" s="450">
        <f t="shared" ref="L758:L821" si="46">L757+1</f>
        <v>387</v>
      </c>
      <c r="M758" s="450"/>
      <c r="N758" s="145" t="s">
        <v>2151</v>
      </c>
      <c r="O758" s="48"/>
      <c r="P758" s="48"/>
      <c r="Q758" s="48"/>
      <c r="R758" s="48"/>
      <c r="S758" s="48"/>
      <c r="T758" s="48"/>
      <c r="U758" s="451" t="str">
        <f t="shared" si="42"/>
        <v/>
      </c>
      <c r="V758" s="451"/>
      <c r="W758" s="451" t="str">
        <f t="shared" si="43"/>
        <v/>
      </c>
      <c r="X758" s="451"/>
      <c r="Y758" s="48"/>
      <c r="Z758" s="48"/>
      <c r="AA758" s="48"/>
      <c r="AB758" s="48"/>
      <c r="AC758" s="48"/>
      <c r="AD758" s="48"/>
      <c r="AE758" s="48"/>
      <c r="AF758" s="48"/>
      <c r="AG758" s="48"/>
      <c r="AH758" s="48"/>
      <c r="AI758" s="48"/>
      <c r="AJ758" s="48"/>
      <c r="AK758" s="48"/>
      <c r="AL758" s="150" t="s">
        <v>2152</v>
      </c>
      <c r="AM758" s="48"/>
      <c r="AN758" s="48"/>
      <c r="AO758" s="48"/>
      <c r="AP758" s="48"/>
      <c r="AQ758" s="48"/>
      <c r="AR758" s="48"/>
      <c r="AS758" s="48"/>
      <c r="AT758" s="451" t="str">
        <f t="shared" si="41"/>
        <v/>
      </c>
      <c r="AU758" s="451"/>
      <c r="AV758" s="451" t="str">
        <f t="shared" si="44"/>
        <v>Yes</v>
      </c>
      <c r="AW758" s="451"/>
      <c r="AX758" s="148" t="s">
        <v>895</v>
      </c>
      <c r="AY758" s="48"/>
      <c r="AZ758" s="48"/>
      <c r="BA758" s="48"/>
      <c r="BB758" s="451" t="b">
        <f t="shared" si="45"/>
        <v>0</v>
      </c>
      <c r="BC758" s="451"/>
      <c r="BD758" s="48"/>
      <c r="BE758" s="48"/>
      <c r="BF758" s="48"/>
      <c r="BG758" s="48"/>
      <c r="BH758" s="48"/>
      <c r="BI758" s="48"/>
      <c r="BJ758" s="48"/>
      <c r="BK758" s="48"/>
      <c r="BL758" s="48"/>
      <c r="BM758" s="48"/>
      <c r="BN758" s="48"/>
      <c r="BO758" s="48"/>
      <c r="BP758" s="48"/>
      <c r="BQ758" s="48"/>
      <c r="BR758" s="48"/>
      <c r="BS758" s="48"/>
      <c r="BT758" s="48"/>
      <c r="BU758" s="48"/>
    </row>
    <row r="759" spans="1:73" hidden="1">
      <c r="A759" s="48"/>
      <c r="B759" s="48"/>
      <c r="C759" s="70" t="s">
        <v>2153</v>
      </c>
      <c r="D759" s="48"/>
      <c r="E759" s="76"/>
      <c r="F759" s="48"/>
      <c r="G759" s="70"/>
      <c r="H759" s="48"/>
      <c r="I759" s="48"/>
      <c r="J759" s="48"/>
      <c r="K759" s="48"/>
      <c r="L759" s="450">
        <f t="shared" si="46"/>
        <v>388</v>
      </c>
      <c r="M759" s="450"/>
      <c r="N759" s="145" t="s">
        <v>2154</v>
      </c>
      <c r="O759" s="48"/>
      <c r="P759" s="48"/>
      <c r="Q759" s="48"/>
      <c r="R759" s="48"/>
      <c r="S759" s="48"/>
      <c r="T759" s="48"/>
      <c r="U759" s="451" t="str">
        <f t="shared" si="42"/>
        <v/>
      </c>
      <c r="V759" s="451"/>
      <c r="W759" s="451" t="str">
        <f t="shared" si="43"/>
        <v/>
      </c>
      <c r="X759" s="451"/>
      <c r="Y759" s="48"/>
      <c r="Z759" s="48"/>
      <c r="AA759" s="48"/>
      <c r="AB759" s="48"/>
      <c r="AC759" s="48"/>
      <c r="AD759" s="48"/>
      <c r="AE759" s="48"/>
      <c r="AF759" s="48"/>
      <c r="AG759" s="48"/>
      <c r="AH759" s="48"/>
      <c r="AI759" s="48"/>
      <c r="AJ759" s="48"/>
      <c r="AK759" s="48"/>
      <c r="AL759" s="147" t="s">
        <v>2155</v>
      </c>
      <c r="AM759" s="48"/>
      <c r="AN759" s="48"/>
      <c r="AO759" s="48"/>
      <c r="AP759" s="48"/>
      <c r="AQ759" s="48"/>
      <c r="AR759" s="48"/>
      <c r="AS759" s="48"/>
      <c r="AT759" s="451" t="str">
        <f t="shared" si="41"/>
        <v/>
      </c>
      <c r="AU759" s="451"/>
      <c r="AV759" s="451" t="str">
        <f t="shared" si="44"/>
        <v>Yes</v>
      </c>
      <c r="AW759" s="451"/>
      <c r="AX759" s="148" t="s">
        <v>895</v>
      </c>
      <c r="AY759" s="48"/>
      <c r="AZ759" s="48"/>
      <c r="BA759" s="48"/>
      <c r="BB759" s="451" t="b">
        <f t="shared" si="45"/>
        <v>0</v>
      </c>
      <c r="BC759" s="451"/>
      <c r="BD759" s="48"/>
      <c r="BE759" s="48"/>
      <c r="BF759" s="48"/>
      <c r="BG759" s="48"/>
      <c r="BH759" s="48"/>
      <c r="BI759" s="48"/>
      <c r="BJ759" s="48"/>
      <c r="BK759" s="48"/>
      <c r="BL759" s="48"/>
      <c r="BM759" s="48"/>
      <c r="BN759" s="48"/>
      <c r="BO759" s="48"/>
      <c r="BP759" s="48"/>
      <c r="BQ759" s="48"/>
      <c r="BR759" s="48"/>
      <c r="BS759" s="48"/>
      <c r="BT759" s="48"/>
      <c r="BU759" s="48"/>
    </row>
    <row r="760" spans="1:73" hidden="1">
      <c r="A760" s="48"/>
      <c r="B760" s="48"/>
      <c r="C760" s="70" t="s">
        <v>2156</v>
      </c>
      <c r="D760" s="48"/>
      <c r="E760" s="76"/>
      <c r="F760" s="48"/>
      <c r="G760" s="70"/>
      <c r="H760" s="48"/>
      <c r="I760" s="48"/>
      <c r="J760" s="48"/>
      <c r="K760" s="48"/>
      <c r="L760" s="450">
        <f t="shared" si="46"/>
        <v>389</v>
      </c>
      <c r="M760" s="450"/>
      <c r="N760" s="145" t="s">
        <v>2157</v>
      </c>
      <c r="O760" s="48"/>
      <c r="P760" s="48"/>
      <c r="Q760" s="48"/>
      <c r="R760" s="48"/>
      <c r="S760" s="48"/>
      <c r="T760" s="48"/>
      <c r="U760" s="451" t="str">
        <f t="shared" si="42"/>
        <v/>
      </c>
      <c r="V760" s="451"/>
      <c r="W760" s="451" t="str">
        <f t="shared" si="43"/>
        <v/>
      </c>
      <c r="X760" s="451"/>
      <c r="Y760" s="48"/>
      <c r="Z760" s="48"/>
      <c r="AA760" s="48"/>
      <c r="AB760" s="48"/>
      <c r="AC760" s="48"/>
      <c r="AD760" s="48"/>
      <c r="AE760" s="48"/>
      <c r="AF760" s="48"/>
      <c r="AG760" s="48"/>
      <c r="AH760" s="48"/>
      <c r="AI760" s="48"/>
      <c r="AJ760" s="48"/>
      <c r="AK760" s="48"/>
      <c r="AL760" s="144" t="s">
        <v>2158</v>
      </c>
      <c r="AM760" s="48"/>
      <c r="AN760" s="48"/>
      <c r="AO760" s="48"/>
      <c r="AP760" s="48"/>
      <c r="AQ760" s="48"/>
      <c r="AR760" s="48"/>
      <c r="AS760" s="48"/>
      <c r="AT760" s="451" t="str">
        <f t="shared" si="41"/>
        <v/>
      </c>
      <c r="AU760" s="451"/>
      <c r="AV760" s="451" t="str">
        <f t="shared" si="44"/>
        <v>No</v>
      </c>
      <c r="AW760" s="451"/>
      <c r="AX760" s="149" t="s">
        <v>900</v>
      </c>
      <c r="AY760" s="48"/>
      <c r="AZ760" s="48"/>
      <c r="BA760" s="48"/>
      <c r="BB760" s="451" t="b">
        <f t="shared" si="45"/>
        <v>0</v>
      </c>
      <c r="BC760" s="451"/>
      <c r="BD760" s="48"/>
      <c r="BE760" s="48"/>
      <c r="BF760" s="48"/>
      <c r="BG760" s="48"/>
      <c r="BH760" s="48"/>
      <c r="BI760" s="48"/>
      <c r="BJ760" s="48"/>
      <c r="BK760" s="48"/>
      <c r="BL760" s="48"/>
      <c r="BM760" s="48"/>
      <c r="BN760" s="48"/>
      <c r="BO760" s="48"/>
      <c r="BP760" s="48"/>
      <c r="BQ760" s="48"/>
      <c r="BR760" s="48"/>
      <c r="BS760" s="48"/>
      <c r="BT760" s="48"/>
      <c r="BU760" s="48"/>
    </row>
    <row r="761" spans="1:73" hidden="1">
      <c r="A761" s="48"/>
      <c r="B761" s="48"/>
      <c r="C761" s="70" t="s">
        <v>2159</v>
      </c>
      <c r="D761" s="48"/>
      <c r="E761" s="76"/>
      <c r="F761" s="48"/>
      <c r="G761" s="70"/>
      <c r="H761" s="48"/>
      <c r="I761" s="48"/>
      <c r="J761" s="48"/>
      <c r="K761" s="48"/>
      <c r="L761" s="450">
        <f t="shared" si="46"/>
        <v>390</v>
      </c>
      <c r="M761" s="450"/>
      <c r="N761" s="145" t="s">
        <v>2160</v>
      </c>
      <c r="O761" s="48"/>
      <c r="P761" s="48"/>
      <c r="Q761" s="48"/>
      <c r="R761" s="48"/>
      <c r="S761" s="48"/>
      <c r="T761" s="48"/>
      <c r="U761" s="451" t="str">
        <f t="shared" si="42"/>
        <v/>
      </c>
      <c r="V761" s="451"/>
      <c r="W761" s="451" t="str">
        <f t="shared" si="43"/>
        <v/>
      </c>
      <c r="X761" s="451"/>
      <c r="Y761" s="48"/>
      <c r="Z761" s="48"/>
      <c r="AA761" s="48"/>
      <c r="AB761" s="48"/>
      <c r="AC761" s="48"/>
      <c r="AD761" s="48"/>
      <c r="AE761" s="48"/>
      <c r="AF761" s="48"/>
      <c r="AG761" s="48"/>
      <c r="AH761" s="48"/>
      <c r="AI761" s="48"/>
      <c r="AJ761" s="48"/>
      <c r="AK761" s="48"/>
      <c r="AL761" s="147" t="s">
        <v>2161</v>
      </c>
      <c r="AM761" s="48"/>
      <c r="AN761" s="48"/>
      <c r="AO761" s="48"/>
      <c r="AP761" s="48"/>
      <c r="AQ761" s="48"/>
      <c r="AR761" s="48"/>
      <c r="AS761" s="48"/>
      <c r="AT761" s="451" t="str">
        <f t="shared" si="41"/>
        <v/>
      </c>
      <c r="AU761" s="451"/>
      <c r="AV761" s="451" t="str">
        <f t="shared" si="44"/>
        <v>Yes</v>
      </c>
      <c r="AW761" s="451"/>
      <c r="AX761" s="148" t="s">
        <v>895</v>
      </c>
      <c r="AY761" s="48"/>
      <c r="AZ761" s="48"/>
      <c r="BA761" s="48"/>
      <c r="BB761" s="451" t="b">
        <f t="shared" si="45"/>
        <v>0</v>
      </c>
      <c r="BC761" s="451"/>
      <c r="BD761" s="48"/>
      <c r="BE761" s="48"/>
      <c r="BF761" s="48"/>
      <c r="BG761" s="48"/>
      <c r="BH761" s="48"/>
      <c r="BI761" s="48"/>
      <c r="BJ761" s="48"/>
      <c r="BK761" s="48"/>
      <c r="BL761" s="48"/>
      <c r="BM761" s="48"/>
      <c r="BN761" s="48"/>
      <c r="BO761" s="48"/>
      <c r="BP761" s="48"/>
      <c r="BQ761" s="48"/>
      <c r="BR761" s="48"/>
      <c r="BS761" s="48"/>
      <c r="BT761" s="48"/>
      <c r="BU761" s="48"/>
    </row>
    <row r="762" spans="1:73" hidden="1">
      <c r="A762" s="48"/>
      <c r="B762" s="48"/>
      <c r="C762" s="70" t="s">
        <v>2162</v>
      </c>
      <c r="D762" s="48"/>
      <c r="E762" s="76"/>
      <c r="F762" s="48"/>
      <c r="G762" s="70"/>
      <c r="H762" s="48"/>
      <c r="I762" s="48"/>
      <c r="J762" s="48"/>
      <c r="K762" s="48"/>
      <c r="L762" s="450">
        <f t="shared" si="46"/>
        <v>391</v>
      </c>
      <c r="M762" s="450"/>
      <c r="N762" s="145" t="s">
        <v>2163</v>
      </c>
      <c r="O762" s="48"/>
      <c r="P762" s="48"/>
      <c r="Q762" s="48"/>
      <c r="R762" s="48"/>
      <c r="S762" s="48"/>
      <c r="T762" s="48"/>
      <c r="U762" s="451" t="str">
        <f t="shared" si="42"/>
        <v/>
      </c>
      <c r="V762" s="451"/>
      <c r="W762" s="451" t="str">
        <f t="shared" si="43"/>
        <v/>
      </c>
      <c r="X762" s="451"/>
      <c r="Y762" s="48"/>
      <c r="Z762" s="48"/>
      <c r="AA762" s="48"/>
      <c r="AB762" s="48"/>
      <c r="AC762" s="48"/>
      <c r="AD762" s="48"/>
      <c r="AE762" s="48"/>
      <c r="AF762" s="48"/>
      <c r="AG762" s="48"/>
      <c r="AH762" s="48"/>
      <c r="AI762" s="48"/>
      <c r="AJ762" s="48"/>
      <c r="AK762" s="48"/>
      <c r="AL762" s="144" t="s">
        <v>2164</v>
      </c>
      <c r="AM762" s="48"/>
      <c r="AN762" s="48"/>
      <c r="AO762" s="48"/>
      <c r="AP762" s="48"/>
      <c r="AQ762" s="48"/>
      <c r="AR762" s="48"/>
      <c r="AS762" s="48"/>
      <c r="AT762" s="451" t="str">
        <f t="shared" si="41"/>
        <v/>
      </c>
      <c r="AU762" s="451"/>
      <c r="AV762" s="451" t="str">
        <f t="shared" si="44"/>
        <v>Yes</v>
      </c>
      <c r="AW762" s="451"/>
      <c r="AX762" s="149" t="s">
        <v>905</v>
      </c>
      <c r="AY762" s="48"/>
      <c r="AZ762" s="48"/>
      <c r="BA762" s="48"/>
      <c r="BB762" s="451" t="b">
        <f t="shared" si="45"/>
        <v>0</v>
      </c>
      <c r="BC762" s="451"/>
      <c r="BD762" s="48"/>
      <c r="BE762" s="48"/>
      <c r="BF762" s="48"/>
      <c r="BG762" s="48"/>
      <c r="BH762" s="48"/>
      <c r="BI762" s="48"/>
      <c r="BJ762" s="48"/>
      <c r="BK762" s="48"/>
      <c r="BL762" s="48"/>
      <c r="BM762" s="48"/>
      <c r="BN762" s="48"/>
      <c r="BO762" s="48"/>
      <c r="BP762" s="48"/>
      <c r="BQ762" s="48"/>
      <c r="BR762" s="48"/>
      <c r="BS762" s="48"/>
      <c r="BT762" s="48"/>
      <c r="BU762" s="48"/>
    </row>
    <row r="763" spans="1:73" hidden="1">
      <c r="A763" s="48"/>
      <c r="B763" s="48"/>
      <c r="C763" s="70" t="s">
        <v>2165</v>
      </c>
      <c r="D763" s="48"/>
      <c r="E763" s="76"/>
      <c r="F763" s="48"/>
      <c r="G763" s="70"/>
      <c r="H763" s="48"/>
      <c r="I763" s="48"/>
      <c r="J763" s="48"/>
      <c r="K763" s="48"/>
      <c r="L763" s="450">
        <f t="shared" si="46"/>
        <v>392</v>
      </c>
      <c r="M763" s="450"/>
      <c r="N763" s="145" t="s">
        <v>2166</v>
      </c>
      <c r="O763" s="48"/>
      <c r="P763" s="48"/>
      <c r="Q763" s="48"/>
      <c r="R763" s="48"/>
      <c r="S763" s="48"/>
      <c r="T763" s="48"/>
      <c r="U763" s="451" t="str">
        <f t="shared" si="42"/>
        <v/>
      </c>
      <c r="V763" s="451"/>
      <c r="W763" s="451" t="str">
        <f t="shared" si="43"/>
        <v/>
      </c>
      <c r="X763" s="451"/>
      <c r="Y763" s="48"/>
      <c r="Z763" s="48"/>
      <c r="AA763" s="48"/>
      <c r="AB763" s="48"/>
      <c r="AC763" s="48"/>
      <c r="AD763" s="48"/>
      <c r="AE763" s="48"/>
      <c r="AF763" s="48"/>
      <c r="AG763" s="48"/>
      <c r="AH763" s="48"/>
      <c r="AI763" s="48"/>
      <c r="AJ763" s="48"/>
      <c r="AK763" s="48"/>
      <c r="AL763" s="144" t="s">
        <v>2167</v>
      </c>
      <c r="AM763" s="48"/>
      <c r="AN763" s="48"/>
      <c r="AO763" s="48"/>
      <c r="AP763" s="48"/>
      <c r="AQ763" s="48"/>
      <c r="AR763" s="48"/>
      <c r="AS763" s="48"/>
      <c r="AT763" s="451" t="str">
        <f t="shared" si="41"/>
        <v/>
      </c>
      <c r="AU763" s="451"/>
      <c r="AV763" s="451" t="str">
        <f t="shared" si="44"/>
        <v>Yes</v>
      </c>
      <c r="AW763" s="451"/>
      <c r="AX763" s="149" t="s">
        <v>905</v>
      </c>
      <c r="AY763" s="48"/>
      <c r="AZ763" s="48"/>
      <c r="BA763" s="48"/>
      <c r="BB763" s="451" t="b">
        <f t="shared" si="45"/>
        <v>0</v>
      </c>
      <c r="BC763" s="451"/>
      <c r="BD763" s="48"/>
      <c r="BE763" s="48"/>
      <c r="BF763" s="48"/>
      <c r="BG763" s="48"/>
      <c r="BH763" s="48"/>
      <c r="BI763" s="48"/>
      <c r="BJ763" s="48"/>
      <c r="BK763" s="48"/>
      <c r="BL763" s="48"/>
      <c r="BM763" s="48"/>
      <c r="BN763" s="48"/>
      <c r="BO763" s="48"/>
      <c r="BP763" s="48"/>
      <c r="BQ763" s="48"/>
      <c r="BR763" s="48"/>
      <c r="BS763" s="48"/>
      <c r="BT763" s="48"/>
      <c r="BU763" s="48"/>
    </row>
    <row r="764" spans="1:73" hidden="1">
      <c r="A764" s="48"/>
      <c r="B764" s="48"/>
      <c r="C764" s="70" t="s">
        <v>2168</v>
      </c>
      <c r="D764" s="48"/>
      <c r="E764" s="76"/>
      <c r="F764" s="48"/>
      <c r="G764" s="70"/>
      <c r="H764" s="48"/>
      <c r="I764" s="48"/>
      <c r="J764" s="48"/>
      <c r="K764" s="48"/>
      <c r="L764" s="450">
        <f t="shared" si="46"/>
        <v>393</v>
      </c>
      <c r="M764" s="450"/>
      <c r="N764" s="145" t="s">
        <v>2169</v>
      </c>
      <c r="O764" s="48"/>
      <c r="P764" s="48"/>
      <c r="Q764" s="48"/>
      <c r="R764" s="48"/>
      <c r="S764" s="48"/>
      <c r="T764" s="48"/>
      <c r="U764" s="451" t="str">
        <f t="shared" si="42"/>
        <v/>
      </c>
      <c r="V764" s="451"/>
      <c r="W764" s="451" t="str">
        <f t="shared" si="43"/>
        <v/>
      </c>
      <c r="X764" s="451"/>
      <c r="Y764" s="48"/>
      <c r="Z764" s="48"/>
      <c r="AA764" s="48"/>
      <c r="AB764" s="48"/>
      <c r="AC764" s="48"/>
      <c r="AD764" s="48"/>
      <c r="AE764" s="48"/>
      <c r="AF764" s="48"/>
      <c r="AG764" s="48"/>
      <c r="AH764" s="48"/>
      <c r="AI764" s="48"/>
      <c r="AJ764" s="48"/>
      <c r="AK764" s="48"/>
      <c r="AL764" s="150" t="s">
        <v>2170</v>
      </c>
      <c r="AM764" s="48"/>
      <c r="AN764" s="48"/>
      <c r="AO764" s="48"/>
      <c r="AP764" s="48"/>
      <c r="AQ764" s="48"/>
      <c r="AR764" s="48"/>
      <c r="AS764" s="48"/>
      <c r="AT764" s="451" t="str">
        <f t="shared" si="41"/>
        <v/>
      </c>
      <c r="AU764" s="451"/>
      <c r="AV764" s="451" t="str">
        <f t="shared" si="44"/>
        <v>Yes</v>
      </c>
      <c r="AW764" s="451"/>
      <c r="AX764" s="148" t="s">
        <v>895</v>
      </c>
      <c r="AY764" s="48"/>
      <c r="AZ764" s="48"/>
      <c r="BA764" s="48"/>
      <c r="BB764" s="451" t="b">
        <f t="shared" si="45"/>
        <v>0</v>
      </c>
      <c r="BC764" s="451"/>
      <c r="BD764" s="48"/>
      <c r="BE764" s="48"/>
      <c r="BF764" s="48"/>
      <c r="BG764" s="48"/>
      <c r="BH764" s="48"/>
      <c r="BI764" s="48"/>
      <c r="BJ764" s="48"/>
      <c r="BK764" s="48"/>
      <c r="BL764" s="48"/>
      <c r="BM764" s="48"/>
      <c r="BN764" s="48"/>
      <c r="BO764" s="48"/>
      <c r="BP764" s="48"/>
      <c r="BQ764" s="48"/>
      <c r="BR764" s="48"/>
      <c r="BS764" s="48"/>
      <c r="BT764" s="48"/>
      <c r="BU764" s="48"/>
    </row>
    <row r="765" spans="1:73" hidden="1">
      <c r="A765" s="48"/>
      <c r="B765" s="48"/>
      <c r="C765" s="70" t="s">
        <v>2171</v>
      </c>
      <c r="D765" s="48"/>
      <c r="E765" s="76"/>
      <c r="F765" s="48"/>
      <c r="G765" s="70"/>
      <c r="H765" s="48"/>
      <c r="I765" s="48"/>
      <c r="J765" s="48"/>
      <c r="K765" s="48"/>
      <c r="L765" s="450">
        <f t="shared" si="46"/>
        <v>394</v>
      </c>
      <c r="M765" s="450"/>
      <c r="N765" s="145" t="s">
        <v>2172</v>
      </c>
      <c r="O765" s="48"/>
      <c r="P765" s="48"/>
      <c r="Q765" s="48"/>
      <c r="R765" s="48"/>
      <c r="S765" s="48"/>
      <c r="T765" s="48"/>
      <c r="U765" s="451" t="str">
        <f t="shared" si="42"/>
        <v/>
      </c>
      <c r="V765" s="451"/>
      <c r="W765" s="451" t="str">
        <f t="shared" si="43"/>
        <v/>
      </c>
      <c r="X765" s="451"/>
      <c r="Y765" s="48"/>
      <c r="Z765" s="48"/>
      <c r="AA765" s="48"/>
      <c r="AB765" s="48"/>
      <c r="AC765" s="48"/>
      <c r="AD765" s="48"/>
      <c r="AE765" s="48"/>
      <c r="AF765" s="48"/>
      <c r="AG765" s="48"/>
      <c r="AH765" s="48"/>
      <c r="AI765" s="48"/>
      <c r="AJ765" s="48"/>
      <c r="AK765" s="48"/>
      <c r="AL765" s="150" t="s">
        <v>2173</v>
      </c>
      <c r="AM765" s="48"/>
      <c r="AN765" s="48"/>
      <c r="AO765" s="48"/>
      <c r="AP765" s="48"/>
      <c r="AQ765" s="48"/>
      <c r="AR765" s="48"/>
      <c r="AS765" s="48"/>
      <c r="AT765" s="451" t="str">
        <f t="shared" si="41"/>
        <v/>
      </c>
      <c r="AU765" s="451"/>
      <c r="AV765" s="451" t="str">
        <f t="shared" si="44"/>
        <v>Yes</v>
      </c>
      <c r="AW765" s="451"/>
      <c r="AX765" s="148" t="s">
        <v>895</v>
      </c>
      <c r="AY765" s="48"/>
      <c r="AZ765" s="48"/>
      <c r="BA765" s="48"/>
      <c r="BB765" s="451" t="b">
        <f t="shared" si="45"/>
        <v>0</v>
      </c>
      <c r="BC765" s="451"/>
      <c r="BD765" s="48"/>
      <c r="BE765" s="48"/>
      <c r="BF765" s="48"/>
      <c r="BG765" s="48"/>
      <c r="BH765" s="48"/>
      <c r="BI765" s="48"/>
      <c r="BJ765" s="48"/>
      <c r="BK765" s="48"/>
      <c r="BL765" s="48"/>
      <c r="BM765" s="48"/>
      <c r="BN765" s="48"/>
      <c r="BO765" s="48"/>
      <c r="BP765" s="48"/>
      <c r="BQ765" s="48"/>
      <c r="BR765" s="48"/>
      <c r="BS765" s="48"/>
      <c r="BT765" s="48"/>
      <c r="BU765" s="48"/>
    </row>
    <row r="766" spans="1:73" hidden="1">
      <c r="A766" s="48"/>
      <c r="B766" s="48"/>
      <c r="C766" s="70" t="s">
        <v>2174</v>
      </c>
      <c r="D766" s="48"/>
      <c r="E766" s="76"/>
      <c r="F766" s="48"/>
      <c r="G766" s="70"/>
      <c r="H766" s="48"/>
      <c r="I766" s="48"/>
      <c r="J766" s="48"/>
      <c r="K766" s="48"/>
      <c r="L766" s="450">
        <f t="shared" si="46"/>
        <v>395</v>
      </c>
      <c r="M766" s="450"/>
      <c r="N766" s="145" t="s">
        <v>2175</v>
      </c>
      <c r="O766" s="48"/>
      <c r="P766" s="48"/>
      <c r="Q766" s="48"/>
      <c r="R766" s="48"/>
      <c r="S766" s="48"/>
      <c r="T766" s="48"/>
      <c r="U766" s="451" t="str">
        <f t="shared" si="42"/>
        <v/>
      </c>
      <c r="V766" s="451"/>
      <c r="W766" s="451" t="str">
        <f t="shared" si="43"/>
        <v/>
      </c>
      <c r="X766" s="451"/>
      <c r="Y766" s="48"/>
      <c r="Z766" s="48"/>
      <c r="AA766" s="48"/>
      <c r="AB766" s="48"/>
      <c r="AC766" s="48"/>
      <c r="AD766" s="48"/>
      <c r="AE766" s="48"/>
      <c r="AF766" s="48"/>
      <c r="AG766" s="48"/>
      <c r="AH766" s="48"/>
      <c r="AI766" s="48"/>
      <c r="AJ766" s="48"/>
      <c r="AK766" s="48"/>
      <c r="AL766" s="150" t="s">
        <v>2176</v>
      </c>
      <c r="AM766" s="48"/>
      <c r="AN766" s="48"/>
      <c r="AO766" s="48"/>
      <c r="AP766" s="48"/>
      <c r="AQ766" s="48"/>
      <c r="AR766" s="48"/>
      <c r="AS766" s="48"/>
      <c r="AT766" s="451" t="str">
        <f t="shared" si="41"/>
        <v/>
      </c>
      <c r="AU766" s="451"/>
      <c r="AV766" s="451" t="str">
        <f t="shared" si="44"/>
        <v>Yes</v>
      </c>
      <c r="AW766" s="451"/>
      <c r="AX766" s="148" t="s">
        <v>895</v>
      </c>
      <c r="AY766" s="48"/>
      <c r="AZ766" s="48"/>
      <c r="BA766" s="48"/>
      <c r="BB766" s="451" t="b">
        <f t="shared" si="45"/>
        <v>0</v>
      </c>
      <c r="BC766" s="451"/>
      <c r="BD766" s="48"/>
      <c r="BE766" s="48"/>
      <c r="BF766" s="48"/>
      <c r="BG766" s="48"/>
      <c r="BH766" s="48"/>
      <c r="BI766" s="48"/>
      <c r="BJ766" s="48"/>
      <c r="BK766" s="48"/>
      <c r="BL766" s="48"/>
      <c r="BM766" s="48"/>
      <c r="BN766" s="48"/>
      <c r="BO766" s="48"/>
      <c r="BP766" s="48"/>
      <c r="BQ766" s="48"/>
      <c r="BR766" s="48"/>
      <c r="BS766" s="48"/>
      <c r="BT766" s="48"/>
      <c r="BU766" s="48"/>
    </row>
    <row r="767" spans="1:73" hidden="1">
      <c r="A767" s="48"/>
      <c r="B767" s="48"/>
      <c r="C767" s="70" t="s">
        <v>2177</v>
      </c>
      <c r="D767" s="48"/>
      <c r="E767" s="76"/>
      <c r="F767" s="48"/>
      <c r="G767" s="70"/>
      <c r="H767" s="48"/>
      <c r="I767" s="48"/>
      <c r="J767" s="48"/>
      <c r="K767" s="48"/>
      <c r="L767" s="450">
        <f t="shared" si="46"/>
        <v>396</v>
      </c>
      <c r="M767" s="450"/>
      <c r="N767" s="145" t="s">
        <v>2178</v>
      </c>
      <c r="O767" s="48"/>
      <c r="P767" s="48"/>
      <c r="Q767" s="48"/>
      <c r="R767" s="48"/>
      <c r="S767" s="48"/>
      <c r="T767" s="48"/>
      <c r="U767" s="451" t="str">
        <f t="shared" si="42"/>
        <v/>
      </c>
      <c r="V767" s="451"/>
      <c r="W767" s="451" t="str">
        <f t="shared" si="43"/>
        <v/>
      </c>
      <c r="X767" s="451"/>
      <c r="Y767" s="48"/>
      <c r="Z767" s="48"/>
      <c r="AA767" s="48"/>
      <c r="AB767" s="48"/>
      <c r="AC767" s="48"/>
      <c r="AD767" s="48"/>
      <c r="AE767" s="48"/>
      <c r="AF767" s="48"/>
      <c r="AG767" s="48"/>
      <c r="AH767" s="48"/>
      <c r="AI767" s="48"/>
      <c r="AJ767" s="48"/>
      <c r="AK767" s="48"/>
      <c r="AL767" s="144" t="s">
        <v>2179</v>
      </c>
      <c r="AM767" s="48"/>
      <c r="AN767" s="48"/>
      <c r="AO767" s="48"/>
      <c r="AP767" s="48"/>
      <c r="AQ767" s="48"/>
      <c r="AR767" s="48"/>
      <c r="AS767" s="48"/>
      <c r="AT767" s="451" t="str">
        <f t="shared" si="41"/>
        <v/>
      </c>
      <c r="AU767" s="451"/>
      <c r="AV767" s="451" t="str">
        <f t="shared" si="44"/>
        <v>Yes</v>
      </c>
      <c r="AW767" s="451"/>
      <c r="AX767" s="149" t="s">
        <v>905</v>
      </c>
      <c r="AY767" s="48"/>
      <c r="AZ767" s="48"/>
      <c r="BA767" s="48"/>
      <c r="BB767" s="451" t="b">
        <f t="shared" si="45"/>
        <v>0</v>
      </c>
      <c r="BC767" s="451"/>
      <c r="BD767" s="48"/>
      <c r="BE767" s="48"/>
      <c r="BF767" s="48"/>
      <c r="BG767" s="48"/>
      <c r="BH767" s="48"/>
      <c r="BI767" s="48"/>
      <c r="BJ767" s="48"/>
      <c r="BK767" s="48"/>
      <c r="BL767" s="48"/>
      <c r="BM767" s="48"/>
      <c r="BN767" s="48"/>
      <c r="BO767" s="48"/>
      <c r="BP767" s="48"/>
      <c r="BQ767" s="48"/>
      <c r="BR767" s="48"/>
      <c r="BS767" s="48"/>
      <c r="BT767" s="48"/>
      <c r="BU767" s="48"/>
    </row>
    <row r="768" spans="1:73" hidden="1">
      <c r="A768" s="48"/>
      <c r="B768" s="48"/>
      <c r="C768" s="70" t="s">
        <v>2180</v>
      </c>
      <c r="D768" s="48"/>
      <c r="E768" s="76"/>
      <c r="F768" s="48"/>
      <c r="G768" s="70"/>
      <c r="H768" s="48"/>
      <c r="I768" s="48"/>
      <c r="J768" s="48"/>
      <c r="K768" s="48"/>
      <c r="L768" s="450">
        <f t="shared" si="46"/>
        <v>397</v>
      </c>
      <c r="M768" s="450"/>
      <c r="N768" s="145" t="s">
        <v>2181</v>
      </c>
      <c r="O768" s="48"/>
      <c r="P768" s="48"/>
      <c r="Q768" s="48"/>
      <c r="R768" s="48"/>
      <c r="S768" s="48"/>
      <c r="T768" s="48"/>
      <c r="U768" s="451" t="str">
        <f t="shared" si="42"/>
        <v/>
      </c>
      <c r="V768" s="451"/>
      <c r="W768" s="451" t="str">
        <f t="shared" si="43"/>
        <v/>
      </c>
      <c r="X768" s="451"/>
      <c r="Y768" s="48"/>
      <c r="Z768" s="48"/>
      <c r="AA768" s="48"/>
      <c r="AB768" s="48"/>
      <c r="AC768" s="48"/>
      <c r="AD768" s="48"/>
      <c r="AE768" s="48"/>
      <c r="AF768" s="48"/>
      <c r="AG768" s="48"/>
      <c r="AH768" s="48"/>
      <c r="AI768" s="48"/>
      <c r="AJ768" s="48"/>
      <c r="AK768" s="48"/>
      <c r="AL768" s="150" t="s">
        <v>2182</v>
      </c>
      <c r="AM768" s="48"/>
      <c r="AN768" s="48"/>
      <c r="AO768" s="48"/>
      <c r="AP768" s="48"/>
      <c r="AQ768" s="48"/>
      <c r="AR768" s="48"/>
      <c r="AS768" s="48"/>
      <c r="AT768" s="451" t="str">
        <f t="shared" si="41"/>
        <v/>
      </c>
      <c r="AU768" s="451"/>
      <c r="AV768" s="451" t="str">
        <f t="shared" si="44"/>
        <v>Yes</v>
      </c>
      <c r="AW768" s="451"/>
      <c r="AX768" s="148" t="s">
        <v>895</v>
      </c>
      <c r="AY768" s="48"/>
      <c r="AZ768" s="48"/>
      <c r="BA768" s="48"/>
      <c r="BB768" s="451" t="b">
        <f t="shared" si="45"/>
        <v>0</v>
      </c>
      <c r="BC768" s="451"/>
      <c r="BD768" s="48"/>
      <c r="BE768" s="48"/>
      <c r="BF768" s="48"/>
      <c r="BG768" s="48"/>
      <c r="BH768" s="48"/>
      <c r="BI768" s="48"/>
      <c r="BJ768" s="48"/>
      <c r="BK768" s="48"/>
      <c r="BL768" s="48"/>
      <c r="BM768" s="48"/>
      <c r="BN768" s="48"/>
      <c r="BO768" s="48"/>
      <c r="BP768" s="48"/>
      <c r="BQ768" s="48"/>
      <c r="BR768" s="48"/>
      <c r="BS768" s="48"/>
      <c r="BT768" s="48"/>
      <c r="BU768" s="48"/>
    </row>
    <row r="769" spans="1:73" hidden="1">
      <c r="A769" s="48"/>
      <c r="B769" s="48"/>
      <c r="C769" s="70" t="s">
        <v>2183</v>
      </c>
      <c r="D769" s="48"/>
      <c r="E769" s="76"/>
      <c r="F769" s="48"/>
      <c r="G769" s="70"/>
      <c r="H769" s="48"/>
      <c r="I769" s="48"/>
      <c r="J769" s="48"/>
      <c r="K769" s="48"/>
      <c r="L769" s="450">
        <f t="shared" si="46"/>
        <v>398</v>
      </c>
      <c r="M769" s="450"/>
      <c r="N769" s="145" t="s">
        <v>2184</v>
      </c>
      <c r="O769" s="48"/>
      <c r="P769" s="48"/>
      <c r="Q769" s="48"/>
      <c r="R769" s="48"/>
      <c r="S769" s="48"/>
      <c r="T769" s="48"/>
      <c r="U769" s="451" t="str">
        <f t="shared" si="42"/>
        <v/>
      </c>
      <c r="V769" s="451"/>
      <c r="W769" s="451" t="str">
        <f t="shared" si="43"/>
        <v/>
      </c>
      <c r="X769" s="451"/>
      <c r="Y769" s="48"/>
      <c r="Z769" s="48"/>
      <c r="AA769" s="48"/>
      <c r="AB769" s="48"/>
      <c r="AC769" s="48"/>
      <c r="AD769" s="48"/>
      <c r="AE769" s="48"/>
      <c r="AF769" s="48"/>
      <c r="AG769" s="48"/>
      <c r="AH769" s="48"/>
      <c r="AI769" s="48"/>
      <c r="AJ769" s="48"/>
      <c r="AK769" s="48"/>
      <c r="AL769" s="153" t="s">
        <v>2185</v>
      </c>
      <c r="AM769" s="48"/>
      <c r="AN769" s="48"/>
      <c r="AO769" s="48"/>
      <c r="AP769" s="48"/>
      <c r="AQ769" s="48"/>
      <c r="AR769" s="48"/>
      <c r="AS769" s="48"/>
      <c r="AT769" s="451" t="str">
        <f t="shared" si="41"/>
        <v/>
      </c>
      <c r="AU769" s="451"/>
      <c r="AV769" s="451" t="str">
        <f t="shared" si="44"/>
        <v>Yes</v>
      </c>
      <c r="AW769" s="451"/>
      <c r="AX769" s="148" t="s">
        <v>895</v>
      </c>
      <c r="AY769" s="48"/>
      <c r="AZ769" s="48"/>
      <c r="BA769" s="48"/>
      <c r="BB769" s="451" t="b">
        <f t="shared" si="45"/>
        <v>0</v>
      </c>
      <c r="BC769" s="451"/>
      <c r="BD769" s="48"/>
      <c r="BE769" s="48"/>
      <c r="BF769" s="48"/>
      <c r="BG769" s="48"/>
      <c r="BH769" s="48"/>
      <c r="BI769" s="48"/>
      <c r="BJ769" s="48"/>
      <c r="BK769" s="48"/>
      <c r="BL769" s="48"/>
      <c r="BM769" s="48"/>
      <c r="BN769" s="48"/>
      <c r="BO769" s="48"/>
      <c r="BP769" s="48"/>
      <c r="BQ769" s="48"/>
      <c r="BR769" s="48"/>
      <c r="BS769" s="48"/>
      <c r="BT769" s="48"/>
      <c r="BU769" s="48"/>
    </row>
    <row r="770" spans="1:73" hidden="1">
      <c r="A770" s="48"/>
      <c r="B770" s="48"/>
      <c r="C770" s="70" t="s">
        <v>2186</v>
      </c>
      <c r="D770" s="48"/>
      <c r="E770" s="76"/>
      <c r="F770" s="48"/>
      <c r="G770" s="70"/>
      <c r="H770" s="48"/>
      <c r="I770" s="48"/>
      <c r="J770" s="48"/>
      <c r="K770" s="48"/>
      <c r="L770" s="450">
        <f t="shared" si="46"/>
        <v>399</v>
      </c>
      <c r="M770" s="450"/>
      <c r="N770" s="145" t="s">
        <v>2187</v>
      </c>
      <c r="O770" s="48"/>
      <c r="P770" s="48"/>
      <c r="Q770" s="48"/>
      <c r="R770" s="48"/>
      <c r="S770" s="48"/>
      <c r="T770" s="48"/>
      <c r="U770" s="451" t="str">
        <f t="shared" si="42"/>
        <v/>
      </c>
      <c r="V770" s="451"/>
      <c r="W770" s="451" t="str">
        <f t="shared" si="43"/>
        <v/>
      </c>
      <c r="X770" s="451"/>
      <c r="Y770" s="48"/>
      <c r="Z770" s="48"/>
      <c r="AA770" s="48"/>
      <c r="AB770" s="48"/>
      <c r="AC770" s="48"/>
      <c r="AD770" s="48"/>
      <c r="AE770" s="48"/>
      <c r="AF770" s="48"/>
      <c r="AG770" s="48"/>
      <c r="AH770" s="48"/>
      <c r="AI770" s="48"/>
      <c r="AJ770" s="48"/>
      <c r="AK770" s="48"/>
      <c r="AL770" s="150" t="s">
        <v>2188</v>
      </c>
      <c r="AM770" s="48"/>
      <c r="AN770" s="48"/>
      <c r="AO770" s="48"/>
      <c r="AP770" s="48"/>
      <c r="AQ770" s="48"/>
      <c r="AR770" s="48"/>
      <c r="AS770" s="48"/>
      <c r="AT770" s="451" t="str">
        <f t="shared" si="41"/>
        <v/>
      </c>
      <c r="AU770" s="451"/>
      <c r="AV770" s="451" t="str">
        <f t="shared" si="44"/>
        <v>Yes</v>
      </c>
      <c r="AW770" s="451"/>
      <c r="AX770" s="148" t="s">
        <v>895</v>
      </c>
      <c r="AY770" s="48"/>
      <c r="AZ770" s="48"/>
      <c r="BA770" s="48"/>
      <c r="BB770" s="451" t="b">
        <f t="shared" si="45"/>
        <v>0</v>
      </c>
      <c r="BC770" s="451"/>
      <c r="BD770" s="48"/>
      <c r="BE770" s="48"/>
      <c r="BF770" s="48"/>
      <c r="BG770" s="48"/>
      <c r="BH770" s="48"/>
      <c r="BI770" s="48"/>
      <c r="BJ770" s="48"/>
      <c r="BK770" s="48"/>
      <c r="BL770" s="48"/>
      <c r="BM770" s="48"/>
      <c r="BN770" s="48"/>
      <c r="BO770" s="48"/>
      <c r="BP770" s="48"/>
      <c r="BQ770" s="48"/>
      <c r="BR770" s="48"/>
      <c r="BS770" s="48"/>
      <c r="BT770" s="48"/>
      <c r="BU770" s="48"/>
    </row>
    <row r="771" spans="1:73" hidden="1">
      <c r="A771" s="48"/>
      <c r="B771" s="48"/>
      <c r="C771" s="70" t="s">
        <v>2189</v>
      </c>
      <c r="D771" s="48"/>
      <c r="E771" s="76"/>
      <c r="F771" s="48"/>
      <c r="G771" s="70"/>
      <c r="H771" s="48"/>
      <c r="I771" s="48"/>
      <c r="J771" s="48"/>
      <c r="K771" s="48"/>
      <c r="L771" s="450">
        <f t="shared" si="46"/>
        <v>400</v>
      </c>
      <c r="M771" s="450"/>
      <c r="N771" s="145" t="s">
        <v>2190</v>
      </c>
      <c r="O771" s="48"/>
      <c r="P771" s="48"/>
      <c r="Q771" s="48"/>
      <c r="R771" s="48"/>
      <c r="S771" s="48"/>
      <c r="T771" s="48"/>
      <c r="U771" s="451" t="str">
        <f t="shared" si="42"/>
        <v/>
      </c>
      <c r="V771" s="451"/>
      <c r="W771" s="451" t="str">
        <f t="shared" si="43"/>
        <v/>
      </c>
      <c r="X771" s="451"/>
      <c r="Y771" s="48"/>
      <c r="Z771" s="48"/>
      <c r="AA771" s="48"/>
      <c r="AB771" s="48"/>
      <c r="AC771" s="48"/>
      <c r="AD771" s="48"/>
      <c r="AE771" s="48"/>
      <c r="AF771" s="48"/>
      <c r="AG771" s="48"/>
      <c r="AH771" s="48"/>
      <c r="AI771" s="48"/>
      <c r="AJ771" s="48"/>
      <c r="AK771" s="48"/>
      <c r="AL771" s="144" t="s">
        <v>2191</v>
      </c>
      <c r="AM771" s="48"/>
      <c r="AN771" s="48"/>
      <c r="AO771" s="48"/>
      <c r="AP771" s="48"/>
      <c r="AQ771" s="48"/>
      <c r="AR771" s="48"/>
      <c r="AS771" s="48"/>
      <c r="AT771" s="451" t="str">
        <f t="shared" si="41"/>
        <v/>
      </c>
      <c r="AU771" s="451"/>
      <c r="AV771" s="451" t="str">
        <f t="shared" si="44"/>
        <v>Yes</v>
      </c>
      <c r="AW771" s="451"/>
      <c r="AX771" s="149" t="s">
        <v>905</v>
      </c>
      <c r="AY771" s="48"/>
      <c r="AZ771" s="48"/>
      <c r="BA771" s="48"/>
      <c r="BB771" s="451" t="b">
        <f t="shared" si="45"/>
        <v>0</v>
      </c>
      <c r="BC771" s="451"/>
      <c r="BD771" s="48"/>
      <c r="BE771" s="48"/>
      <c r="BF771" s="48"/>
      <c r="BG771" s="48"/>
      <c r="BH771" s="48"/>
      <c r="BI771" s="48"/>
      <c r="BJ771" s="48"/>
      <c r="BK771" s="48"/>
      <c r="BL771" s="48"/>
      <c r="BM771" s="48"/>
      <c r="BN771" s="48"/>
      <c r="BO771" s="48"/>
      <c r="BP771" s="48"/>
      <c r="BQ771" s="48"/>
      <c r="BR771" s="48"/>
      <c r="BS771" s="48"/>
      <c r="BT771" s="48"/>
      <c r="BU771" s="48"/>
    </row>
    <row r="772" spans="1:73" hidden="1">
      <c r="A772" s="48"/>
      <c r="B772" s="48"/>
      <c r="C772" s="70" t="s">
        <v>2192</v>
      </c>
      <c r="D772" s="48"/>
      <c r="E772" s="76"/>
      <c r="F772" s="48"/>
      <c r="G772" s="70"/>
      <c r="H772" s="48"/>
      <c r="I772" s="48"/>
      <c r="J772" s="48"/>
      <c r="K772" s="48"/>
      <c r="L772" s="450">
        <f t="shared" si="46"/>
        <v>401</v>
      </c>
      <c r="M772" s="450"/>
      <c r="N772" s="145" t="s">
        <v>2193</v>
      </c>
      <c r="O772" s="48"/>
      <c r="P772" s="48"/>
      <c r="Q772" s="48"/>
      <c r="R772" s="48"/>
      <c r="S772" s="48"/>
      <c r="T772" s="48"/>
      <c r="U772" s="451" t="str">
        <f t="shared" si="42"/>
        <v/>
      </c>
      <c r="V772" s="451"/>
      <c r="W772" s="451" t="str">
        <f t="shared" si="43"/>
        <v/>
      </c>
      <c r="X772" s="451"/>
      <c r="Y772" s="48"/>
      <c r="Z772" s="48"/>
      <c r="AA772" s="48"/>
      <c r="AB772" s="48"/>
      <c r="AC772" s="48"/>
      <c r="AD772" s="48"/>
      <c r="AE772" s="48"/>
      <c r="AF772" s="48"/>
      <c r="AG772" s="48"/>
      <c r="AH772" s="48"/>
      <c r="AI772" s="48"/>
      <c r="AJ772" s="48"/>
      <c r="AK772" s="48"/>
      <c r="AL772" s="144" t="s">
        <v>1400</v>
      </c>
      <c r="AM772" s="48"/>
      <c r="AN772" s="48"/>
      <c r="AO772" s="48"/>
      <c r="AP772" s="48"/>
      <c r="AQ772" s="48"/>
      <c r="AR772" s="48"/>
      <c r="AS772" s="48"/>
      <c r="AT772" s="451" t="str">
        <f t="shared" si="41"/>
        <v/>
      </c>
      <c r="AU772" s="451"/>
      <c r="AV772" s="451" t="str">
        <f t="shared" si="44"/>
        <v>Yes</v>
      </c>
      <c r="AW772" s="451"/>
      <c r="AX772" s="149" t="s">
        <v>905</v>
      </c>
      <c r="AY772" s="48"/>
      <c r="AZ772" s="48"/>
      <c r="BA772" s="48"/>
      <c r="BB772" s="451" t="b">
        <f t="shared" si="45"/>
        <v>0</v>
      </c>
      <c r="BC772" s="451"/>
      <c r="BD772" s="48"/>
      <c r="BE772" s="48"/>
      <c r="BF772" s="48"/>
      <c r="BG772" s="48"/>
      <c r="BH772" s="48"/>
      <c r="BI772" s="48"/>
      <c r="BJ772" s="48"/>
      <c r="BK772" s="48"/>
      <c r="BL772" s="48"/>
      <c r="BM772" s="48"/>
      <c r="BN772" s="48"/>
      <c r="BO772" s="48"/>
      <c r="BP772" s="48"/>
      <c r="BQ772" s="48"/>
      <c r="BR772" s="48"/>
      <c r="BS772" s="48"/>
      <c r="BT772" s="48"/>
      <c r="BU772" s="48"/>
    </row>
    <row r="773" spans="1:73" hidden="1">
      <c r="A773" s="48"/>
      <c r="B773" s="48"/>
      <c r="C773" s="70" t="s">
        <v>2194</v>
      </c>
      <c r="D773" s="48"/>
      <c r="E773" s="76"/>
      <c r="F773" s="48"/>
      <c r="G773" s="70"/>
      <c r="H773" s="48"/>
      <c r="I773" s="48"/>
      <c r="J773" s="48"/>
      <c r="K773" s="48"/>
      <c r="L773" s="450">
        <f t="shared" si="46"/>
        <v>402</v>
      </c>
      <c r="M773" s="450"/>
      <c r="N773" s="145" t="s">
        <v>2195</v>
      </c>
      <c r="O773" s="48"/>
      <c r="P773" s="48"/>
      <c r="Q773" s="48"/>
      <c r="R773" s="48"/>
      <c r="S773" s="48"/>
      <c r="T773" s="48"/>
      <c r="U773" s="451" t="str">
        <f t="shared" si="42"/>
        <v/>
      </c>
      <c r="V773" s="451"/>
      <c r="W773" s="451" t="str">
        <f t="shared" si="43"/>
        <v/>
      </c>
      <c r="X773" s="451"/>
      <c r="Y773" s="48"/>
      <c r="Z773" s="48"/>
      <c r="AA773" s="48"/>
      <c r="AB773" s="48"/>
      <c r="AC773" s="48"/>
      <c r="AD773" s="48"/>
      <c r="AE773" s="48"/>
      <c r="AF773" s="48"/>
      <c r="AG773" s="48"/>
      <c r="AH773" s="48"/>
      <c r="AI773" s="48"/>
      <c r="AJ773" s="48"/>
      <c r="AK773" s="48"/>
      <c r="AL773" s="150" t="s">
        <v>2196</v>
      </c>
      <c r="AM773" s="48"/>
      <c r="AN773" s="48"/>
      <c r="AO773" s="48"/>
      <c r="AP773" s="48"/>
      <c r="AQ773" s="48"/>
      <c r="AR773" s="48"/>
      <c r="AS773" s="48"/>
      <c r="AT773" s="451" t="str">
        <f t="shared" si="41"/>
        <v/>
      </c>
      <c r="AU773" s="451"/>
      <c r="AV773" s="451" t="str">
        <f t="shared" si="44"/>
        <v>Yes</v>
      </c>
      <c r="AW773" s="451"/>
      <c r="AX773" s="148" t="s">
        <v>895</v>
      </c>
      <c r="AY773" s="48"/>
      <c r="AZ773" s="48"/>
      <c r="BA773" s="48"/>
      <c r="BB773" s="451" t="b">
        <f t="shared" si="45"/>
        <v>0</v>
      </c>
      <c r="BC773" s="451"/>
      <c r="BD773" s="48"/>
      <c r="BE773" s="48"/>
      <c r="BF773" s="48"/>
      <c r="BG773" s="48"/>
      <c r="BH773" s="48"/>
      <c r="BI773" s="48"/>
      <c r="BJ773" s="48"/>
      <c r="BK773" s="48"/>
      <c r="BL773" s="48"/>
      <c r="BM773" s="48"/>
      <c r="BN773" s="48"/>
      <c r="BO773" s="48"/>
      <c r="BP773" s="48"/>
      <c r="BQ773" s="48"/>
      <c r="BR773" s="48"/>
      <c r="BS773" s="48"/>
      <c r="BT773" s="48"/>
      <c r="BU773" s="48"/>
    </row>
    <row r="774" spans="1:73" hidden="1">
      <c r="A774" s="48"/>
      <c r="B774" s="48"/>
      <c r="C774" s="70" t="s">
        <v>2197</v>
      </c>
      <c r="D774" s="48"/>
      <c r="E774" s="76"/>
      <c r="F774" s="48"/>
      <c r="G774" s="70"/>
      <c r="H774" s="48"/>
      <c r="I774" s="48"/>
      <c r="J774" s="48"/>
      <c r="K774" s="48"/>
      <c r="L774" s="450">
        <f t="shared" si="46"/>
        <v>403</v>
      </c>
      <c r="M774" s="450"/>
      <c r="N774" s="145" t="s">
        <v>2198</v>
      </c>
      <c r="O774" s="48"/>
      <c r="P774" s="48"/>
      <c r="Q774" s="48"/>
      <c r="R774" s="48"/>
      <c r="S774" s="48"/>
      <c r="T774" s="48"/>
      <c r="U774" s="451" t="str">
        <f t="shared" si="42"/>
        <v/>
      </c>
      <c r="V774" s="451"/>
      <c r="W774" s="451" t="str">
        <f t="shared" si="43"/>
        <v/>
      </c>
      <c r="X774" s="451"/>
      <c r="Y774" s="48"/>
      <c r="Z774" s="48"/>
      <c r="AA774" s="48"/>
      <c r="AB774" s="48"/>
      <c r="AC774" s="48"/>
      <c r="AD774" s="48"/>
      <c r="AE774" s="48"/>
      <c r="AF774" s="48"/>
      <c r="AG774" s="48"/>
      <c r="AH774" s="48"/>
      <c r="AI774" s="48"/>
      <c r="AJ774" s="48"/>
      <c r="AK774" s="48"/>
      <c r="AL774" s="153" t="s">
        <v>2199</v>
      </c>
      <c r="AM774" s="48"/>
      <c r="AN774" s="48"/>
      <c r="AO774" s="48"/>
      <c r="AP774" s="48"/>
      <c r="AQ774" s="48"/>
      <c r="AR774" s="48"/>
      <c r="AS774" s="48"/>
      <c r="AT774" s="451" t="str">
        <f t="shared" si="41"/>
        <v/>
      </c>
      <c r="AU774" s="451"/>
      <c r="AV774" s="451" t="str">
        <f t="shared" si="44"/>
        <v>Yes</v>
      </c>
      <c r="AW774" s="451"/>
      <c r="AX774" s="148" t="s">
        <v>895</v>
      </c>
      <c r="AY774" s="48"/>
      <c r="AZ774" s="48"/>
      <c r="BA774" s="48"/>
      <c r="BB774" s="451" t="b">
        <f t="shared" si="45"/>
        <v>0</v>
      </c>
      <c r="BC774" s="451"/>
      <c r="BD774" s="48"/>
      <c r="BE774" s="48"/>
      <c r="BF774" s="48"/>
      <c r="BG774" s="48"/>
      <c r="BH774" s="48"/>
      <c r="BI774" s="48"/>
      <c r="BJ774" s="48"/>
      <c r="BK774" s="48"/>
      <c r="BL774" s="48"/>
      <c r="BM774" s="48"/>
      <c r="BN774" s="48"/>
      <c r="BO774" s="48"/>
      <c r="BP774" s="48"/>
      <c r="BQ774" s="48"/>
      <c r="BR774" s="48"/>
      <c r="BS774" s="48"/>
      <c r="BT774" s="48"/>
      <c r="BU774" s="48"/>
    </row>
    <row r="775" spans="1:73" hidden="1">
      <c r="A775" s="48"/>
      <c r="B775" s="48"/>
      <c r="C775" s="70" t="s">
        <v>2200</v>
      </c>
      <c r="D775" s="48"/>
      <c r="E775" s="76"/>
      <c r="F775" s="48"/>
      <c r="G775" s="70"/>
      <c r="H775" s="48"/>
      <c r="I775" s="48"/>
      <c r="J775" s="48"/>
      <c r="K775" s="48"/>
      <c r="L775" s="450">
        <f t="shared" si="46"/>
        <v>404</v>
      </c>
      <c r="M775" s="450"/>
      <c r="N775" s="145" t="s">
        <v>2201</v>
      </c>
      <c r="O775" s="48"/>
      <c r="P775" s="48"/>
      <c r="Q775" s="48"/>
      <c r="R775" s="48"/>
      <c r="S775" s="48"/>
      <c r="T775" s="48"/>
      <c r="U775" s="451" t="str">
        <f t="shared" si="42"/>
        <v/>
      </c>
      <c r="V775" s="451"/>
      <c r="W775" s="451" t="str">
        <f t="shared" si="43"/>
        <v/>
      </c>
      <c r="X775" s="451"/>
      <c r="Y775" s="48"/>
      <c r="Z775" s="48"/>
      <c r="AA775" s="48"/>
      <c r="AB775" s="48"/>
      <c r="AC775" s="48"/>
      <c r="AD775" s="48"/>
      <c r="AE775" s="48"/>
      <c r="AF775" s="48"/>
      <c r="AG775" s="48"/>
      <c r="AH775" s="48"/>
      <c r="AI775" s="48"/>
      <c r="AJ775" s="48"/>
      <c r="AK775" s="48"/>
      <c r="AL775" s="144" t="s">
        <v>2202</v>
      </c>
      <c r="AM775" s="48"/>
      <c r="AN775" s="48"/>
      <c r="AO775" s="48"/>
      <c r="AP775" s="48"/>
      <c r="AQ775" s="48"/>
      <c r="AR775" s="48"/>
      <c r="AS775" s="48"/>
      <c r="AT775" s="451" t="str">
        <f t="shared" si="41"/>
        <v/>
      </c>
      <c r="AU775" s="451"/>
      <c r="AV775" s="451" t="str">
        <f t="shared" si="44"/>
        <v>Yes</v>
      </c>
      <c r="AW775" s="451"/>
      <c r="AX775" s="149" t="s">
        <v>905</v>
      </c>
      <c r="AY775" s="48"/>
      <c r="AZ775" s="48"/>
      <c r="BA775" s="48"/>
      <c r="BB775" s="451" t="b">
        <f t="shared" si="45"/>
        <v>0</v>
      </c>
      <c r="BC775" s="451"/>
      <c r="BD775" s="48"/>
      <c r="BE775" s="48"/>
      <c r="BF775" s="48"/>
      <c r="BG775" s="48"/>
      <c r="BH775" s="48"/>
      <c r="BI775" s="48"/>
      <c r="BJ775" s="48"/>
      <c r="BK775" s="48"/>
      <c r="BL775" s="48"/>
      <c r="BM775" s="48"/>
      <c r="BN775" s="48"/>
      <c r="BO775" s="48"/>
      <c r="BP775" s="48"/>
      <c r="BQ775" s="48"/>
      <c r="BR775" s="48"/>
      <c r="BS775" s="48"/>
      <c r="BT775" s="48"/>
      <c r="BU775" s="48"/>
    </row>
    <row r="776" spans="1:73" hidden="1">
      <c r="A776" s="48"/>
      <c r="B776" s="48"/>
      <c r="C776" s="70" t="s">
        <v>2203</v>
      </c>
      <c r="D776" s="48"/>
      <c r="E776" s="76"/>
      <c r="F776" s="48"/>
      <c r="G776" s="70"/>
      <c r="H776" s="48"/>
      <c r="I776" s="48"/>
      <c r="J776" s="48"/>
      <c r="K776" s="48"/>
      <c r="L776" s="450">
        <f t="shared" si="46"/>
        <v>405</v>
      </c>
      <c r="M776" s="450"/>
      <c r="N776" s="145" t="s">
        <v>2204</v>
      </c>
      <c r="O776" s="48"/>
      <c r="P776" s="48"/>
      <c r="Q776" s="48"/>
      <c r="R776" s="48"/>
      <c r="S776" s="48"/>
      <c r="T776" s="48"/>
      <c r="U776" s="451" t="str">
        <f t="shared" si="42"/>
        <v/>
      </c>
      <c r="V776" s="451"/>
      <c r="W776" s="451" t="str">
        <f t="shared" si="43"/>
        <v/>
      </c>
      <c r="X776" s="451"/>
      <c r="Y776" s="48"/>
      <c r="Z776" s="48"/>
      <c r="AA776" s="48"/>
      <c r="AB776" s="48"/>
      <c r="AC776" s="48"/>
      <c r="AD776" s="48"/>
      <c r="AE776" s="48"/>
      <c r="AF776" s="48"/>
      <c r="AG776" s="48"/>
      <c r="AH776" s="48"/>
      <c r="AI776" s="48"/>
      <c r="AJ776" s="48"/>
      <c r="AK776" s="48"/>
      <c r="AL776" s="144" t="s">
        <v>2205</v>
      </c>
      <c r="AM776" s="48"/>
      <c r="AN776" s="48"/>
      <c r="AO776" s="48"/>
      <c r="AP776" s="48"/>
      <c r="AQ776" s="48"/>
      <c r="AR776" s="48"/>
      <c r="AS776" s="48"/>
      <c r="AT776" s="451" t="str">
        <f t="shared" si="41"/>
        <v/>
      </c>
      <c r="AU776" s="451"/>
      <c r="AV776" s="451" t="str">
        <f t="shared" si="44"/>
        <v>Yes</v>
      </c>
      <c r="AW776" s="451"/>
      <c r="AX776" s="149" t="s">
        <v>905</v>
      </c>
      <c r="AY776" s="48"/>
      <c r="AZ776" s="48"/>
      <c r="BA776" s="48"/>
      <c r="BB776" s="451" t="b">
        <f t="shared" si="45"/>
        <v>0</v>
      </c>
      <c r="BC776" s="451"/>
      <c r="BD776" s="48"/>
      <c r="BE776" s="48"/>
      <c r="BF776" s="48"/>
      <c r="BG776" s="48"/>
      <c r="BH776" s="48"/>
      <c r="BI776" s="48"/>
      <c r="BJ776" s="48"/>
      <c r="BK776" s="48"/>
      <c r="BL776" s="48"/>
      <c r="BM776" s="48"/>
      <c r="BN776" s="48"/>
      <c r="BO776" s="48"/>
      <c r="BP776" s="48"/>
      <c r="BQ776" s="48"/>
      <c r="BR776" s="48"/>
      <c r="BS776" s="48"/>
      <c r="BT776" s="48"/>
      <c r="BU776" s="48"/>
    </row>
    <row r="777" spans="1:73" hidden="1">
      <c r="A777" s="48"/>
      <c r="B777" s="48"/>
      <c r="C777" s="70" t="s">
        <v>2206</v>
      </c>
      <c r="D777" s="48"/>
      <c r="E777" s="76"/>
      <c r="F777" s="48"/>
      <c r="G777" s="70"/>
      <c r="H777" s="48"/>
      <c r="I777" s="48"/>
      <c r="J777" s="48"/>
      <c r="K777" s="48"/>
      <c r="L777" s="450">
        <f t="shared" si="46"/>
        <v>406</v>
      </c>
      <c r="M777" s="450"/>
      <c r="N777" s="145" t="s">
        <v>2207</v>
      </c>
      <c r="O777" s="48"/>
      <c r="P777" s="48"/>
      <c r="Q777" s="48"/>
      <c r="R777" s="48"/>
      <c r="S777" s="48"/>
      <c r="T777" s="48"/>
      <c r="U777" s="451" t="str">
        <f t="shared" si="42"/>
        <v/>
      </c>
      <c r="V777" s="451"/>
      <c r="W777" s="451" t="str">
        <f t="shared" si="43"/>
        <v/>
      </c>
      <c r="X777" s="451"/>
      <c r="Y777" s="48"/>
      <c r="Z777" s="48"/>
      <c r="AA777" s="48"/>
      <c r="AB777" s="48"/>
      <c r="AC777" s="48"/>
      <c r="AD777" s="48"/>
      <c r="AE777" s="48"/>
      <c r="AF777" s="48"/>
      <c r="AG777" s="48"/>
      <c r="AH777" s="48"/>
      <c r="AI777" s="48"/>
      <c r="AJ777" s="48"/>
      <c r="AK777" s="48"/>
      <c r="AL777" s="144" t="s">
        <v>2208</v>
      </c>
      <c r="AM777" s="48"/>
      <c r="AN777" s="48"/>
      <c r="AO777" s="48"/>
      <c r="AP777" s="48"/>
      <c r="AQ777" s="48"/>
      <c r="AR777" s="48"/>
      <c r="AS777" s="48"/>
      <c r="AT777" s="451" t="str">
        <f t="shared" si="41"/>
        <v/>
      </c>
      <c r="AU777" s="451"/>
      <c r="AV777" s="451" t="str">
        <f t="shared" si="44"/>
        <v>Yes</v>
      </c>
      <c r="AW777" s="451"/>
      <c r="AX777" s="149" t="s">
        <v>895</v>
      </c>
      <c r="AY777" s="48"/>
      <c r="AZ777" s="48"/>
      <c r="BA777" s="48"/>
      <c r="BB777" s="451" t="b">
        <f t="shared" si="45"/>
        <v>0</v>
      </c>
      <c r="BC777" s="451"/>
      <c r="BD777" s="48"/>
      <c r="BE777" s="48"/>
      <c r="BF777" s="48"/>
      <c r="BG777" s="48"/>
      <c r="BH777" s="48"/>
      <c r="BI777" s="48"/>
      <c r="BJ777" s="48"/>
      <c r="BK777" s="48"/>
      <c r="BL777" s="48"/>
      <c r="BM777" s="48"/>
      <c r="BN777" s="48"/>
      <c r="BO777" s="48"/>
      <c r="BP777" s="48"/>
      <c r="BQ777" s="48"/>
      <c r="BR777" s="48"/>
      <c r="BS777" s="48"/>
      <c r="BT777" s="48"/>
      <c r="BU777" s="48"/>
    </row>
    <row r="778" spans="1:73" hidden="1">
      <c r="A778" s="48"/>
      <c r="B778" s="48"/>
      <c r="C778" s="70" t="s">
        <v>2209</v>
      </c>
      <c r="D778" s="48"/>
      <c r="E778" s="76"/>
      <c r="F778" s="48"/>
      <c r="G778" s="70"/>
      <c r="H778" s="48"/>
      <c r="I778" s="48"/>
      <c r="J778" s="48"/>
      <c r="K778" s="48"/>
      <c r="L778" s="450">
        <f t="shared" si="46"/>
        <v>407</v>
      </c>
      <c r="M778" s="450"/>
      <c r="N778" s="145" t="s">
        <v>2210</v>
      </c>
      <c r="O778" s="48"/>
      <c r="P778" s="48"/>
      <c r="Q778" s="48"/>
      <c r="R778" s="48"/>
      <c r="S778" s="48"/>
      <c r="T778" s="48"/>
      <c r="U778" s="451" t="str">
        <f t="shared" si="42"/>
        <v/>
      </c>
      <c r="V778" s="451"/>
      <c r="W778" s="451" t="str">
        <f t="shared" si="43"/>
        <v/>
      </c>
      <c r="X778" s="451"/>
      <c r="Y778" s="48"/>
      <c r="Z778" s="48"/>
      <c r="AA778" s="48"/>
      <c r="AB778" s="48"/>
      <c r="AC778" s="48"/>
      <c r="AD778" s="48"/>
      <c r="AE778" s="48"/>
      <c r="AF778" s="48"/>
      <c r="AG778" s="48"/>
      <c r="AH778" s="48"/>
      <c r="AI778" s="48"/>
      <c r="AJ778" s="48"/>
      <c r="AK778" s="48"/>
      <c r="AL778" s="153" t="s">
        <v>2211</v>
      </c>
      <c r="AM778" s="48"/>
      <c r="AN778" s="48"/>
      <c r="AO778" s="48"/>
      <c r="AP778" s="48"/>
      <c r="AQ778" s="48"/>
      <c r="AR778" s="48"/>
      <c r="AS778" s="48"/>
      <c r="AT778" s="451" t="str">
        <f t="shared" si="41"/>
        <v/>
      </c>
      <c r="AU778" s="451"/>
      <c r="AV778" s="451" t="str">
        <f t="shared" si="44"/>
        <v>Yes</v>
      </c>
      <c r="AW778" s="451"/>
      <c r="AX778" s="148" t="s">
        <v>895</v>
      </c>
      <c r="AY778" s="48"/>
      <c r="AZ778" s="48"/>
      <c r="BA778" s="48"/>
      <c r="BB778" s="451" t="b">
        <f t="shared" si="45"/>
        <v>0</v>
      </c>
      <c r="BC778" s="451"/>
      <c r="BD778" s="48"/>
      <c r="BE778" s="48"/>
      <c r="BF778" s="48"/>
      <c r="BG778" s="48"/>
      <c r="BH778" s="48"/>
      <c r="BI778" s="48"/>
      <c r="BJ778" s="48"/>
      <c r="BK778" s="48"/>
      <c r="BL778" s="48"/>
      <c r="BM778" s="48"/>
      <c r="BN778" s="48"/>
      <c r="BO778" s="48"/>
      <c r="BP778" s="48"/>
      <c r="BQ778" s="48"/>
      <c r="BR778" s="48"/>
      <c r="BS778" s="48"/>
      <c r="BT778" s="48"/>
      <c r="BU778" s="48"/>
    </row>
    <row r="779" spans="1:73" hidden="1">
      <c r="A779" s="48"/>
      <c r="B779" s="48"/>
      <c r="C779" s="70" t="s">
        <v>2212</v>
      </c>
      <c r="D779" s="48"/>
      <c r="E779" s="76"/>
      <c r="F779" s="48"/>
      <c r="G779" s="70"/>
      <c r="H779" s="48"/>
      <c r="I779" s="48"/>
      <c r="J779" s="48"/>
      <c r="K779" s="48"/>
      <c r="L779" s="450">
        <f t="shared" si="46"/>
        <v>408</v>
      </c>
      <c r="M779" s="450"/>
      <c r="N779" s="145" t="s">
        <v>2213</v>
      </c>
      <c r="O779" s="48"/>
      <c r="P779" s="48"/>
      <c r="Q779" s="48"/>
      <c r="R779" s="48"/>
      <c r="S779" s="48"/>
      <c r="T779" s="48"/>
      <c r="U779" s="451" t="str">
        <f t="shared" si="42"/>
        <v/>
      </c>
      <c r="V779" s="451"/>
      <c r="W779" s="451" t="str">
        <f t="shared" si="43"/>
        <v/>
      </c>
      <c r="X779" s="451"/>
      <c r="Y779" s="48"/>
      <c r="Z779" s="48"/>
      <c r="AA779" s="48"/>
      <c r="AB779" s="48"/>
      <c r="AC779" s="48"/>
      <c r="AD779" s="48"/>
      <c r="AE779" s="48"/>
      <c r="AF779" s="48"/>
      <c r="AG779" s="48"/>
      <c r="AH779" s="48"/>
      <c r="AI779" s="48"/>
      <c r="AJ779" s="48"/>
      <c r="AK779" s="48"/>
      <c r="AL779" s="144" t="s">
        <v>2214</v>
      </c>
      <c r="AM779" s="48"/>
      <c r="AN779" s="48"/>
      <c r="AO779" s="48"/>
      <c r="AP779" s="48"/>
      <c r="AQ779" s="48"/>
      <c r="AR779" s="48"/>
      <c r="AS779" s="48"/>
      <c r="AT779" s="451" t="str">
        <f t="shared" si="41"/>
        <v/>
      </c>
      <c r="AU779" s="451"/>
      <c r="AV779" s="451" t="str">
        <f t="shared" si="44"/>
        <v>Yes</v>
      </c>
      <c r="AW779" s="451"/>
      <c r="AX779" s="149" t="s">
        <v>895</v>
      </c>
      <c r="AY779" s="48"/>
      <c r="AZ779" s="48"/>
      <c r="BA779" s="48"/>
      <c r="BB779" s="451" t="b">
        <f t="shared" si="45"/>
        <v>0</v>
      </c>
      <c r="BC779" s="451"/>
      <c r="BD779" s="48"/>
      <c r="BE779" s="48"/>
      <c r="BF779" s="48"/>
      <c r="BG779" s="48"/>
      <c r="BH779" s="48"/>
      <c r="BI779" s="48"/>
      <c r="BJ779" s="48"/>
      <c r="BK779" s="48"/>
      <c r="BL779" s="48"/>
      <c r="BM779" s="48"/>
      <c r="BN779" s="48"/>
      <c r="BO779" s="48"/>
      <c r="BP779" s="48"/>
      <c r="BQ779" s="48"/>
      <c r="BR779" s="48"/>
      <c r="BS779" s="48"/>
      <c r="BT779" s="48"/>
      <c r="BU779" s="48"/>
    </row>
    <row r="780" spans="1:73" hidden="1">
      <c r="A780" s="48"/>
      <c r="B780" s="48"/>
      <c r="C780" s="70" t="s">
        <v>2215</v>
      </c>
      <c r="D780" s="48"/>
      <c r="E780" s="76"/>
      <c r="F780" s="48"/>
      <c r="G780" s="70"/>
      <c r="H780" s="48"/>
      <c r="I780" s="48"/>
      <c r="J780" s="48"/>
      <c r="K780" s="48"/>
      <c r="L780" s="450">
        <f t="shared" si="46"/>
        <v>409</v>
      </c>
      <c r="M780" s="450"/>
      <c r="N780" s="145" t="s">
        <v>2216</v>
      </c>
      <c r="O780" s="48"/>
      <c r="P780" s="48"/>
      <c r="Q780" s="48"/>
      <c r="R780" s="48"/>
      <c r="S780" s="48"/>
      <c r="T780" s="48"/>
      <c r="U780" s="451" t="str">
        <f t="shared" si="42"/>
        <v/>
      </c>
      <c r="V780" s="451"/>
      <c r="W780" s="451" t="str">
        <f t="shared" si="43"/>
        <v/>
      </c>
      <c r="X780" s="451"/>
      <c r="Y780" s="48"/>
      <c r="Z780" s="48"/>
      <c r="AA780" s="48"/>
      <c r="AB780" s="48"/>
      <c r="AC780" s="48"/>
      <c r="AD780" s="48"/>
      <c r="AE780" s="48"/>
      <c r="AF780" s="48"/>
      <c r="AG780" s="48"/>
      <c r="AH780" s="48"/>
      <c r="AI780" s="48"/>
      <c r="AJ780" s="48"/>
      <c r="AK780" s="48"/>
      <c r="AL780" s="147" t="s">
        <v>2217</v>
      </c>
      <c r="AM780" s="48"/>
      <c r="AN780" s="48"/>
      <c r="AO780" s="48"/>
      <c r="AP780" s="48"/>
      <c r="AQ780" s="48"/>
      <c r="AR780" s="48"/>
      <c r="AS780" s="48"/>
      <c r="AT780" s="451" t="str">
        <f t="shared" si="41"/>
        <v/>
      </c>
      <c r="AU780" s="451"/>
      <c r="AV780" s="451" t="str">
        <f t="shared" si="44"/>
        <v>Yes</v>
      </c>
      <c r="AW780" s="451"/>
      <c r="AX780" s="148" t="s">
        <v>895</v>
      </c>
      <c r="AY780" s="48"/>
      <c r="AZ780" s="48"/>
      <c r="BA780" s="48"/>
      <c r="BB780" s="451" t="b">
        <f t="shared" si="45"/>
        <v>0</v>
      </c>
      <c r="BC780" s="451"/>
      <c r="BD780" s="48"/>
      <c r="BE780" s="48"/>
      <c r="BF780" s="48"/>
      <c r="BG780" s="48"/>
      <c r="BH780" s="48"/>
      <c r="BI780" s="48"/>
      <c r="BJ780" s="48"/>
      <c r="BK780" s="48"/>
      <c r="BL780" s="48"/>
      <c r="BM780" s="48"/>
      <c r="BN780" s="48"/>
      <c r="BO780" s="48"/>
      <c r="BP780" s="48"/>
      <c r="BQ780" s="48"/>
      <c r="BR780" s="48"/>
      <c r="BS780" s="48"/>
      <c r="BT780" s="48"/>
      <c r="BU780" s="48"/>
    </row>
    <row r="781" spans="1:73" hidden="1">
      <c r="A781" s="48"/>
      <c r="B781" s="48"/>
      <c r="C781" s="70" t="s">
        <v>2218</v>
      </c>
      <c r="D781" s="48"/>
      <c r="E781" s="76"/>
      <c r="F781" s="48"/>
      <c r="G781" s="70"/>
      <c r="H781" s="48"/>
      <c r="I781" s="48"/>
      <c r="J781" s="48"/>
      <c r="K781" s="48"/>
      <c r="L781" s="450">
        <f t="shared" si="46"/>
        <v>410</v>
      </c>
      <c r="M781" s="450"/>
      <c r="N781" s="145" t="s">
        <v>2219</v>
      </c>
      <c r="O781" s="48"/>
      <c r="P781" s="48"/>
      <c r="Q781" s="48"/>
      <c r="R781" s="48"/>
      <c r="S781" s="48"/>
      <c r="T781" s="48"/>
      <c r="U781" s="451" t="str">
        <f t="shared" si="42"/>
        <v/>
      </c>
      <c r="V781" s="451"/>
      <c r="W781" s="451" t="str">
        <f t="shared" si="43"/>
        <v/>
      </c>
      <c r="X781" s="451"/>
      <c r="Y781" s="48"/>
      <c r="Z781" s="48"/>
      <c r="AA781" s="48"/>
      <c r="AB781" s="48"/>
      <c r="AC781" s="48"/>
      <c r="AD781" s="48"/>
      <c r="AE781" s="48"/>
      <c r="AF781" s="48"/>
      <c r="AG781" s="48"/>
      <c r="AH781" s="48"/>
      <c r="AI781" s="48"/>
      <c r="AJ781" s="48"/>
      <c r="AK781" s="48"/>
      <c r="AL781" s="150" t="s">
        <v>2220</v>
      </c>
      <c r="AM781" s="48"/>
      <c r="AN781" s="48"/>
      <c r="AO781" s="48"/>
      <c r="AP781" s="48"/>
      <c r="AQ781" s="48"/>
      <c r="AR781" s="48"/>
      <c r="AS781" s="48"/>
      <c r="AT781" s="451" t="str">
        <f t="shared" si="41"/>
        <v/>
      </c>
      <c r="AU781" s="451"/>
      <c r="AV781" s="451" t="str">
        <f t="shared" si="44"/>
        <v>Yes</v>
      </c>
      <c r="AW781" s="451"/>
      <c r="AX781" s="148" t="s">
        <v>895</v>
      </c>
      <c r="AY781" s="48"/>
      <c r="AZ781" s="48"/>
      <c r="BA781" s="48"/>
      <c r="BB781" s="451" t="b">
        <f t="shared" si="45"/>
        <v>0</v>
      </c>
      <c r="BC781" s="451"/>
      <c r="BD781" s="48"/>
      <c r="BE781" s="48"/>
      <c r="BF781" s="48"/>
      <c r="BG781" s="48"/>
      <c r="BH781" s="48"/>
      <c r="BI781" s="48"/>
      <c r="BJ781" s="48"/>
      <c r="BK781" s="48"/>
      <c r="BL781" s="48"/>
      <c r="BM781" s="48"/>
      <c r="BN781" s="48"/>
      <c r="BO781" s="48"/>
      <c r="BP781" s="48"/>
      <c r="BQ781" s="48"/>
      <c r="BR781" s="48"/>
      <c r="BS781" s="48"/>
      <c r="BT781" s="48"/>
      <c r="BU781" s="48"/>
    </row>
    <row r="782" spans="1:73" hidden="1">
      <c r="A782" s="48"/>
      <c r="B782" s="48"/>
      <c r="C782" s="70" t="s">
        <v>2221</v>
      </c>
      <c r="D782" s="48"/>
      <c r="E782" s="76"/>
      <c r="F782" s="48"/>
      <c r="G782" s="70"/>
      <c r="H782" s="48"/>
      <c r="I782" s="48"/>
      <c r="J782" s="48"/>
      <c r="K782" s="48"/>
      <c r="L782" s="450">
        <f t="shared" si="46"/>
        <v>411</v>
      </c>
      <c r="M782" s="450"/>
      <c r="N782" s="145" t="s">
        <v>2222</v>
      </c>
      <c r="O782" s="48"/>
      <c r="P782" s="48"/>
      <c r="Q782" s="48"/>
      <c r="R782" s="48"/>
      <c r="S782" s="48"/>
      <c r="T782" s="48"/>
      <c r="U782" s="451" t="str">
        <f t="shared" si="42"/>
        <v/>
      </c>
      <c r="V782" s="451"/>
      <c r="W782" s="451" t="str">
        <f t="shared" si="43"/>
        <v/>
      </c>
      <c r="X782" s="451"/>
      <c r="Y782" s="48"/>
      <c r="Z782" s="48"/>
      <c r="AA782" s="48"/>
      <c r="AB782" s="48"/>
      <c r="AC782" s="48"/>
      <c r="AD782" s="48"/>
      <c r="AE782" s="48"/>
      <c r="AF782" s="48"/>
      <c r="AG782" s="48"/>
      <c r="AH782" s="48"/>
      <c r="AI782" s="48"/>
      <c r="AJ782" s="48"/>
      <c r="AK782" s="48"/>
      <c r="AL782" s="144" t="s">
        <v>2223</v>
      </c>
      <c r="AM782" s="48"/>
      <c r="AN782" s="48"/>
      <c r="AO782" s="48"/>
      <c r="AP782" s="48"/>
      <c r="AQ782" s="48"/>
      <c r="AR782" s="48"/>
      <c r="AS782" s="48"/>
      <c r="AT782" s="451" t="str">
        <f t="shared" si="41"/>
        <v/>
      </c>
      <c r="AU782" s="451"/>
      <c r="AV782" s="451" t="str">
        <f t="shared" si="44"/>
        <v>Yes</v>
      </c>
      <c r="AW782" s="451"/>
      <c r="AX782" s="149" t="s">
        <v>905</v>
      </c>
      <c r="AY782" s="48"/>
      <c r="AZ782" s="48"/>
      <c r="BA782" s="48"/>
      <c r="BB782" s="451" t="b">
        <f t="shared" si="45"/>
        <v>0</v>
      </c>
      <c r="BC782" s="451"/>
      <c r="BD782" s="48"/>
      <c r="BE782" s="48"/>
      <c r="BF782" s="48"/>
      <c r="BG782" s="48"/>
      <c r="BH782" s="48"/>
      <c r="BI782" s="48"/>
      <c r="BJ782" s="48"/>
      <c r="BK782" s="48"/>
      <c r="BL782" s="48"/>
      <c r="BM782" s="48"/>
      <c r="BN782" s="48"/>
      <c r="BO782" s="48"/>
      <c r="BP782" s="48"/>
      <c r="BQ782" s="48"/>
      <c r="BR782" s="48"/>
      <c r="BS782" s="48"/>
      <c r="BT782" s="48"/>
      <c r="BU782" s="48"/>
    </row>
    <row r="783" spans="1:73" hidden="1">
      <c r="A783" s="48"/>
      <c r="B783" s="48"/>
      <c r="C783" s="70" t="s">
        <v>2224</v>
      </c>
      <c r="D783" s="48"/>
      <c r="E783" s="76"/>
      <c r="F783" s="48"/>
      <c r="G783" s="70"/>
      <c r="H783" s="48"/>
      <c r="I783" s="48"/>
      <c r="J783" s="48"/>
      <c r="K783" s="48"/>
      <c r="L783" s="450">
        <f t="shared" si="46"/>
        <v>412</v>
      </c>
      <c r="M783" s="450"/>
      <c r="N783" s="145" t="s">
        <v>2225</v>
      </c>
      <c r="O783" s="48"/>
      <c r="P783" s="48"/>
      <c r="Q783" s="48"/>
      <c r="R783" s="48"/>
      <c r="S783" s="48"/>
      <c r="T783" s="48"/>
      <c r="U783" s="451" t="str">
        <f t="shared" si="42"/>
        <v/>
      </c>
      <c r="V783" s="451"/>
      <c r="W783" s="451" t="str">
        <f t="shared" si="43"/>
        <v/>
      </c>
      <c r="X783" s="451"/>
      <c r="Y783" s="48"/>
      <c r="Z783" s="48"/>
      <c r="AA783" s="48"/>
      <c r="AB783" s="48"/>
      <c r="AC783" s="48"/>
      <c r="AD783" s="48"/>
      <c r="AE783" s="48"/>
      <c r="AF783" s="48"/>
      <c r="AG783" s="48"/>
      <c r="AH783" s="48"/>
      <c r="AI783" s="48"/>
      <c r="AJ783" s="48"/>
      <c r="AK783" s="48"/>
      <c r="AL783" s="144" t="s">
        <v>2226</v>
      </c>
      <c r="AM783" s="48"/>
      <c r="AN783" s="48"/>
      <c r="AO783" s="48"/>
      <c r="AP783" s="48"/>
      <c r="AQ783" s="48"/>
      <c r="AR783" s="48"/>
      <c r="AS783" s="48"/>
      <c r="AT783" s="451" t="str">
        <f t="shared" si="41"/>
        <v/>
      </c>
      <c r="AU783" s="451"/>
      <c r="AV783" s="451" t="str">
        <f t="shared" si="44"/>
        <v>Yes</v>
      </c>
      <c r="AW783" s="451"/>
      <c r="AX783" s="149" t="s">
        <v>905</v>
      </c>
      <c r="AY783" s="48"/>
      <c r="AZ783" s="48"/>
      <c r="BA783" s="48"/>
      <c r="BB783" s="451" t="b">
        <f t="shared" si="45"/>
        <v>0</v>
      </c>
      <c r="BC783" s="451"/>
      <c r="BD783" s="48"/>
      <c r="BE783" s="48"/>
      <c r="BF783" s="48"/>
      <c r="BG783" s="48"/>
      <c r="BH783" s="48"/>
      <c r="BI783" s="48"/>
      <c r="BJ783" s="48"/>
      <c r="BK783" s="48"/>
      <c r="BL783" s="48"/>
      <c r="BM783" s="48"/>
      <c r="BN783" s="48"/>
      <c r="BO783" s="48"/>
      <c r="BP783" s="48"/>
      <c r="BQ783" s="48"/>
      <c r="BR783" s="48"/>
      <c r="BS783" s="48"/>
      <c r="BT783" s="48"/>
      <c r="BU783" s="48"/>
    </row>
    <row r="784" spans="1:73" hidden="1">
      <c r="A784" s="48"/>
      <c r="B784" s="48"/>
      <c r="C784" s="70" t="s">
        <v>2227</v>
      </c>
      <c r="D784" s="48"/>
      <c r="E784" s="76"/>
      <c r="F784" s="48"/>
      <c r="G784" s="70"/>
      <c r="H784" s="48"/>
      <c r="I784" s="48"/>
      <c r="J784" s="48"/>
      <c r="K784" s="48"/>
      <c r="L784" s="450">
        <f t="shared" si="46"/>
        <v>413</v>
      </c>
      <c r="M784" s="450"/>
      <c r="N784" s="145" t="s">
        <v>2228</v>
      </c>
      <c r="O784" s="48"/>
      <c r="P784" s="48"/>
      <c r="Q784" s="48"/>
      <c r="R784" s="48"/>
      <c r="S784" s="48"/>
      <c r="T784" s="48"/>
      <c r="U784" s="451" t="str">
        <f t="shared" si="42"/>
        <v/>
      </c>
      <c r="V784" s="451"/>
      <c r="W784" s="451" t="str">
        <f t="shared" si="43"/>
        <v/>
      </c>
      <c r="X784" s="451"/>
      <c r="Y784" s="48"/>
      <c r="Z784" s="48"/>
      <c r="AA784" s="48"/>
      <c r="AB784" s="48"/>
      <c r="AC784" s="48"/>
      <c r="AD784" s="48"/>
      <c r="AE784" s="48"/>
      <c r="AF784" s="48"/>
      <c r="AG784" s="48"/>
      <c r="AH784" s="48"/>
      <c r="AI784" s="48"/>
      <c r="AJ784" s="48"/>
      <c r="AK784" s="48"/>
      <c r="AL784" s="153" t="s">
        <v>2229</v>
      </c>
      <c r="AM784" s="48"/>
      <c r="AN784" s="48"/>
      <c r="AO784" s="48"/>
      <c r="AP784" s="48"/>
      <c r="AQ784" s="48"/>
      <c r="AR784" s="48"/>
      <c r="AS784" s="48"/>
      <c r="AT784" s="451" t="str">
        <f t="shared" si="41"/>
        <v/>
      </c>
      <c r="AU784" s="451"/>
      <c r="AV784" s="451" t="str">
        <f t="shared" si="44"/>
        <v>Yes</v>
      </c>
      <c r="AW784" s="451"/>
      <c r="AX784" s="148" t="s">
        <v>895</v>
      </c>
      <c r="AY784" s="48"/>
      <c r="AZ784" s="48"/>
      <c r="BA784" s="48"/>
      <c r="BB784" s="451" t="b">
        <f t="shared" si="45"/>
        <v>0</v>
      </c>
      <c r="BC784" s="451"/>
      <c r="BD784" s="48"/>
      <c r="BE784" s="48"/>
      <c r="BF784" s="48"/>
      <c r="BG784" s="48"/>
      <c r="BH784" s="48"/>
      <c r="BI784" s="48"/>
      <c r="BJ784" s="48"/>
      <c r="BK784" s="48"/>
      <c r="BL784" s="48"/>
      <c r="BM784" s="48"/>
      <c r="BN784" s="48"/>
      <c r="BO784" s="48"/>
      <c r="BP784" s="48"/>
      <c r="BQ784" s="48"/>
      <c r="BR784" s="48"/>
      <c r="BS784" s="48"/>
      <c r="BT784" s="48"/>
      <c r="BU784" s="48"/>
    </row>
    <row r="785" spans="1:73" hidden="1">
      <c r="A785" s="48"/>
      <c r="B785" s="48"/>
      <c r="C785" s="70" t="s">
        <v>2230</v>
      </c>
      <c r="D785" s="48"/>
      <c r="E785" s="76"/>
      <c r="F785" s="48"/>
      <c r="G785" s="70"/>
      <c r="H785" s="48"/>
      <c r="I785" s="48"/>
      <c r="J785" s="48"/>
      <c r="K785" s="48"/>
      <c r="L785" s="450">
        <f t="shared" si="46"/>
        <v>414</v>
      </c>
      <c r="M785" s="450"/>
      <c r="N785" s="145" t="s">
        <v>2231</v>
      </c>
      <c r="O785" s="48"/>
      <c r="P785" s="48"/>
      <c r="Q785" s="48"/>
      <c r="R785" s="48"/>
      <c r="S785" s="48"/>
      <c r="T785" s="48"/>
      <c r="U785" s="451" t="str">
        <f t="shared" si="42"/>
        <v/>
      </c>
      <c r="V785" s="451"/>
      <c r="W785" s="451" t="str">
        <f t="shared" si="43"/>
        <v/>
      </c>
      <c r="X785" s="451"/>
      <c r="Y785" s="48"/>
      <c r="Z785" s="48"/>
      <c r="AA785" s="48"/>
      <c r="AB785" s="48"/>
      <c r="AC785" s="48"/>
      <c r="AD785" s="48"/>
      <c r="AE785" s="48"/>
      <c r="AF785" s="48"/>
      <c r="AG785" s="48"/>
      <c r="AH785" s="48"/>
      <c r="AI785" s="48"/>
      <c r="AJ785" s="48"/>
      <c r="AK785" s="48"/>
      <c r="AL785" s="150" t="s">
        <v>2232</v>
      </c>
      <c r="AM785" s="48"/>
      <c r="AN785" s="48"/>
      <c r="AO785" s="48"/>
      <c r="AP785" s="48"/>
      <c r="AQ785" s="48"/>
      <c r="AR785" s="48"/>
      <c r="AS785" s="48"/>
      <c r="AT785" s="451" t="str">
        <f t="shared" si="41"/>
        <v/>
      </c>
      <c r="AU785" s="451"/>
      <c r="AV785" s="451" t="str">
        <f t="shared" si="44"/>
        <v>Yes</v>
      </c>
      <c r="AW785" s="451"/>
      <c r="AX785" s="148" t="s">
        <v>895</v>
      </c>
      <c r="AY785" s="48"/>
      <c r="AZ785" s="48"/>
      <c r="BA785" s="48"/>
      <c r="BB785" s="451" t="b">
        <f t="shared" si="45"/>
        <v>0</v>
      </c>
      <c r="BC785" s="451"/>
      <c r="BD785" s="48"/>
      <c r="BE785" s="48"/>
      <c r="BF785" s="48"/>
      <c r="BG785" s="48"/>
      <c r="BH785" s="48"/>
      <c r="BI785" s="48"/>
      <c r="BJ785" s="48"/>
      <c r="BK785" s="48"/>
      <c r="BL785" s="48"/>
      <c r="BM785" s="48"/>
      <c r="BN785" s="48"/>
      <c r="BO785" s="48"/>
      <c r="BP785" s="48"/>
      <c r="BQ785" s="48"/>
      <c r="BR785" s="48"/>
      <c r="BS785" s="48"/>
      <c r="BT785" s="48"/>
      <c r="BU785" s="48"/>
    </row>
    <row r="786" spans="1:73" hidden="1">
      <c r="A786" s="48"/>
      <c r="B786" s="48"/>
      <c r="C786" s="70" t="s">
        <v>2233</v>
      </c>
      <c r="D786" s="48"/>
      <c r="E786" s="76"/>
      <c r="F786" s="48"/>
      <c r="G786" s="70"/>
      <c r="H786" s="48"/>
      <c r="I786" s="48"/>
      <c r="J786" s="48"/>
      <c r="K786" s="48"/>
      <c r="L786" s="450">
        <f t="shared" si="46"/>
        <v>415</v>
      </c>
      <c r="M786" s="450"/>
      <c r="N786" s="145" t="s">
        <v>2234</v>
      </c>
      <c r="O786" s="48"/>
      <c r="P786" s="48"/>
      <c r="Q786" s="48"/>
      <c r="R786" s="48"/>
      <c r="S786" s="48"/>
      <c r="T786" s="48"/>
      <c r="U786" s="451" t="str">
        <f t="shared" si="42"/>
        <v/>
      </c>
      <c r="V786" s="451"/>
      <c r="W786" s="451" t="str">
        <f t="shared" si="43"/>
        <v/>
      </c>
      <c r="X786" s="451"/>
      <c r="Y786" s="48"/>
      <c r="Z786" s="48"/>
      <c r="AA786" s="48"/>
      <c r="AB786" s="48"/>
      <c r="AC786" s="48"/>
      <c r="AD786" s="48"/>
      <c r="AE786" s="48"/>
      <c r="AF786" s="48"/>
      <c r="AG786" s="48"/>
      <c r="AH786" s="48"/>
      <c r="AI786" s="48"/>
      <c r="AJ786" s="48"/>
      <c r="AK786" s="48"/>
      <c r="AL786" s="150" t="s">
        <v>2235</v>
      </c>
      <c r="AM786" s="48"/>
      <c r="AN786" s="48"/>
      <c r="AO786" s="48"/>
      <c r="AP786" s="48"/>
      <c r="AQ786" s="48"/>
      <c r="AR786" s="48"/>
      <c r="AS786" s="48"/>
      <c r="AT786" s="451" t="str">
        <f t="shared" si="41"/>
        <v/>
      </c>
      <c r="AU786" s="451"/>
      <c r="AV786" s="451" t="str">
        <f t="shared" si="44"/>
        <v>Yes</v>
      </c>
      <c r="AW786" s="451"/>
      <c r="AX786" s="148" t="s">
        <v>895</v>
      </c>
      <c r="AY786" s="48"/>
      <c r="AZ786" s="48"/>
      <c r="BA786" s="48"/>
      <c r="BB786" s="451" t="b">
        <f t="shared" si="45"/>
        <v>0</v>
      </c>
      <c r="BC786" s="451"/>
      <c r="BD786" s="48"/>
      <c r="BE786" s="48"/>
      <c r="BF786" s="48"/>
      <c r="BG786" s="48"/>
      <c r="BH786" s="48"/>
      <c r="BI786" s="48"/>
      <c r="BJ786" s="48"/>
      <c r="BK786" s="48"/>
      <c r="BL786" s="48"/>
      <c r="BM786" s="48"/>
      <c r="BN786" s="48"/>
      <c r="BO786" s="48"/>
      <c r="BP786" s="48"/>
      <c r="BQ786" s="48"/>
      <c r="BR786" s="48"/>
      <c r="BS786" s="48"/>
      <c r="BT786" s="48"/>
      <c r="BU786" s="48"/>
    </row>
    <row r="787" spans="1:73" hidden="1">
      <c r="A787" s="48"/>
      <c r="B787" s="48"/>
      <c r="C787" s="70" t="s">
        <v>2236</v>
      </c>
      <c r="D787" s="48"/>
      <c r="E787" s="76"/>
      <c r="F787" s="48"/>
      <c r="G787" s="70"/>
      <c r="H787" s="48"/>
      <c r="I787" s="48"/>
      <c r="J787" s="48"/>
      <c r="K787" s="48"/>
      <c r="L787" s="450">
        <f t="shared" si="46"/>
        <v>416</v>
      </c>
      <c r="M787" s="450"/>
      <c r="N787" s="145" t="s">
        <v>2237</v>
      </c>
      <c r="O787" s="48"/>
      <c r="P787" s="48"/>
      <c r="Q787" s="48"/>
      <c r="R787" s="48"/>
      <c r="S787" s="48"/>
      <c r="T787" s="48"/>
      <c r="U787" s="451" t="str">
        <f t="shared" si="42"/>
        <v/>
      </c>
      <c r="V787" s="451"/>
      <c r="W787" s="451" t="str">
        <f t="shared" si="43"/>
        <v/>
      </c>
      <c r="X787" s="451"/>
      <c r="Y787" s="48"/>
      <c r="Z787" s="48"/>
      <c r="AA787" s="48"/>
      <c r="AB787" s="48"/>
      <c r="AC787" s="48"/>
      <c r="AD787" s="48"/>
      <c r="AE787" s="48"/>
      <c r="AF787" s="48"/>
      <c r="AG787" s="48"/>
      <c r="AH787" s="48"/>
      <c r="AI787" s="48"/>
      <c r="AJ787" s="48"/>
      <c r="AK787" s="48"/>
      <c r="AL787" s="144" t="s">
        <v>2238</v>
      </c>
      <c r="AM787" s="48"/>
      <c r="AN787" s="48"/>
      <c r="AO787" s="48"/>
      <c r="AP787" s="48"/>
      <c r="AQ787" s="48"/>
      <c r="AR787" s="48"/>
      <c r="AS787" s="48"/>
      <c r="AT787" s="451" t="str">
        <f t="shared" si="41"/>
        <v/>
      </c>
      <c r="AU787" s="451"/>
      <c r="AV787" s="451" t="str">
        <f t="shared" si="44"/>
        <v>Yes</v>
      </c>
      <c r="AW787" s="451"/>
      <c r="AX787" s="149" t="s">
        <v>905</v>
      </c>
      <c r="AY787" s="48"/>
      <c r="AZ787" s="48"/>
      <c r="BA787" s="48"/>
      <c r="BB787" s="451" t="b">
        <f t="shared" si="45"/>
        <v>0</v>
      </c>
      <c r="BC787" s="451"/>
      <c r="BD787" s="48"/>
      <c r="BE787" s="48"/>
      <c r="BF787" s="48"/>
      <c r="BG787" s="48"/>
      <c r="BH787" s="48"/>
      <c r="BI787" s="48"/>
      <c r="BJ787" s="48"/>
      <c r="BK787" s="48"/>
      <c r="BL787" s="48"/>
      <c r="BM787" s="48"/>
      <c r="BN787" s="48"/>
      <c r="BO787" s="48"/>
      <c r="BP787" s="48"/>
      <c r="BQ787" s="48"/>
      <c r="BR787" s="48"/>
      <c r="BS787" s="48"/>
      <c r="BT787" s="48"/>
      <c r="BU787" s="48"/>
    </row>
    <row r="788" spans="1:73" hidden="1">
      <c r="A788" s="48"/>
      <c r="B788" s="48"/>
      <c r="C788" s="70" t="s">
        <v>2239</v>
      </c>
      <c r="D788" s="48"/>
      <c r="E788" s="76"/>
      <c r="F788" s="48"/>
      <c r="G788" s="70"/>
      <c r="H788" s="48"/>
      <c r="I788" s="48"/>
      <c r="J788" s="48"/>
      <c r="K788" s="48"/>
      <c r="L788" s="450">
        <f t="shared" si="46"/>
        <v>417</v>
      </c>
      <c r="M788" s="450"/>
      <c r="N788" s="145" t="s">
        <v>2240</v>
      </c>
      <c r="O788" s="48"/>
      <c r="P788" s="48"/>
      <c r="Q788" s="48"/>
      <c r="R788" s="48"/>
      <c r="S788" s="48"/>
      <c r="T788" s="48"/>
      <c r="U788" s="451" t="str">
        <f t="shared" si="42"/>
        <v/>
      </c>
      <c r="V788" s="451"/>
      <c r="W788" s="451" t="str">
        <f t="shared" si="43"/>
        <v/>
      </c>
      <c r="X788" s="451"/>
      <c r="Y788" s="48"/>
      <c r="Z788" s="48"/>
      <c r="AA788" s="48"/>
      <c r="AB788" s="48"/>
      <c r="AC788" s="48"/>
      <c r="AD788" s="48"/>
      <c r="AE788" s="48"/>
      <c r="AF788" s="48"/>
      <c r="AG788" s="48"/>
      <c r="AH788" s="48"/>
      <c r="AI788" s="48"/>
      <c r="AJ788" s="48"/>
      <c r="AK788" s="48"/>
      <c r="AL788" s="153" t="s">
        <v>2241</v>
      </c>
      <c r="AM788" s="48"/>
      <c r="AN788" s="48"/>
      <c r="AO788" s="48"/>
      <c r="AP788" s="48"/>
      <c r="AQ788" s="48"/>
      <c r="AR788" s="48"/>
      <c r="AS788" s="48"/>
      <c r="AT788" s="451" t="str">
        <f t="shared" si="41"/>
        <v/>
      </c>
      <c r="AU788" s="451"/>
      <c r="AV788" s="451" t="str">
        <f t="shared" si="44"/>
        <v>Yes</v>
      </c>
      <c r="AW788" s="451"/>
      <c r="AX788" s="148" t="s">
        <v>895</v>
      </c>
      <c r="AY788" s="48"/>
      <c r="AZ788" s="48"/>
      <c r="BA788" s="48"/>
      <c r="BB788" s="451" t="b">
        <f t="shared" si="45"/>
        <v>0</v>
      </c>
      <c r="BC788" s="451"/>
      <c r="BD788" s="48"/>
      <c r="BE788" s="48"/>
      <c r="BF788" s="48"/>
      <c r="BG788" s="48"/>
      <c r="BH788" s="48"/>
      <c r="BI788" s="48"/>
      <c r="BJ788" s="48"/>
      <c r="BK788" s="48"/>
      <c r="BL788" s="48"/>
      <c r="BM788" s="48"/>
      <c r="BN788" s="48"/>
      <c r="BO788" s="48"/>
      <c r="BP788" s="48"/>
      <c r="BQ788" s="48"/>
      <c r="BR788" s="48"/>
      <c r="BS788" s="48"/>
      <c r="BT788" s="48"/>
      <c r="BU788" s="48"/>
    </row>
    <row r="789" spans="1:73" hidden="1">
      <c r="A789" s="48"/>
      <c r="B789" s="48"/>
      <c r="C789" s="70" t="s">
        <v>2242</v>
      </c>
      <c r="D789" s="48"/>
      <c r="E789" s="76"/>
      <c r="F789" s="48"/>
      <c r="G789" s="70"/>
      <c r="H789" s="48"/>
      <c r="I789" s="48"/>
      <c r="J789" s="48"/>
      <c r="K789" s="48"/>
      <c r="L789" s="450">
        <f t="shared" si="46"/>
        <v>418</v>
      </c>
      <c r="M789" s="450"/>
      <c r="N789" s="145" t="s">
        <v>2243</v>
      </c>
      <c r="O789" s="48"/>
      <c r="P789" s="48"/>
      <c r="Q789" s="48"/>
      <c r="R789" s="48"/>
      <c r="S789" s="48"/>
      <c r="T789" s="48"/>
      <c r="U789" s="451" t="str">
        <f t="shared" si="42"/>
        <v/>
      </c>
      <c r="V789" s="451"/>
      <c r="W789" s="451" t="str">
        <f t="shared" si="43"/>
        <v/>
      </c>
      <c r="X789" s="451"/>
      <c r="Y789" s="48"/>
      <c r="Z789" s="48"/>
      <c r="AA789" s="48"/>
      <c r="AB789" s="48"/>
      <c r="AC789" s="48"/>
      <c r="AD789" s="48"/>
      <c r="AE789" s="48"/>
      <c r="AF789" s="48"/>
      <c r="AG789" s="48"/>
      <c r="AH789" s="48"/>
      <c r="AI789" s="48"/>
      <c r="AJ789" s="48"/>
      <c r="AK789" s="48"/>
      <c r="AL789" s="153" t="s">
        <v>2244</v>
      </c>
      <c r="AM789" s="48"/>
      <c r="AN789" s="48"/>
      <c r="AO789" s="48"/>
      <c r="AP789" s="48"/>
      <c r="AQ789" s="48"/>
      <c r="AR789" s="48"/>
      <c r="AS789" s="48"/>
      <c r="AT789" s="451" t="str">
        <f t="shared" si="41"/>
        <v/>
      </c>
      <c r="AU789" s="451"/>
      <c r="AV789" s="451" t="str">
        <f t="shared" si="44"/>
        <v>Yes</v>
      </c>
      <c r="AW789" s="451"/>
      <c r="AX789" s="148" t="s">
        <v>895</v>
      </c>
      <c r="AY789" s="48"/>
      <c r="AZ789" s="48"/>
      <c r="BA789" s="48"/>
      <c r="BB789" s="451" t="b">
        <f t="shared" si="45"/>
        <v>0</v>
      </c>
      <c r="BC789" s="451"/>
      <c r="BD789" s="48"/>
      <c r="BE789" s="48"/>
      <c r="BF789" s="48"/>
      <c r="BG789" s="48"/>
      <c r="BH789" s="48"/>
      <c r="BI789" s="48"/>
      <c r="BJ789" s="48"/>
      <c r="BK789" s="48"/>
      <c r="BL789" s="48"/>
      <c r="BM789" s="48"/>
      <c r="BN789" s="48"/>
      <c r="BO789" s="48"/>
      <c r="BP789" s="48"/>
      <c r="BQ789" s="48"/>
      <c r="BR789" s="48"/>
      <c r="BS789" s="48"/>
      <c r="BT789" s="48"/>
      <c r="BU789" s="48"/>
    </row>
    <row r="790" spans="1:73" hidden="1">
      <c r="A790" s="48"/>
      <c r="B790" s="48"/>
      <c r="C790" s="70" t="s">
        <v>2245</v>
      </c>
      <c r="D790" s="48"/>
      <c r="E790" s="76"/>
      <c r="F790" s="48"/>
      <c r="G790" s="70"/>
      <c r="H790" s="48"/>
      <c r="I790" s="48"/>
      <c r="J790" s="48"/>
      <c r="K790" s="48"/>
      <c r="L790" s="450">
        <f t="shared" si="46"/>
        <v>419</v>
      </c>
      <c r="M790" s="450"/>
      <c r="N790" s="145" t="s">
        <v>2246</v>
      </c>
      <c r="O790" s="48"/>
      <c r="P790" s="48"/>
      <c r="Q790" s="48"/>
      <c r="R790" s="48"/>
      <c r="S790" s="48"/>
      <c r="T790" s="48"/>
      <c r="U790" s="451" t="str">
        <f t="shared" si="42"/>
        <v/>
      </c>
      <c r="V790" s="451"/>
      <c r="W790" s="451" t="str">
        <f t="shared" si="43"/>
        <v/>
      </c>
      <c r="X790" s="451"/>
      <c r="Y790" s="48"/>
      <c r="Z790" s="48"/>
      <c r="AA790" s="48"/>
      <c r="AB790" s="48"/>
      <c r="AC790" s="48"/>
      <c r="AD790" s="48"/>
      <c r="AE790" s="48"/>
      <c r="AF790" s="48"/>
      <c r="AG790" s="48"/>
      <c r="AH790" s="48"/>
      <c r="AI790" s="48"/>
      <c r="AJ790" s="48"/>
      <c r="AK790" s="48"/>
      <c r="AL790" s="144" t="s">
        <v>2247</v>
      </c>
      <c r="AM790" s="48"/>
      <c r="AN790" s="48"/>
      <c r="AO790" s="48"/>
      <c r="AP790" s="48"/>
      <c r="AQ790" s="48"/>
      <c r="AR790" s="48"/>
      <c r="AS790" s="48"/>
      <c r="AT790" s="451" t="str">
        <f t="shared" si="41"/>
        <v/>
      </c>
      <c r="AU790" s="451"/>
      <c r="AV790" s="451" t="str">
        <f t="shared" si="44"/>
        <v>Yes</v>
      </c>
      <c r="AW790" s="451"/>
      <c r="AX790" s="149" t="s">
        <v>905</v>
      </c>
      <c r="AY790" s="48"/>
      <c r="AZ790" s="48"/>
      <c r="BA790" s="48"/>
      <c r="BB790" s="451" t="b">
        <f t="shared" si="45"/>
        <v>0</v>
      </c>
      <c r="BC790" s="451"/>
      <c r="BD790" s="48"/>
      <c r="BE790" s="48"/>
      <c r="BF790" s="48"/>
      <c r="BG790" s="48"/>
      <c r="BH790" s="48"/>
      <c r="BI790" s="48"/>
      <c r="BJ790" s="48"/>
      <c r="BK790" s="48"/>
      <c r="BL790" s="48"/>
      <c r="BM790" s="48"/>
      <c r="BN790" s="48"/>
      <c r="BO790" s="48"/>
      <c r="BP790" s="48"/>
      <c r="BQ790" s="48"/>
      <c r="BR790" s="48"/>
      <c r="BS790" s="48"/>
      <c r="BT790" s="48"/>
      <c r="BU790" s="48"/>
    </row>
    <row r="791" spans="1:73" hidden="1">
      <c r="A791" s="48"/>
      <c r="B791" s="48"/>
      <c r="C791" s="70" t="s">
        <v>2248</v>
      </c>
      <c r="D791" s="48"/>
      <c r="E791" s="76"/>
      <c r="F791" s="48"/>
      <c r="G791" s="70"/>
      <c r="H791" s="48"/>
      <c r="I791" s="48"/>
      <c r="J791" s="48"/>
      <c r="K791" s="48"/>
      <c r="L791" s="450">
        <f t="shared" si="46"/>
        <v>420</v>
      </c>
      <c r="M791" s="450"/>
      <c r="N791" s="145" t="s">
        <v>2249</v>
      </c>
      <c r="O791" s="48"/>
      <c r="P791" s="48"/>
      <c r="Q791" s="48"/>
      <c r="R791" s="48"/>
      <c r="S791" s="48"/>
      <c r="T791" s="48"/>
      <c r="U791" s="451" t="str">
        <f t="shared" si="42"/>
        <v/>
      </c>
      <c r="V791" s="451"/>
      <c r="W791" s="451" t="str">
        <f t="shared" si="43"/>
        <v/>
      </c>
      <c r="X791" s="451"/>
      <c r="Y791" s="48"/>
      <c r="Z791" s="48"/>
      <c r="AA791" s="48"/>
      <c r="AB791" s="48"/>
      <c r="AC791" s="48"/>
      <c r="AD791" s="48"/>
      <c r="AE791" s="48"/>
      <c r="AF791" s="48"/>
      <c r="AG791" s="48"/>
      <c r="AH791" s="48"/>
      <c r="AI791" s="48"/>
      <c r="AJ791" s="48"/>
      <c r="AK791" s="48"/>
      <c r="AL791" s="144" t="s">
        <v>2250</v>
      </c>
      <c r="AM791" s="48"/>
      <c r="AN791" s="48"/>
      <c r="AO791" s="48"/>
      <c r="AP791" s="48"/>
      <c r="AQ791" s="48"/>
      <c r="AR791" s="48"/>
      <c r="AS791" s="48"/>
      <c r="AT791" s="451" t="str">
        <f t="shared" si="41"/>
        <v/>
      </c>
      <c r="AU791" s="451"/>
      <c r="AV791" s="451" t="str">
        <f t="shared" si="44"/>
        <v>Yes</v>
      </c>
      <c r="AW791" s="451"/>
      <c r="AX791" s="69" t="s">
        <v>918</v>
      </c>
      <c r="AY791" s="48"/>
      <c r="AZ791" s="48"/>
      <c r="BA791" s="48"/>
      <c r="BB791" s="451" t="b">
        <f t="shared" si="45"/>
        <v>0</v>
      </c>
      <c r="BC791" s="451"/>
      <c r="BD791" s="48"/>
      <c r="BE791" s="48"/>
      <c r="BF791" s="48"/>
      <c r="BG791" s="48"/>
      <c r="BH791" s="48"/>
      <c r="BI791" s="48"/>
      <c r="BJ791" s="48"/>
      <c r="BK791" s="48"/>
      <c r="BL791" s="48"/>
      <c r="BM791" s="48"/>
      <c r="BN791" s="48"/>
      <c r="BO791" s="48"/>
      <c r="BP791" s="48"/>
      <c r="BQ791" s="48"/>
      <c r="BR791" s="48"/>
      <c r="BS791" s="48"/>
      <c r="BT791" s="48"/>
      <c r="BU791" s="48"/>
    </row>
    <row r="792" spans="1:73" hidden="1">
      <c r="A792" s="48"/>
      <c r="B792" s="48"/>
      <c r="C792" s="70" t="s">
        <v>2251</v>
      </c>
      <c r="D792" s="48"/>
      <c r="E792" s="76"/>
      <c r="F792" s="48"/>
      <c r="G792" s="70"/>
      <c r="H792" s="48"/>
      <c r="I792" s="48"/>
      <c r="J792" s="48"/>
      <c r="K792" s="48"/>
      <c r="L792" s="450">
        <f t="shared" si="46"/>
        <v>421</v>
      </c>
      <c r="M792" s="450"/>
      <c r="N792" s="145" t="s">
        <v>2252</v>
      </c>
      <c r="O792" s="48"/>
      <c r="P792" s="48"/>
      <c r="Q792" s="48"/>
      <c r="R792" s="48"/>
      <c r="S792" s="48"/>
      <c r="T792" s="48"/>
      <c r="U792" s="451" t="str">
        <f t="shared" si="42"/>
        <v/>
      </c>
      <c r="V792" s="451"/>
      <c r="W792" s="451" t="str">
        <f t="shared" si="43"/>
        <v/>
      </c>
      <c r="X792" s="451"/>
      <c r="Y792" s="48"/>
      <c r="Z792" s="48"/>
      <c r="AA792" s="48"/>
      <c r="AB792" s="48"/>
      <c r="AC792" s="48"/>
      <c r="AD792" s="48"/>
      <c r="AE792" s="48"/>
      <c r="AF792" s="48"/>
      <c r="AG792" s="48"/>
      <c r="AH792" s="48"/>
      <c r="AI792" s="48"/>
      <c r="AJ792" s="48"/>
      <c r="AK792" s="48"/>
      <c r="AL792" s="150" t="s">
        <v>2253</v>
      </c>
      <c r="AM792" s="48"/>
      <c r="AN792" s="48"/>
      <c r="AO792" s="48"/>
      <c r="AP792" s="48"/>
      <c r="AQ792" s="48"/>
      <c r="AR792" s="48"/>
      <c r="AS792" s="48"/>
      <c r="AT792" s="451" t="str">
        <f t="shared" si="41"/>
        <v/>
      </c>
      <c r="AU792" s="451"/>
      <c r="AV792" s="451" t="str">
        <f t="shared" si="44"/>
        <v>Yes</v>
      </c>
      <c r="AW792" s="451"/>
      <c r="AX792" s="148" t="s">
        <v>895</v>
      </c>
      <c r="AY792" s="48"/>
      <c r="AZ792" s="48"/>
      <c r="BA792" s="48"/>
      <c r="BB792" s="451" t="b">
        <f t="shared" si="45"/>
        <v>0</v>
      </c>
      <c r="BC792" s="451"/>
      <c r="BD792" s="48"/>
      <c r="BE792" s="48"/>
      <c r="BF792" s="48"/>
      <c r="BG792" s="48"/>
      <c r="BH792" s="48"/>
      <c r="BI792" s="48"/>
      <c r="BJ792" s="48"/>
      <c r="BK792" s="48"/>
      <c r="BL792" s="48"/>
      <c r="BM792" s="48"/>
      <c r="BN792" s="48"/>
      <c r="BO792" s="48"/>
      <c r="BP792" s="48"/>
      <c r="BQ792" s="48"/>
      <c r="BR792" s="48"/>
      <c r="BS792" s="48"/>
      <c r="BT792" s="48"/>
      <c r="BU792" s="48"/>
    </row>
    <row r="793" spans="1:73" hidden="1">
      <c r="A793" s="48"/>
      <c r="B793" s="48"/>
      <c r="C793" s="70" t="s">
        <v>2254</v>
      </c>
      <c r="D793" s="48"/>
      <c r="E793" s="76"/>
      <c r="F793" s="48"/>
      <c r="G793" s="70"/>
      <c r="H793" s="48"/>
      <c r="I793" s="48"/>
      <c r="J793" s="48"/>
      <c r="K793" s="48"/>
      <c r="L793" s="450">
        <f t="shared" si="46"/>
        <v>422</v>
      </c>
      <c r="M793" s="450"/>
      <c r="N793" s="145" t="s">
        <v>2255</v>
      </c>
      <c r="O793" s="48"/>
      <c r="P793" s="48"/>
      <c r="Q793" s="48"/>
      <c r="R793" s="48"/>
      <c r="S793" s="48"/>
      <c r="T793" s="48"/>
      <c r="U793" s="451" t="str">
        <f t="shared" si="42"/>
        <v/>
      </c>
      <c r="V793" s="451"/>
      <c r="W793" s="451" t="str">
        <f t="shared" si="43"/>
        <v/>
      </c>
      <c r="X793" s="451"/>
      <c r="Y793" s="48"/>
      <c r="Z793" s="48"/>
      <c r="AA793" s="48"/>
      <c r="AB793" s="48"/>
      <c r="AC793" s="48"/>
      <c r="AD793" s="48"/>
      <c r="AE793" s="48"/>
      <c r="AF793" s="48"/>
      <c r="AG793" s="48"/>
      <c r="AH793" s="48"/>
      <c r="AI793" s="48"/>
      <c r="AJ793" s="48"/>
      <c r="AK793" s="48"/>
      <c r="AL793" s="153" t="s">
        <v>2256</v>
      </c>
      <c r="AM793" s="48"/>
      <c r="AN793" s="48"/>
      <c r="AO793" s="48"/>
      <c r="AP793" s="48"/>
      <c r="AQ793" s="48"/>
      <c r="AR793" s="48"/>
      <c r="AS793" s="48"/>
      <c r="AT793" s="451" t="str">
        <f t="shared" si="41"/>
        <v/>
      </c>
      <c r="AU793" s="451"/>
      <c r="AV793" s="451" t="str">
        <f t="shared" si="44"/>
        <v>Yes</v>
      </c>
      <c r="AW793" s="451"/>
      <c r="AX793" s="148" t="s">
        <v>895</v>
      </c>
      <c r="AY793" s="48"/>
      <c r="AZ793" s="48"/>
      <c r="BA793" s="48"/>
      <c r="BB793" s="451" t="b">
        <f t="shared" si="45"/>
        <v>0</v>
      </c>
      <c r="BC793" s="451"/>
      <c r="BD793" s="48"/>
      <c r="BE793" s="48"/>
      <c r="BF793" s="48"/>
      <c r="BG793" s="48"/>
      <c r="BH793" s="48"/>
      <c r="BI793" s="48"/>
      <c r="BJ793" s="48"/>
      <c r="BK793" s="48"/>
      <c r="BL793" s="48"/>
      <c r="BM793" s="48"/>
      <c r="BN793" s="48"/>
      <c r="BO793" s="48"/>
      <c r="BP793" s="48"/>
      <c r="BQ793" s="48"/>
      <c r="BR793" s="48"/>
      <c r="BS793" s="48"/>
      <c r="BT793" s="48"/>
      <c r="BU793" s="48"/>
    </row>
    <row r="794" spans="1:73" hidden="1">
      <c r="A794" s="48"/>
      <c r="B794" s="48"/>
      <c r="C794" s="70" t="s">
        <v>2257</v>
      </c>
      <c r="D794" s="48"/>
      <c r="E794" s="76"/>
      <c r="F794" s="48"/>
      <c r="G794" s="70"/>
      <c r="H794" s="48"/>
      <c r="I794" s="48"/>
      <c r="J794" s="48"/>
      <c r="K794" s="48"/>
      <c r="L794" s="450">
        <f t="shared" si="46"/>
        <v>423</v>
      </c>
      <c r="M794" s="450"/>
      <c r="N794" s="145" t="s">
        <v>2258</v>
      </c>
      <c r="O794" s="48"/>
      <c r="P794" s="48"/>
      <c r="Q794" s="48"/>
      <c r="R794" s="48"/>
      <c r="S794" s="48"/>
      <c r="T794" s="48"/>
      <c r="U794" s="451" t="str">
        <f t="shared" si="42"/>
        <v/>
      </c>
      <c r="V794" s="451"/>
      <c r="W794" s="451" t="str">
        <f t="shared" si="43"/>
        <v/>
      </c>
      <c r="X794" s="451"/>
      <c r="Y794" s="48"/>
      <c r="Z794" s="48"/>
      <c r="AA794" s="48"/>
      <c r="AB794" s="48"/>
      <c r="AC794" s="48"/>
      <c r="AD794" s="48"/>
      <c r="AE794" s="48"/>
      <c r="AF794" s="48"/>
      <c r="AG794" s="48"/>
      <c r="AH794" s="48"/>
      <c r="AI794" s="48"/>
      <c r="AJ794" s="48"/>
      <c r="AK794" s="48"/>
      <c r="AL794" s="150" t="s">
        <v>2259</v>
      </c>
      <c r="AM794" s="48"/>
      <c r="AN794" s="48"/>
      <c r="AO794" s="48"/>
      <c r="AP794" s="48"/>
      <c r="AQ794" s="48"/>
      <c r="AR794" s="48"/>
      <c r="AS794" s="48"/>
      <c r="AT794" s="451" t="str">
        <f t="shared" si="41"/>
        <v/>
      </c>
      <c r="AU794" s="451"/>
      <c r="AV794" s="451" t="str">
        <f t="shared" si="44"/>
        <v>Yes</v>
      </c>
      <c r="AW794" s="451"/>
      <c r="AX794" s="148" t="s">
        <v>895</v>
      </c>
      <c r="AY794" s="48"/>
      <c r="AZ794" s="48"/>
      <c r="BA794" s="48"/>
      <c r="BB794" s="451" t="b">
        <f t="shared" si="45"/>
        <v>0</v>
      </c>
      <c r="BC794" s="451"/>
      <c r="BD794" s="48"/>
      <c r="BE794" s="48"/>
      <c r="BF794" s="48"/>
      <c r="BG794" s="48"/>
      <c r="BH794" s="48"/>
      <c r="BI794" s="48"/>
      <c r="BJ794" s="48"/>
      <c r="BK794" s="48"/>
      <c r="BL794" s="48"/>
      <c r="BM794" s="48"/>
      <c r="BN794" s="48"/>
      <c r="BO794" s="48"/>
      <c r="BP794" s="48"/>
      <c r="BQ794" s="48"/>
      <c r="BR794" s="48"/>
      <c r="BS794" s="48"/>
      <c r="BT794" s="48"/>
      <c r="BU794" s="48"/>
    </row>
    <row r="795" spans="1:73" hidden="1">
      <c r="A795" s="48"/>
      <c r="B795" s="48"/>
      <c r="C795" s="70" t="s">
        <v>2260</v>
      </c>
      <c r="D795" s="48"/>
      <c r="E795" s="76"/>
      <c r="F795" s="48"/>
      <c r="G795" s="70"/>
      <c r="H795" s="48"/>
      <c r="I795" s="48"/>
      <c r="J795" s="48"/>
      <c r="K795" s="48"/>
      <c r="L795" s="450">
        <f t="shared" si="46"/>
        <v>424</v>
      </c>
      <c r="M795" s="450"/>
      <c r="N795" s="145" t="s">
        <v>2261</v>
      </c>
      <c r="O795" s="48"/>
      <c r="P795" s="48"/>
      <c r="Q795" s="48"/>
      <c r="R795" s="48"/>
      <c r="S795" s="48"/>
      <c r="T795" s="48"/>
      <c r="U795" s="451" t="str">
        <f t="shared" si="42"/>
        <v/>
      </c>
      <c r="V795" s="451"/>
      <c r="W795" s="451" t="str">
        <f t="shared" si="43"/>
        <v/>
      </c>
      <c r="X795" s="451"/>
      <c r="Y795" s="48"/>
      <c r="Z795" s="48"/>
      <c r="AA795" s="48"/>
      <c r="AB795" s="48"/>
      <c r="AC795" s="48"/>
      <c r="AD795" s="48"/>
      <c r="AE795" s="48"/>
      <c r="AF795" s="48"/>
      <c r="AG795" s="48"/>
      <c r="AH795" s="48"/>
      <c r="AI795" s="48"/>
      <c r="AJ795" s="48"/>
      <c r="AK795" s="48"/>
      <c r="AL795" s="144" t="s">
        <v>2262</v>
      </c>
      <c r="AM795" s="48"/>
      <c r="AN795" s="48"/>
      <c r="AO795" s="48"/>
      <c r="AP795" s="48"/>
      <c r="AQ795" s="48"/>
      <c r="AR795" s="48"/>
      <c r="AS795" s="48"/>
      <c r="AT795" s="451" t="str">
        <f t="shared" si="41"/>
        <v/>
      </c>
      <c r="AU795" s="451"/>
      <c r="AV795" s="451" t="str">
        <f t="shared" si="44"/>
        <v>Yes</v>
      </c>
      <c r="AW795" s="451"/>
      <c r="AX795" s="149" t="s">
        <v>905</v>
      </c>
      <c r="AY795" s="48"/>
      <c r="AZ795" s="48"/>
      <c r="BA795" s="48"/>
      <c r="BB795" s="451" t="b">
        <f t="shared" si="45"/>
        <v>0</v>
      </c>
      <c r="BC795" s="451"/>
      <c r="BD795" s="48"/>
      <c r="BE795" s="48"/>
      <c r="BF795" s="48"/>
      <c r="BG795" s="48"/>
      <c r="BH795" s="48"/>
      <c r="BI795" s="48"/>
      <c r="BJ795" s="48"/>
      <c r="BK795" s="48"/>
      <c r="BL795" s="48"/>
      <c r="BM795" s="48"/>
      <c r="BN795" s="48"/>
      <c r="BO795" s="48"/>
      <c r="BP795" s="48"/>
      <c r="BQ795" s="48"/>
      <c r="BR795" s="48"/>
      <c r="BS795" s="48"/>
      <c r="BT795" s="48"/>
      <c r="BU795" s="48"/>
    </row>
    <row r="796" spans="1:73" hidden="1">
      <c r="A796" s="48"/>
      <c r="B796" s="48"/>
      <c r="C796" s="70" t="s">
        <v>2263</v>
      </c>
      <c r="D796" s="48"/>
      <c r="E796" s="76"/>
      <c r="F796" s="48"/>
      <c r="G796" s="70"/>
      <c r="H796" s="48"/>
      <c r="I796" s="48"/>
      <c r="J796" s="48"/>
      <c r="K796" s="48"/>
      <c r="L796" s="450">
        <f t="shared" si="46"/>
        <v>425</v>
      </c>
      <c r="M796" s="450"/>
      <c r="N796" s="145" t="s">
        <v>2264</v>
      </c>
      <c r="O796" s="48"/>
      <c r="P796" s="48"/>
      <c r="Q796" s="48"/>
      <c r="R796" s="48"/>
      <c r="S796" s="48"/>
      <c r="T796" s="48"/>
      <c r="U796" s="451" t="str">
        <f t="shared" si="42"/>
        <v/>
      </c>
      <c r="V796" s="451"/>
      <c r="W796" s="451" t="str">
        <f t="shared" si="43"/>
        <v/>
      </c>
      <c r="X796" s="451"/>
      <c r="Y796" s="48"/>
      <c r="Z796" s="48"/>
      <c r="AA796" s="48"/>
      <c r="AB796" s="48"/>
      <c r="AC796" s="48"/>
      <c r="AD796" s="48"/>
      <c r="AE796" s="48"/>
      <c r="AF796" s="48"/>
      <c r="AG796" s="48"/>
      <c r="AH796" s="48"/>
      <c r="AI796" s="48"/>
      <c r="AJ796" s="48"/>
      <c r="AK796" s="48"/>
      <c r="AL796" s="144" t="s">
        <v>2265</v>
      </c>
      <c r="AM796" s="48"/>
      <c r="AN796" s="48"/>
      <c r="AO796" s="48"/>
      <c r="AP796" s="48"/>
      <c r="AQ796" s="48"/>
      <c r="AR796" s="48"/>
      <c r="AS796" s="48"/>
      <c r="AT796" s="451" t="str">
        <f t="shared" si="41"/>
        <v/>
      </c>
      <c r="AU796" s="451"/>
      <c r="AV796" s="451" t="str">
        <f t="shared" si="44"/>
        <v>Yes</v>
      </c>
      <c r="AW796" s="451"/>
      <c r="AX796" s="149" t="s">
        <v>895</v>
      </c>
      <c r="AY796" s="48"/>
      <c r="AZ796" s="48"/>
      <c r="BA796" s="48"/>
      <c r="BB796" s="451" t="b">
        <f t="shared" si="45"/>
        <v>0</v>
      </c>
      <c r="BC796" s="451"/>
      <c r="BD796" s="48"/>
      <c r="BE796" s="48"/>
      <c r="BF796" s="48"/>
      <c r="BG796" s="48"/>
      <c r="BH796" s="48"/>
      <c r="BI796" s="48"/>
      <c r="BJ796" s="48"/>
      <c r="BK796" s="48"/>
      <c r="BL796" s="48"/>
      <c r="BM796" s="48"/>
      <c r="BN796" s="48"/>
      <c r="BO796" s="48"/>
      <c r="BP796" s="48"/>
      <c r="BQ796" s="48"/>
      <c r="BR796" s="48"/>
      <c r="BS796" s="48"/>
      <c r="BT796" s="48"/>
      <c r="BU796" s="48"/>
    </row>
    <row r="797" spans="1:73" hidden="1">
      <c r="A797" s="48"/>
      <c r="B797" s="48"/>
      <c r="C797" s="70" t="s">
        <v>2266</v>
      </c>
      <c r="D797" s="48"/>
      <c r="E797" s="76"/>
      <c r="F797" s="48"/>
      <c r="G797" s="70"/>
      <c r="H797" s="48"/>
      <c r="I797" s="48"/>
      <c r="J797" s="48"/>
      <c r="K797" s="48"/>
      <c r="L797" s="450">
        <f t="shared" si="46"/>
        <v>426</v>
      </c>
      <c r="M797" s="450"/>
      <c r="N797" s="145" t="s">
        <v>2267</v>
      </c>
      <c r="O797" s="48"/>
      <c r="P797" s="48"/>
      <c r="Q797" s="48"/>
      <c r="R797" s="48"/>
      <c r="S797" s="48"/>
      <c r="T797" s="48"/>
      <c r="U797" s="451" t="str">
        <f t="shared" si="42"/>
        <v/>
      </c>
      <c r="V797" s="451"/>
      <c r="W797" s="451" t="str">
        <f t="shared" si="43"/>
        <v/>
      </c>
      <c r="X797" s="451"/>
      <c r="Y797" s="48"/>
      <c r="Z797" s="48"/>
      <c r="AA797" s="48"/>
      <c r="AB797" s="48"/>
      <c r="AC797" s="48"/>
      <c r="AD797" s="48"/>
      <c r="AE797" s="48"/>
      <c r="AF797" s="48"/>
      <c r="AG797" s="48"/>
      <c r="AH797" s="48"/>
      <c r="AI797" s="48"/>
      <c r="AJ797" s="48"/>
      <c r="AK797" s="48"/>
      <c r="AL797" s="150" t="s">
        <v>2268</v>
      </c>
      <c r="AM797" s="48"/>
      <c r="AN797" s="48"/>
      <c r="AO797" s="48"/>
      <c r="AP797" s="48"/>
      <c r="AQ797" s="48"/>
      <c r="AR797" s="48"/>
      <c r="AS797" s="48"/>
      <c r="AT797" s="451" t="str">
        <f t="shared" si="41"/>
        <v/>
      </c>
      <c r="AU797" s="451"/>
      <c r="AV797" s="451" t="str">
        <f t="shared" si="44"/>
        <v>Yes</v>
      </c>
      <c r="AW797" s="451"/>
      <c r="AX797" s="148" t="s">
        <v>895</v>
      </c>
      <c r="AY797" s="48"/>
      <c r="AZ797" s="48"/>
      <c r="BA797" s="48"/>
      <c r="BB797" s="451" t="b">
        <f t="shared" si="45"/>
        <v>0</v>
      </c>
      <c r="BC797" s="451"/>
      <c r="BD797" s="48"/>
      <c r="BE797" s="48"/>
      <c r="BF797" s="48"/>
      <c r="BG797" s="48"/>
      <c r="BH797" s="48"/>
      <c r="BI797" s="48"/>
      <c r="BJ797" s="48"/>
      <c r="BK797" s="48"/>
      <c r="BL797" s="48"/>
      <c r="BM797" s="48"/>
      <c r="BN797" s="48"/>
      <c r="BO797" s="48"/>
      <c r="BP797" s="48"/>
      <c r="BQ797" s="48"/>
      <c r="BR797" s="48"/>
      <c r="BS797" s="48"/>
      <c r="BT797" s="48"/>
      <c r="BU797" s="48"/>
    </row>
    <row r="798" spans="1:73" hidden="1">
      <c r="A798" s="48"/>
      <c r="B798" s="48"/>
      <c r="C798" s="70" t="s">
        <v>2269</v>
      </c>
      <c r="D798" s="48"/>
      <c r="E798" s="76"/>
      <c r="F798" s="48"/>
      <c r="G798" s="70"/>
      <c r="H798" s="48"/>
      <c r="I798" s="48"/>
      <c r="J798" s="48"/>
      <c r="K798" s="48"/>
      <c r="L798" s="450">
        <f t="shared" si="46"/>
        <v>427</v>
      </c>
      <c r="M798" s="450"/>
      <c r="N798" s="145" t="s">
        <v>2270</v>
      </c>
      <c r="O798" s="48"/>
      <c r="P798" s="48"/>
      <c r="Q798" s="48"/>
      <c r="R798" s="48"/>
      <c r="S798" s="48"/>
      <c r="T798" s="48"/>
      <c r="U798" s="451" t="str">
        <f t="shared" si="42"/>
        <v/>
      </c>
      <c r="V798" s="451"/>
      <c r="W798" s="451" t="str">
        <f t="shared" si="43"/>
        <v/>
      </c>
      <c r="X798" s="451"/>
      <c r="Y798" s="48"/>
      <c r="Z798" s="48"/>
      <c r="AA798" s="48"/>
      <c r="AB798" s="48"/>
      <c r="AC798" s="48"/>
      <c r="AD798" s="48"/>
      <c r="AE798" s="48"/>
      <c r="AF798" s="48"/>
      <c r="AG798" s="48"/>
      <c r="AH798" s="48"/>
      <c r="AI798" s="48"/>
      <c r="AJ798" s="48"/>
      <c r="AK798" s="48"/>
      <c r="AL798" s="150" t="s">
        <v>2271</v>
      </c>
      <c r="AM798" s="48"/>
      <c r="AN798" s="48"/>
      <c r="AO798" s="48"/>
      <c r="AP798" s="48"/>
      <c r="AQ798" s="48"/>
      <c r="AR798" s="48"/>
      <c r="AS798" s="48"/>
      <c r="AT798" s="451" t="str">
        <f t="shared" si="41"/>
        <v/>
      </c>
      <c r="AU798" s="451"/>
      <c r="AV798" s="451" t="str">
        <f t="shared" si="44"/>
        <v>Yes</v>
      </c>
      <c r="AW798" s="451"/>
      <c r="AX798" s="148" t="s">
        <v>895</v>
      </c>
      <c r="AY798" s="48"/>
      <c r="AZ798" s="48"/>
      <c r="BA798" s="48"/>
      <c r="BB798" s="451" t="b">
        <f t="shared" si="45"/>
        <v>0</v>
      </c>
      <c r="BC798" s="451"/>
      <c r="BD798" s="48"/>
      <c r="BE798" s="48"/>
      <c r="BF798" s="48"/>
      <c r="BG798" s="48"/>
      <c r="BH798" s="48"/>
      <c r="BI798" s="48"/>
      <c r="BJ798" s="48"/>
      <c r="BK798" s="48"/>
      <c r="BL798" s="48"/>
      <c r="BM798" s="48"/>
      <c r="BN798" s="48"/>
      <c r="BO798" s="48"/>
      <c r="BP798" s="48"/>
      <c r="BQ798" s="48"/>
      <c r="BR798" s="48"/>
      <c r="BS798" s="48"/>
      <c r="BT798" s="48"/>
      <c r="BU798" s="48"/>
    </row>
    <row r="799" spans="1:73" hidden="1">
      <c r="A799" s="48"/>
      <c r="B799" s="48"/>
      <c r="C799" s="70" t="s">
        <v>2272</v>
      </c>
      <c r="D799" s="48"/>
      <c r="E799" s="76"/>
      <c r="F799" s="48"/>
      <c r="G799" s="70"/>
      <c r="H799" s="48"/>
      <c r="I799" s="48"/>
      <c r="J799" s="48"/>
      <c r="K799" s="48"/>
      <c r="L799" s="450">
        <f t="shared" si="46"/>
        <v>428</v>
      </c>
      <c r="M799" s="450"/>
      <c r="N799" s="145" t="s">
        <v>2273</v>
      </c>
      <c r="O799" s="48"/>
      <c r="P799" s="48"/>
      <c r="Q799" s="48"/>
      <c r="R799" s="48"/>
      <c r="S799" s="48"/>
      <c r="T799" s="48"/>
      <c r="U799" s="451" t="str">
        <f t="shared" si="42"/>
        <v/>
      </c>
      <c r="V799" s="451"/>
      <c r="W799" s="451" t="str">
        <f t="shared" si="43"/>
        <v/>
      </c>
      <c r="X799" s="451"/>
      <c r="Y799" s="48"/>
      <c r="Z799" s="48"/>
      <c r="AA799" s="48"/>
      <c r="AB799" s="48"/>
      <c r="AC799" s="48"/>
      <c r="AD799" s="48"/>
      <c r="AE799" s="48"/>
      <c r="AF799" s="48"/>
      <c r="AG799" s="48"/>
      <c r="AH799" s="48"/>
      <c r="AI799" s="48"/>
      <c r="AJ799" s="48"/>
      <c r="AK799" s="48"/>
      <c r="AL799" s="144" t="s">
        <v>2274</v>
      </c>
      <c r="AM799" s="48"/>
      <c r="AN799" s="48"/>
      <c r="AO799" s="48"/>
      <c r="AP799" s="48"/>
      <c r="AQ799" s="48"/>
      <c r="AR799" s="48"/>
      <c r="AS799" s="48"/>
      <c r="AT799" s="451" t="str">
        <f t="shared" si="41"/>
        <v/>
      </c>
      <c r="AU799" s="451"/>
      <c r="AV799" s="451" t="str">
        <f t="shared" si="44"/>
        <v>No</v>
      </c>
      <c r="AW799" s="451"/>
      <c r="AX799" s="149" t="s">
        <v>900</v>
      </c>
      <c r="AY799" s="48"/>
      <c r="AZ799" s="48"/>
      <c r="BA799" s="48"/>
      <c r="BB799" s="451" t="b">
        <f t="shared" si="45"/>
        <v>0</v>
      </c>
      <c r="BC799" s="451"/>
      <c r="BD799" s="48"/>
      <c r="BE799" s="48"/>
      <c r="BF799" s="48"/>
      <c r="BG799" s="48"/>
      <c r="BH799" s="48"/>
      <c r="BI799" s="48"/>
      <c r="BJ799" s="48"/>
      <c r="BK799" s="48"/>
      <c r="BL799" s="48"/>
      <c r="BM799" s="48"/>
      <c r="BN799" s="48"/>
      <c r="BO799" s="48"/>
      <c r="BP799" s="48"/>
      <c r="BQ799" s="48"/>
      <c r="BR799" s="48"/>
      <c r="BS799" s="48"/>
      <c r="BT799" s="48"/>
      <c r="BU799" s="48"/>
    </row>
    <row r="800" spans="1:73" hidden="1">
      <c r="A800" s="48"/>
      <c r="B800" s="48"/>
      <c r="C800" s="70" t="s">
        <v>2275</v>
      </c>
      <c r="D800" s="48"/>
      <c r="E800" s="76"/>
      <c r="F800" s="48"/>
      <c r="G800" s="70"/>
      <c r="H800" s="48"/>
      <c r="I800" s="48"/>
      <c r="J800" s="48"/>
      <c r="K800" s="48"/>
      <c r="L800" s="450">
        <f t="shared" si="46"/>
        <v>429</v>
      </c>
      <c r="M800" s="450"/>
      <c r="N800" s="145" t="s">
        <v>2276</v>
      </c>
      <c r="O800" s="48"/>
      <c r="P800" s="48"/>
      <c r="Q800" s="48"/>
      <c r="R800" s="48"/>
      <c r="S800" s="48"/>
      <c r="T800" s="48"/>
      <c r="U800" s="451" t="str">
        <f t="shared" si="42"/>
        <v/>
      </c>
      <c r="V800" s="451"/>
      <c r="W800" s="451" t="str">
        <f t="shared" si="43"/>
        <v/>
      </c>
      <c r="X800" s="451"/>
      <c r="Y800" s="48"/>
      <c r="Z800" s="48"/>
      <c r="AA800" s="48"/>
      <c r="AB800" s="48"/>
      <c r="AC800" s="48"/>
      <c r="AD800" s="48"/>
      <c r="AE800" s="48"/>
      <c r="AF800" s="48"/>
      <c r="AG800" s="48"/>
      <c r="AH800" s="48"/>
      <c r="AI800" s="48"/>
      <c r="AJ800" s="48"/>
      <c r="AK800" s="48"/>
      <c r="AL800" s="150" t="s">
        <v>2277</v>
      </c>
      <c r="AM800" s="48"/>
      <c r="AN800" s="48"/>
      <c r="AO800" s="48"/>
      <c r="AP800" s="48"/>
      <c r="AQ800" s="48"/>
      <c r="AR800" s="48"/>
      <c r="AS800" s="48"/>
      <c r="AT800" s="451" t="str">
        <f t="shared" si="41"/>
        <v/>
      </c>
      <c r="AU800" s="451"/>
      <c r="AV800" s="451" t="str">
        <f t="shared" si="44"/>
        <v>Yes</v>
      </c>
      <c r="AW800" s="451"/>
      <c r="AX800" s="148" t="s">
        <v>895</v>
      </c>
      <c r="AY800" s="48"/>
      <c r="AZ800" s="48"/>
      <c r="BA800" s="48"/>
      <c r="BB800" s="451" t="b">
        <f t="shared" si="45"/>
        <v>0</v>
      </c>
      <c r="BC800" s="451"/>
      <c r="BD800" s="48"/>
      <c r="BE800" s="48"/>
      <c r="BF800" s="48"/>
      <c r="BG800" s="48"/>
      <c r="BH800" s="48"/>
      <c r="BI800" s="48"/>
      <c r="BJ800" s="48"/>
      <c r="BK800" s="48"/>
      <c r="BL800" s="48"/>
      <c r="BM800" s="48"/>
      <c r="BN800" s="48"/>
      <c r="BO800" s="48"/>
      <c r="BP800" s="48"/>
      <c r="BQ800" s="48"/>
      <c r="BR800" s="48"/>
      <c r="BS800" s="48"/>
      <c r="BT800" s="48"/>
      <c r="BU800" s="48"/>
    </row>
    <row r="801" spans="1:73" hidden="1">
      <c r="A801" s="48"/>
      <c r="B801" s="48"/>
      <c r="C801" s="70" t="s">
        <v>2278</v>
      </c>
      <c r="D801" s="48"/>
      <c r="E801" s="76"/>
      <c r="F801" s="48"/>
      <c r="G801" s="70"/>
      <c r="H801" s="48"/>
      <c r="I801" s="48"/>
      <c r="J801" s="48"/>
      <c r="K801" s="48"/>
      <c r="L801" s="450">
        <f t="shared" si="46"/>
        <v>430</v>
      </c>
      <c r="M801" s="450"/>
      <c r="N801" s="145" t="s">
        <v>2279</v>
      </c>
      <c r="O801" s="48"/>
      <c r="P801" s="48"/>
      <c r="Q801" s="48"/>
      <c r="R801" s="48"/>
      <c r="S801" s="48"/>
      <c r="T801" s="48"/>
      <c r="U801" s="451" t="str">
        <f t="shared" si="42"/>
        <v/>
      </c>
      <c r="V801" s="451"/>
      <c r="W801" s="451" t="str">
        <f t="shared" si="43"/>
        <v/>
      </c>
      <c r="X801" s="451"/>
      <c r="Y801" s="48"/>
      <c r="Z801" s="48"/>
      <c r="AA801" s="48"/>
      <c r="AB801" s="48"/>
      <c r="AC801" s="48"/>
      <c r="AD801" s="48"/>
      <c r="AE801" s="48"/>
      <c r="AF801" s="48"/>
      <c r="AG801" s="48"/>
      <c r="AH801" s="48"/>
      <c r="AI801" s="48"/>
      <c r="AJ801" s="48"/>
      <c r="AK801" s="48"/>
      <c r="AL801" s="144" t="s">
        <v>2280</v>
      </c>
      <c r="AM801" s="48"/>
      <c r="AN801" s="48"/>
      <c r="AO801" s="48"/>
      <c r="AP801" s="48"/>
      <c r="AQ801" s="48"/>
      <c r="AR801" s="48"/>
      <c r="AS801" s="48"/>
      <c r="AT801" s="451" t="str">
        <f t="shared" si="41"/>
        <v/>
      </c>
      <c r="AU801" s="451"/>
      <c r="AV801" s="451" t="str">
        <f t="shared" si="44"/>
        <v>Yes</v>
      </c>
      <c r="AW801" s="451"/>
      <c r="AX801" s="149" t="s">
        <v>905</v>
      </c>
      <c r="AY801" s="48"/>
      <c r="AZ801" s="48"/>
      <c r="BA801" s="48"/>
      <c r="BB801" s="451" t="b">
        <f t="shared" si="45"/>
        <v>0</v>
      </c>
      <c r="BC801" s="451"/>
      <c r="BD801" s="48"/>
      <c r="BE801" s="48"/>
      <c r="BF801" s="48"/>
      <c r="BG801" s="48"/>
      <c r="BH801" s="48"/>
      <c r="BI801" s="48"/>
      <c r="BJ801" s="48"/>
      <c r="BK801" s="48"/>
      <c r="BL801" s="48"/>
      <c r="BM801" s="48"/>
      <c r="BN801" s="48"/>
      <c r="BO801" s="48"/>
      <c r="BP801" s="48"/>
      <c r="BQ801" s="48"/>
      <c r="BR801" s="48"/>
      <c r="BS801" s="48"/>
      <c r="BT801" s="48"/>
      <c r="BU801" s="48"/>
    </row>
    <row r="802" spans="1:73" hidden="1">
      <c r="A802" s="48"/>
      <c r="B802" s="48"/>
      <c r="C802" s="70" t="s">
        <v>2281</v>
      </c>
      <c r="D802" s="48"/>
      <c r="E802" s="76"/>
      <c r="F802" s="48"/>
      <c r="G802" s="70"/>
      <c r="H802" s="48"/>
      <c r="I802" s="48"/>
      <c r="J802" s="48"/>
      <c r="K802" s="48"/>
      <c r="L802" s="450">
        <f t="shared" si="46"/>
        <v>431</v>
      </c>
      <c r="M802" s="450"/>
      <c r="N802" s="145" t="s">
        <v>2282</v>
      </c>
      <c r="O802" s="48"/>
      <c r="P802" s="48"/>
      <c r="Q802" s="48"/>
      <c r="R802" s="48"/>
      <c r="S802" s="48"/>
      <c r="T802" s="48"/>
      <c r="U802" s="451" t="str">
        <f t="shared" si="42"/>
        <v/>
      </c>
      <c r="V802" s="451"/>
      <c r="W802" s="451" t="str">
        <f t="shared" si="43"/>
        <v/>
      </c>
      <c r="X802" s="451"/>
      <c r="Y802" s="48"/>
      <c r="Z802" s="48"/>
      <c r="AA802" s="48"/>
      <c r="AB802" s="48"/>
      <c r="AC802" s="48"/>
      <c r="AD802" s="48"/>
      <c r="AE802" s="48"/>
      <c r="AF802" s="48"/>
      <c r="AG802" s="48"/>
      <c r="AH802" s="48"/>
      <c r="AI802" s="48"/>
      <c r="AJ802" s="48"/>
      <c r="AK802" s="48"/>
      <c r="AL802" s="150" t="s">
        <v>2283</v>
      </c>
      <c r="AM802" s="48"/>
      <c r="AN802" s="48"/>
      <c r="AO802" s="48"/>
      <c r="AP802" s="48"/>
      <c r="AQ802" s="48"/>
      <c r="AR802" s="48"/>
      <c r="AS802" s="48"/>
      <c r="AT802" s="451" t="str">
        <f t="shared" si="41"/>
        <v/>
      </c>
      <c r="AU802" s="451"/>
      <c r="AV802" s="451" t="str">
        <f t="shared" si="44"/>
        <v>Yes</v>
      </c>
      <c r="AW802" s="451"/>
      <c r="AX802" s="148" t="s">
        <v>895</v>
      </c>
      <c r="AY802" s="48"/>
      <c r="AZ802" s="48"/>
      <c r="BA802" s="48"/>
      <c r="BB802" s="451" t="b">
        <f t="shared" si="45"/>
        <v>0</v>
      </c>
      <c r="BC802" s="451"/>
      <c r="BD802" s="48"/>
      <c r="BE802" s="48"/>
      <c r="BF802" s="48"/>
      <c r="BG802" s="48"/>
      <c r="BH802" s="48"/>
      <c r="BI802" s="48"/>
      <c r="BJ802" s="48"/>
      <c r="BK802" s="48"/>
      <c r="BL802" s="48"/>
      <c r="BM802" s="48"/>
      <c r="BN802" s="48"/>
      <c r="BO802" s="48"/>
      <c r="BP802" s="48"/>
      <c r="BQ802" s="48"/>
      <c r="BR802" s="48"/>
      <c r="BS802" s="48"/>
      <c r="BT802" s="48"/>
      <c r="BU802" s="48"/>
    </row>
    <row r="803" spans="1:73" hidden="1">
      <c r="A803" s="48"/>
      <c r="B803" s="48"/>
      <c r="C803" s="70" t="s">
        <v>2284</v>
      </c>
      <c r="D803" s="48"/>
      <c r="E803" s="76"/>
      <c r="F803" s="48"/>
      <c r="G803" s="70"/>
      <c r="H803" s="48"/>
      <c r="I803" s="48"/>
      <c r="J803" s="48"/>
      <c r="K803" s="48"/>
      <c r="L803" s="450">
        <f t="shared" si="46"/>
        <v>432</v>
      </c>
      <c r="M803" s="450"/>
      <c r="N803" s="145" t="s">
        <v>2285</v>
      </c>
      <c r="O803" s="48"/>
      <c r="P803" s="48"/>
      <c r="Q803" s="48"/>
      <c r="R803" s="48"/>
      <c r="S803" s="48"/>
      <c r="T803" s="48"/>
      <c r="U803" s="451" t="str">
        <f t="shared" si="42"/>
        <v/>
      </c>
      <c r="V803" s="451"/>
      <c r="W803" s="451" t="str">
        <f t="shared" si="43"/>
        <v/>
      </c>
      <c r="X803" s="451"/>
      <c r="Y803" s="48"/>
      <c r="Z803" s="48"/>
      <c r="AA803" s="48"/>
      <c r="AB803" s="48"/>
      <c r="AC803" s="48"/>
      <c r="AD803" s="48"/>
      <c r="AE803" s="48"/>
      <c r="AF803" s="48"/>
      <c r="AG803" s="48"/>
      <c r="AH803" s="48"/>
      <c r="AI803" s="48"/>
      <c r="AJ803" s="48"/>
      <c r="AK803" s="48"/>
      <c r="AL803" s="150" t="s">
        <v>2286</v>
      </c>
      <c r="AM803" s="48"/>
      <c r="AN803" s="48"/>
      <c r="AO803" s="48"/>
      <c r="AP803" s="48"/>
      <c r="AQ803" s="48"/>
      <c r="AR803" s="48"/>
      <c r="AS803" s="48"/>
      <c r="AT803" s="451" t="str">
        <f t="shared" si="41"/>
        <v/>
      </c>
      <c r="AU803" s="451"/>
      <c r="AV803" s="451" t="str">
        <f t="shared" si="44"/>
        <v>Yes</v>
      </c>
      <c r="AW803" s="451"/>
      <c r="AX803" s="148" t="s">
        <v>895</v>
      </c>
      <c r="AY803" s="48"/>
      <c r="AZ803" s="48"/>
      <c r="BA803" s="48"/>
      <c r="BB803" s="451" t="b">
        <f t="shared" si="45"/>
        <v>0</v>
      </c>
      <c r="BC803" s="451"/>
      <c r="BD803" s="48"/>
      <c r="BE803" s="48"/>
      <c r="BF803" s="48"/>
      <c r="BG803" s="48"/>
      <c r="BH803" s="48"/>
      <c r="BI803" s="48"/>
      <c r="BJ803" s="48"/>
      <c r="BK803" s="48"/>
      <c r="BL803" s="48"/>
      <c r="BM803" s="48"/>
      <c r="BN803" s="48"/>
      <c r="BO803" s="48"/>
      <c r="BP803" s="48"/>
      <c r="BQ803" s="48"/>
      <c r="BR803" s="48"/>
      <c r="BS803" s="48"/>
      <c r="BT803" s="48"/>
      <c r="BU803" s="48"/>
    </row>
    <row r="804" spans="1:73" hidden="1">
      <c r="A804" s="48"/>
      <c r="B804" s="48"/>
      <c r="C804" s="70" t="s">
        <v>2287</v>
      </c>
      <c r="D804" s="48"/>
      <c r="E804" s="76"/>
      <c r="F804" s="48"/>
      <c r="G804" s="70"/>
      <c r="H804" s="48"/>
      <c r="I804" s="48"/>
      <c r="J804" s="48"/>
      <c r="K804" s="48"/>
      <c r="L804" s="450">
        <f t="shared" si="46"/>
        <v>433</v>
      </c>
      <c r="M804" s="450"/>
      <c r="N804" s="145" t="s">
        <v>2288</v>
      </c>
      <c r="O804" s="48"/>
      <c r="P804" s="48"/>
      <c r="Q804" s="48"/>
      <c r="R804" s="48"/>
      <c r="S804" s="48"/>
      <c r="T804" s="48"/>
      <c r="U804" s="451" t="str">
        <f t="shared" si="42"/>
        <v/>
      </c>
      <c r="V804" s="451"/>
      <c r="W804" s="451" t="str">
        <f t="shared" si="43"/>
        <v/>
      </c>
      <c r="X804" s="451"/>
      <c r="Y804" s="48"/>
      <c r="Z804" s="48"/>
      <c r="AA804" s="48"/>
      <c r="AB804" s="48"/>
      <c r="AC804" s="48"/>
      <c r="AD804" s="48"/>
      <c r="AE804" s="48"/>
      <c r="AF804" s="48"/>
      <c r="AG804" s="48"/>
      <c r="AH804" s="48"/>
      <c r="AI804" s="48"/>
      <c r="AJ804" s="48"/>
      <c r="AK804" s="48"/>
      <c r="AL804" s="144" t="s">
        <v>2289</v>
      </c>
      <c r="AM804" s="48"/>
      <c r="AN804" s="48"/>
      <c r="AO804" s="48"/>
      <c r="AP804" s="48"/>
      <c r="AQ804" s="48"/>
      <c r="AR804" s="48"/>
      <c r="AS804" s="48"/>
      <c r="AT804" s="451" t="str">
        <f t="shared" si="41"/>
        <v/>
      </c>
      <c r="AU804" s="451"/>
      <c r="AV804" s="451" t="str">
        <f t="shared" si="44"/>
        <v>Yes</v>
      </c>
      <c r="AW804" s="451"/>
      <c r="AX804" s="149" t="s">
        <v>905</v>
      </c>
      <c r="AY804" s="48"/>
      <c r="AZ804" s="48"/>
      <c r="BA804" s="48"/>
      <c r="BB804" s="451" t="b">
        <f t="shared" si="45"/>
        <v>0</v>
      </c>
      <c r="BC804" s="451"/>
      <c r="BD804" s="48"/>
      <c r="BE804" s="48"/>
      <c r="BF804" s="48"/>
      <c r="BG804" s="48"/>
      <c r="BH804" s="48"/>
      <c r="BI804" s="48"/>
      <c r="BJ804" s="48"/>
      <c r="BK804" s="48"/>
      <c r="BL804" s="48"/>
      <c r="BM804" s="48"/>
      <c r="BN804" s="48"/>
      <c r="BO804" s="48"/>
      <c r="BP804" s="48"/>
      <c r="BQ804" s="48"/>
      <c r="BR804" s="48"/>
      <c r="BS804" s="48"/>
      <c r="BT804" s="48"/>
      <c r="BU804" s="48"/>
    </row>
    <row r="805" spans="1:73" hidden="1">
      <c r="A805" s="48"/>
      <c r="B805" s="48"/>
      <c r="C805" s="70" t="s">
        <v>2290</v>
      </c>
      <c r="D805" s="48"/>
      <c r="E805" s="76"/>
      <c r="F805" s="48"/>
      <c r="G805" s="70"/>
      <c r="H805" s="48"/>
      <c r="I805" s="48"/>
      <c r="J805" s="48"/>
      <c r="K805" s="48"/>
      <c r="L805" s="450">
        <f t="shared" si="46"/>
        <v>434</v>
      </c>
      <c r="M805" s="450"/>
      <c r="N805" s="145" t="s">
        <v>2291</v>
      </c>
      <c r="O805" s="48"/>
      <c r="P805" s="48"/>
      <c r="Q805" s="48"/>
      <c r="R805" s="48"/>
      <c r="S805" s="48"/>
      <c r="T805" s="48"/>
      <c r="U805" s="451" t="str">
        <f t="shared" si="42"/>
        <v/>
      </c>
      <c r="V805" s="451"/>
      <c r="W805" s="451" t="str">
        <f t="shared" si="43"/>
        <v/>
      </c>
      <c r="X805" s="451"/>
      <c r="Y805" s="48"/>
      <c r="Z805" s="48"/>
      <c r="AA805" s="48"/>
      <c r="AB805" s="48"/>
      <c r="AC805" s="48"/>
      <c r="AD805" s="48"/>
      <c r="AE805" s="48"/>
      <c r="AF805" s="48"/>
      <c r="AG805" s="48"/>
      <c r="AH805" s="48"/>
      <c r="AI805" s="48"/>
      <c r="AJ805" s="48"/>
      <c r="AK805" s="48"/>
      <c r="AL805" s="144" t="s">
        <v>2292</v>
      </c>
      <c r="AM805" s="48"/>
      <c r="AN805" s="48"/>
      <c r="AO805" s="48"/>
      <c r="AP805" s="48"/>
      <c r="AQ805" s="48"/>
      <c r="AR805" s="48"/>
      <c r="AS805" s="48"/>
      <c r="AT805" s="451" t="str">
        <f t="shared" si="41"/>
        <v/>
      </c>
      <c r="AU805" s="451"/>
      <c r="AV805" s="451" t="str">
        <f t="shared" si="44"/>
        <v>Yes</v>
      </c>
      <c r="AW805" s="451"/>
      <c r="AX805" s="149" t="s">
        <v>895</v>
      </c>
      <c r="AY805" s="48"/>
      <c r="AZ805" s="48"/>
      <c r="BA805" s="48"/>
      <c r="BB805" s="451" t="b">
        <f t="shared" si="45"/>
        <v>0</v>
      </c>
      <c r="BC805" s="451"/>
      <c r="BD805" s="48"/>
      <c r="BE805" s="48"/>
      <c r="BF805" s="48"/>
      <c r="BG805" s="48"/>
      <c r="BH805" s="48"/>
      <c r="BI805" s="48"/>
      <c r="BJ805" s="48"/>
      <c r="BK805" s="48"/>
      <c r="BL805" s="48"/>
      <c r="BM805" s="48"/>
      <c r="BN805" s="48"/>
      <c r="BO805" s="48"/>
      <c r="BP805" s="48"/>
      <c r="BQ805" s="48"/>
      <c r="BR805" s="48"/>
      <c r="BS805" s="48"/>
      <c r="BT805" s="48"/>
      <c r="BU805" s="48"/>
    </row>
    <row r="806" spans="1:73" hidden="1">
      <c r="A806" s="48"/>
      <c r="B806" s="48"/>
      <c r="C806" s="70" t="s">
        <v>2293</v>
      </c>
      <c r="D806" s="48"/>
      <c r="E806" s="76"/>
      <c r="F806" s="48"/>
      <c r="G806" s="70"/>
      <c r="H806" s="48"/>
      <c r="I806" s="48"/>
      <c r="J806" s="48"/>
      <c r="K806" s="48"/>
      <c r="L806" s="450">
        <f t="shared" si="46"/>
        <v>435</v>
      </c>
      <c r="M806" s="450"/>
      <c r="N806" s="145" t="s">
        <v>2294</v>
      </c>
      <c r="O806" s="48"/>
      <c r="P806" s="48"/>
      <c r="Q806" s="48"/>
      <c r="R806" s="48"/>
      <c r="S806" s="48"/>
      <c r="T806" s="48"/>
      <c r="U806" s="451" t="str">
        <f t="shared" si="42"/>
        <v/>
      </c>
      <c r="V806" s="451"/>
      <c r="W806" s="451" t="str">
        <f t="shared" si="43"/>
        <v/>
      </c>
      <c r="X806" s="451"/>
      <c r="Y806" s="48"/>
      <c r="Z806" s="48"/>
      <c r="AA806" s="48"/>
      <c r="AB806" s="48"/>
      <c r="AC806" s="48"/>
      <c r="AD806" s="48"/>
      <c r="AE806" s="48"/>
      <c r="AF806" s="48"/>
      <c r="AG806" s="48"/>
      <c r="AH806" s="48"/>
      <c r="AI806" s="48"/>
      <c r="AJ806" s="48"/>
      <c r="AK806" s="48"/>
      <c r="AL806" s="144" t="s">
        <v>2295</v>
      </c>
      <c r="AM806" s="48"/>
      <c r="AN806" s="48"/>
      <c r="AO806" s="48"/>
      <c r="AP806" s="48"/>
      <c r="AQ806" s="48"/>
      <c r="AR806" s="48"/>
      <c r="AS806" s="48"/>
      <c r="AT806" s="451" t="str">
        <f t="shared" si="41"/>
        <v/>
      </c>
      <c r="AU806" s="451"/>
      <c r="AV806" s="451" t="str">
        <f t="shared" si="44"/>
        <v>Yes</v>
      </c>
      <c r="AW806" s="451"/>
      <c r="AX806" s="149" t="s">
        <v>905</v>
      </c>
      <c r="AY806" s="48"/>
      <c r="AZ806" s="48"/>
      <c r="BA806" s="48"/>
      <c r="BB806" s="451" t="b">
        <f t="shared" si="45"/>
        <v>0</v>
      </c>
      <c r="BC806" s="451"/>
      <c r="BD806" s="48"/>
      <c r="BE806" s="48"/>
      <c r="BF806" s="48"/>
      <c r="BG806" s="48"/>
      <c r="BH806" s="48"/>
      <c r="BI806" s="48"/>
      <c r="BJ806" s="48"/>
      <c r="BK806" s="48"/>
      <c r="BL806" s="48"/>
      <c r="BM806" s="48"/>
      <c r="BN806" s="48"/>
      <c r="BO806" s="48"/>
      <c r="BP806" s="48"/>
      <c r="BQ806" s="48"/>
      <c r="BR806" s="48"/>
      <c r="BS806" s="48"/>
      <c r="BT806" s="48"/>
      <c r="BU806" s="48"/>
    </row>
    <row r="807" spans="1:73" hidden="1">
      <c r="A807" s="48"/>
      <c r="B807" s="48"/>
      <c r="C807" s="70" t="s">
        <v>2296</v>
      </c>
      <c r="D807" s="48"/>
      <c r="E807" s="76"/>
      <c r="F807" s="48"/>
      <c r="G807" s="70"/>
      <c r="H807" s="48"/>
      <c r="I807" s="48"/>
      <c r="J807" s="48"/>
      <c r="K807" s="48"/>
      <c r="L807" s="450">
        <f t="shared" si="46"/>
        <v>436</v>
      </c>
      <c r="M807" s="450"/>
      <c r="N807" s="145" t="s">
        <v>2297</v>
      </c>
      <c r="O807" s="48"/>
      <c r="P807" s="48"/>
      <c r="Q807" s="48"/>
      <c r="R807" s="48"/>
      <c r="S807" s="48"/>
      <c r="T807" s="48"/>
      <c r="U807" s="451" t="str">
        <f t="shared" si="42"/>
        <v/>
      </c>
      <c r="V807" s="451"/>
      <c r="W807" s="451" t="str">
        <f t="shared" si="43"/>
        <v/>
      </c>
      <c r="X807" s="451"/>
      <c r="Y807" s="48"/>
      <c r="Z807" s="48"/>
      <c r="AA807" s="48"/>
      <c r="AB807" s="48"/>
      <c r="AC807" s="48"/>
      <c r="AD807" s="48"/>
      <c r="AE807" s="48"/>
      <c r="AF807" s="48"/>
      <c r="AG807" s="48"/>
      <c r="AH807" s="48"/>
      <c r="AI807" s="48"/>
      <c r="AJ807" s="48"/>
      <c r="AK807" s="48"/>
      <c r="AL807" s="144" t="s">
        <v>2298</v>
      </c>
      <c r="AM807" s="48"/>
      <c r="AN807" s="48"/>
      <c r="AO807" s="48"/>
      <c r="AP807" s="48"/>
      <c r="AQ807" s="48"/>
      <c r="AR807" s="48"/>
      <c r="AS807" s="48"/>
      <c r="AT807" s="451" t="str">
        <f t="shared" si="41"/>
        <v/>
      </c>
      <c r="AU807" s="451"/>
      <c r="AV807" s="451" t="str">
        <f t="shared" si="44"/>
        <v>Yes</v>
      </c>
      <c r="AW807" s="451"/>
      <c r="AX807" s="149" t="s">
        <v>905</v>
      </c>
      <c r="AY807" s="48"/>
      <c r="AZ807" s="48"/>
      <c r="BA807" s="48"/>
      <c r="BB807" s="451" t="b">
        <f t="shared" si="45"/>
        <v>0</v>
      </c>
      <c r="BC807" s="451"/>
      <c r="BD807" s="48"/>
      <c r="BE807" s="48"/>
      <c r="BF807" s="48"/>
      <c r="BG807" s="48"/>
      <c r="BH807" s="48"/>
      <c r="BI807" s="48"/>
      <c r="BJ807" s="48"/>
      <c r="BK807" s="48"/>
      <c r="BL807" s="48"/>
      <c r="BM807" s="48"/>
      <c r="BN807" s="48"/>
      <c r="BO807" s="48"/>
      <c r="BP807" s="48"/>
      <c r="BQ807" s="48"/>
      <c r="BR807" s="48"/>
      <c r="BS807" s="48"/>
      <c r="BT807" s="48"/>
      <c r="BU807" s="48"/>
    </row>
    <row r="808" spans="1:73" hidden="1">
      <c r="A808" s="48"/>
      <c r="B808" s="48"/>
      <c r="C808" s="70" t="s">
        <v>2299</v>
      </c>
      <c r="D808" s="48"/>
      <c r="E808" s="76"/>
      <c r="F808" s="48"/>
      <c r="G808" s="70"/>
      <c r="H808" s="48"/>
      <c r="I808" s="48"/>
      <c r="J808" s="48"/>
      <c r="K808" s="48"/>
      <c r="L808" s="450">
        <f t="shared" si="46"/>
        <v>437</v>
      </c>
      <c r="M808" s="450"/>
      <c r="N808" s="145" t="s">
        <v>2300</v>
      </c>
      <c r="O808" s="48"/>
      <c r="P808" s="48"/>
      <c r="Q808" s="48"/>
      <c r="R808" s="48"/>
      <c r="S808" s="48"/>
      <c r="T808" s="48"/>
      <c r="U808" s="451" t="str">
        <f t="shared" si="42"/>
        <v/>
      </c>
      <c r="V808" s="451"/>
      <c r="W808" s="451" t="str">
        <f t="shared" si="43"/>
        <v/>
      </c>
      <c r="X808" s="451"/>
      <c r="Y808" s="48"/>
      <c r="Z808" s="48"/>
      <c r="AA808" s="48"/>
      <c r="AB808" s="48"/>
      <c r="AC808" s="48"/>
      <c r="AD808" s="48"/>
      <c r="AE808" s="48"/>
      <c r="AF808" s="48"/>
      <c r="AG808" s="48"/>
      <c r="AH808" s="48"/>
      <c r="AI808" s="48"/>
      <c r="AJ808" s="48"/>
      <c r="AK808" s="48"/>
      <c r="AL808" s="144" t="s">
        <v>2301</v>
      </c>
      <c r="AM808" s="48"/>
      <c r="AN808" s="48"/>
      <c r="AO808" s="48"/>
      <c r="AP808" s="48"/>
      <c r="AQ808" s="48"/>
      <c r="AR808" s="48"/>
      <c r="AS808" s="48"/>
      <c r="AT808" s="451" t="str">
        <f t="shared" si="41"/>
        <v/>
      </c>
      <c r="AU808" s="451"/>
      <c r="AV808" s="451" t="str">
        <f t="shared" si="44"/>
        <v>Yes</v>
      </c>
      <c r="AW808" s="451"/>
      <c r="AX808" s="149" t="s">
        <v>905</v>
      </c>
      <c r="AY808" s="48"/>
      <c r="AZ808" s="48"/>
      <c r="BA808" s="48"/>
      <c r="BB808" s="451" t="b">
        <f t="shared" si="45"/>
        <v>0</v>
      </c>
      <c r="BC808" s="451"/>
      <c r="BD808" s="48"/>
      <c r="BE808" s="48"/>
      <c r="BF808" s="48"/>
      <c r="BG808" s="48"/>
      <c r="BH808" s="48"/>
      <c r="BI808" s="48"/>
      <c r="BJ808" s="48"/>
      <c r="BK808" s="48"/>
      <c r="BL808" s="48"/>
      <c r="BM808" s="48"/>
      <c r="BN808" s="48"/>
      <c r="BO808" s="48"/>
      <c r="BP808" s="48"/>
      <c r="BQ808" s="48"/>
      <c r="BR808" s="48"/>
      <c r="BS808" s="48"/>
      <c r="BT808" s="48"/>
      <c r="BU808" s="48"/>
    </row>
    <row r="809" spans="1:73" hidden="1">
      <c r="A809" s="48"/>
      <c r="B809" s="48"/>
      <c r="C809" s="70" t="s">
        <v>2302</v>
      </c>
      <c r="D809" s="48"/>
      <c r="E809" s="76"/>
      <c r="F809" s="48"/>
      <c r="G809" s="70"/>
      <c r="H809" s="48"/>
      <c r="I809" s="48"/>
      <c r="J809" s="48"/>
      <c r="K809" s="48"/>
      <c r="L809" s="450">
        <f t="shared" si="46"/>
        <v>438</v>
      </c>
      <c r="M809" s="450"/>
      <c r="N809" s="145" t="s">
        <v>2303</v>
      </c>
      <c r="O809" s="48"/>
      <c r="P809" s="48"/>
      <c r="Q809" s="48"/>
      <c r="R809" s="48"/>
      <c r="S809" s="48"/>
      <c r="T809" s="48"/>
      <c r="U809" s="451" t="str">
        <f t="shared" si="42"/>
        <v/>
      </c>
      <c r="V809" s="451"/>
      <c r="W809" s="451" t="str">
        <f t="shared" si="43"/>
        <v/>
      </c>
      <c r="X809" s="451"/>
      <c r="Y809" s="48"/>
      <c r="Z809" s="48"/>
      <c r="AA809" s="48"/>
      <c r="AB809" s="48"/>
      <c r="AC809" s="48"/>
      <c r="AD809" s="48"/>
      <c r="AE809" s="48"/>
      <c r="AF809" s="48"/>
      <c r="AG809" s="48"/>
      <c r="AH809" s="48"/>
      <c r="AI809" s="48"/>
      <c r="AJ809" s="48"/>
      <c r="AK809" s="48"/>
      <c r="AL809" s="144" t="s">
        <v>2304</v>
      </c>
      <c r="AM809" s="48"/>
      <c r="AN809" s="48"/>
      <c r="AO809" s="48"/>
      <c r="AP809" s="48"/>
      <c r="AQ809" s="48"/>
      <c r="AR809" s="48"/>
      <c r="AS809" s="48"/>
      <c r="AT809" s="451" t="str">
        <f t="shared" si="41"/>
        <v/>
      </c>
      <c r="AU809" s="451"/>
      <c r="AV809" s="451" t="str">
        <f t="shared" si="44"/>
        <v>Yes</v>
      </c>
      <c r="AW809" s="451"/>
      <c r="AX809" s="149" t="s">
        <v>905</v>
      </c>
      <c r="AY809" s="48"/>
      <c r="AZ809" s="48"/>
      <c r="BA809" s="48"/>
      <c r="BB809" s="451" t="b">
        <f t="shared" si="45"/>
        <v>0</v>
      </c>
      <c r="BC809" s="451"/>
      <c r="BD809" s="48"/>
      <c r="BE809" s="48"/>
      <c r="BF809" s="48"/>
      <c r="BG809" s="48"/>
      <c r="BH809" s="48"/>
      <c r="BI809" s="48"/>
      <c r="BJ809" s="48"/>
      <c r="BK809" s="48"/>
      <c r="BL809" s="48"/>
      <c r="BM809" s="48"/>
      <c r="BN809" s="48"/>
      <c r="BO809" s="48"/>
      <c r="BP809" s="48"/>
      <c r="BQ809" s="48"/>
      <c r="BR809" s="48"/>
      <c r="BS809" s="48"/>
      <c r="BT809" s="48"/>
      <c r="BU809" s="48"/>
    </row>
    <row r="810" spans="1:73" hidden="1">
      <c r="A810" s="48"/>
      <c r="B810" s="48"/>
      <c r="C810" s="70" t="s">
        <v>2305</v>
      </c>
      <c r="D810" s="48"/>
      <c r="E810" s="76"/>
      <c r="F810" s="48"/>
      <c r="G810" s="70"/>
      <c r="H810" s="48"/>
      <c r="I810" s="48"/>
      <c r="J810" s="48"/>
      <c r="K810" s="48"/>
      <c r="L810" s="450">
        <f t="shared" si="46"/>
        <v>439</v>
      </c>
      <c r="M810" s="450"/>
      <c r="N810" s="145" t="s">
        <v>2306</v>
      </c>
      <c r="O810" s="48"/>
      <c r="P810" s="48"/>
      <c r="Q810" s="48"/>
      <c r="R810" s="48"/>
      <c r="S810" s="48"/>
      <c r="T810" s="48"/>
      <c r="U810" s="451" t="str">
        <f t="shared" si="42"/>
        <v/>
      </c>
      <c r="V810" s="451"/>
      <c r="W810" s="451" t="str">
        <f t="shared" si="43"/>
        <v/>
      </c>
      <c r="X810" s="451"/>
      <c r="Y810" s="48"/>
      <c r="Z810" s="48"/>
      <c r="AA810" s="48"/>
      <c r="AB810" s="48"/>
      <c r="AC810" s="48"/>
      <c r="AD810" s="48"/>
      <c r="AE810" s="48"/>
      <c r="AF810" s="48"/>
      <c r="AG810" s="48"/>
      <c r="AH810" s="48"/>
      <c r="AI810" s="48"/>
      <c r="AJ810" s="48"/>
      <c r="AK810" s="48"/>
      <c r="AL810" s="150" t="s">
        <v>2307</v>
      </c>
      <c r="AM810" s="48"/>
      <c r="AN810" s="48"/>
      <c r="AO810" s="48"/>
      <c r="AP810" s="48"/>
      <c r="AQ810" s="48"/>
      <c r="AR810" s="48"/>
      <c r="AS810" s="48"/>
      <c r="AT810" s="451" t="str">
        <f t="shared" si="41"/>
        <v/>
      </c>
      <c r="AU810" s="451"/>
      <c r="AV810" s="451" t="str">
        <f t="shared" si="44"/>
        <v>Yes</v>
      </c>
      <c r="AW810" s="451"/>
      <c r="AX810" s="148" t="s">
        <v>895</v>
      </c>
      <c r="AY810" s="48"/>
      <c r="AZ810" s="48"/>
      <c r="BA810" s="48"/>
      <c r="BB810" s="451" t="b">
        <f t="shared" si="45"/>
        <v>0</v>
      </c>
      <c r="BC810" s="451"/>
      <c r="BD810" s="48"/>
      <c r="BE810" s="48"/>
      <c r="BF810" s="48"/>
      <c r="BG810" s="48"/>
      <c r="BH810" s="48"/>
      <c r="BI810" s="48"/>
      <c r="BJ810" s="48"/>
      <c r="BK810" s="48"/>
      <c r="BL810" s="48"/>
      <c r="BM810" s="48"/>
      <c r="BN810" s="48"/>
      <c r="BO810" s="48"/>
      <c r="BP810" s="48"/>
      <c r="BQ810" s="48"/>
      <c r="BR810" s="48"/>
      <c r="BS810" s="48"/>
      <c r="BT810" s="48"/>
      <c r="BU810" s="48"/>
    </row>
    <row r="811" spans="1:73" hidden="1">
      <c r="A811" s="48"/>
      <c r="B811" s="48"/>
      <c r="C811" s="70" t="s">
        <v>2308</v>
      </c>
      <c r="D811" s="48"/>
      <c r="E811" s="76"/>
      <c r="F811" s="48"/>
      <c r="G811" s="70"/>
      <c r="H811" s="48"/>
      <c r="I811" s="48"/>
      <c r="J811" s="48"/>
      <c r="K811" s="48"/>
      <c r="L811" s="450">
        <f t="shared" si="46"/>
        <v>440</v>
      </c>
      <c r="M811" s="450"/>
      <c r="N811" s="145" t="s">
        <v>2309</v>
      </c>
      <c r="O811" s="48"/>
      <c r="P811" s="48"/>
      <c r="Q811" s="48"/>
      <c r="R811" s="48"/>
      <c r="S811" s="48"/>
      <c r="T811" s="48"/>
      <c r="U811" s="451" t="str">
        <f t="shared" si="42"/>
        <v/>
      </c>
      <c r="V811" s="451"/>
      <c r="W811" s="451" t="str">
        <f t="shared" si="43"/>
        <v/>
      </c>
      <c r="X811" s="451"/>
      <c r="Y811" s="48"/>
      <c r="Z811" s="48"/>
      <c r="AA811" s="48"/>
      <c r="AB811" s="48"/>
      <c r="AC811" s="48"/>
      <c r="AD811" s="48"/>
      <c r="AE811" s="48"/>
      <c r="AF811" s="48"/>
      <c r="AG811" s="48"/>
      <c r="AH811" s="48"/>
      <c r="AI811" s="48"/>
      <c r="AJ811" s="48"/>
      <c r="AK811" s="48"/>
      <c r="AL811" s="150" t="s">
        <v>2310</v>
      </c>
      <c r="AM811" s="48"/>
      <c r="AN811" s="48"/>
      <c r="AO811" s="48"/>
      <c r="AP811" s="48"/>
      <c r="AQ811" s="48"/>
      <c r="AR811" s="48"/>
      <c r="AS811" s="48"/>
      <c r="AT811" s="451" t="str">
        <f t="shared" si="41"/>
        <v/>
      </c>
      <c r="AU811" s="451"/>
      <c r="AV811" s="451" t="str">
        <f t="shared" si="44"/>
        <v>Yes</v>
      </c>
      <c r="AW811" s="451"/>
      <c r="AX811" s="148" t="s">
        <v>895</v>
      </c>
      <c r="AY811" s="48"/>
      <c r="AZ811" s="48"/>
      <c r="BA811" s="48"/>
      <c r="BB811" s="451" t="b">
        <f t="shared" si="45"/>
        <v>0</v>
      </c>
      <c r="BC811" s="451"/>
      <c r="BD811" s="48"/>
      <c r="BE811" s="48"/>
      <c r="BF811" s="48"/>
      <c r="BG811" s="48"/>
      <c r="BH811" s="48"/>
      <c r="BI811" s="48"/>
      <c r="BJ811" s="48"/>
      <c r="BK811" s="48"/>
      <c r="BL811" s="48"/>
      <c r="BM811" s="48"/>
      <c r="BN811" s="48"/>
      <c r="BO811" s="48"/>
      <c r="BP811" s="48"/>
      <c r="BQ811" s="48"/>
      <c r="BR811" s="48"/>
      <c r="BS811" s="48"/>
      <c r="BT811" s="48"/>
      <c r="BU811" s="48"/>
    </row>
    <row r="812" spans="1:73" hidden="1">
      <c r="A812" s="48"/>
      <c r="B812" s="48"/>
      <c r="C812" s="70" t="s">
        <v>2311</v>
      </c>
      <c r="D812" s="48"/>
      <c r="E812" s="76"/>
      <c r="F812" s="48"/>
      <c r="G812" s="70"/>
      <c r="H812" s="48"/>
      <c r="I812" s="48"/>
      <c r="J812" s="48"/>
      <c r="K812" s="48"/>
      <c r="L812" s="450">
        <f t="shared" si="46"/>
        <v>441</v>
      </c>
      <c r="M812" s="450"/>
      <c r="N812" s="145" t="s">
        <v>2312</v>
      </c>
      <c r="O812" s="48"/>
      <c r="P812" s="48"/>
      <c r="Q812" s="48"/>
      <c r="R812" s="48"/>
      <c r="S812" s="48"/>
      <c r="T812" s="48"/>
      <c r="U812" s="451" t="str">
        <f t="shared" si="42"/>
        <v/>
      </c>
      <c r="V812" s="451"/>
      <c r="W812" s="451" t="str">
        <f t="shared" si="43"/>
        <v/>
      </c>
      <c r="X812" s="451"/>
      <c r="Y812" s="48"/>
      <c r="Z812" s="48"/>
      <c r="AA812" s="48"/>
      <c r="AB812" s="48"/>
      <c r="AC812" s="48"/>
      <c r="AD812" s="48"/>
      <c r="AE812" s="48"/>
      <c r="AF812" s="48"/>
      <c r="AG812" s="48"/>
      <c r="AH812" s="48"/>
      <c r="AI812" s="48"/>
      <c r="AJ812" s="48"/>
      <c r="AK812" s="48"/>
      <c r="AL812" s="150" t="s">
        <v>2313</v>
      </c>
      <c r="AM812" s="48"/>
      <c r="AN812" s="48"/>
      <c r="AO812" s="48"/>
      <c r="AP812" s="48"/>
      <c r="AQ812" s="48"/>
      <c r="AR812" s="48"/>
      <c r="AS812" s="48"/>
      <c r="AT812" s="451" t="str">
        <f t="shared" si="41"/>
        <v/>
      </c>
      <c r="AU812" s="451"/>
      <c r="AV812" s="451" t="str">
        <f t="shared" si="44"/>
        <v>Yes</v>
      </c>
      <c r="AW812" s="451"/>
      <c r="AX812" s="148" t="s">
        <v>895</v>
      </c>
      <c r="AY812" s="48"/>
      <c r="AZ812" s="48"/>
      <c r="BA812" s="48"/>
      <c r="BB812" s="451" t="b">
        <f t="shared" si="45"/>
        <v>0</v>
      </c>
      <c r="BC812" s="451"/>
      <c r="BD812" s="48"/>
      <c r="BE812" s="48"/>
      <c r="BF812" s="48"/>
      <c r="BG812" s="48"/>
      <c r="BH812" s="48"/>
      <c r="BI812" s="48"/>
      <c r="BJ812" s="48"/>
      <c r="BK812" s="48"/>
      <c r="BL812" s="48"/>
      <c r="BM812" s="48"/>
      <c r="BN812" s="48"/>
      <c r="BO812" s="48"/>
      <c r="BP812" s="48"/>
      <c r="BQ812" s="48"/>
      <c r="BR812" s="48"/>
      <c r="BS812" s="48"/>
      <c r="BT812" s="48"/>
      <c r="BU812" s="48"/>
    </row>
    <row r="813" spans="1:73" hidden="1">
      <c r="A813" s="48"/>
      <c r="B813" s="48"/>
      <c r="C813" s="70" t="s">
        <v>2314</v>
      </c>
      <c r="D813" s="48"/>
      <c r="E813" s="76"/>
      <c r="F813" s="48"/>
      <c r="G813" s="70"/>
      <c r="H813" s="48"/>
      <c r="I813" s="48"/>
      <c r="J813" s="48"/>
      <c r="K813" s="48"/>
      <c r="L813" s="450">
        <f t="shared" si="46"/>
        <v>442</v>
      </c>
      <c r="M813" s="450"/>
      <c r="N813" s="145" t="s">
        <v>1626</v>
      </c>
      <c r="O813" s="48"/>
      <c r="P813" s="48"/>
      <c r="Q813" s="48"/>
      <c r="R813" s="48"/>
      <c r="S813" s="48"/>
      <c r="T813" s="48"/>
      <c r="U813" s="451" t="str">
        <f t="shared" si="42"/>
        <v/>
      </c>
      <c r="V813" s="451"/>
      <c r="W813" s="451" t="str">
        <f t="shared" si="43"/>
        <v/>
      </c>
      <c r="X813" s="451"/>
      <c r="Y813" s="48"/>
      <c r="Z813" s="48"/>
      <c r="AA813" s="48"/>
      <c r="AB813" s="48"/>
      <c r="AC813" s="48"/>
      <c r="AD813" s="48"/>
      <c r="AE813" s="48"/>
      <c r="AF813" s="48"/>
      <c r="AG813" s="48"/>
      <c r="AH813" s="48"/>
      <c r="AI813" s="48"/>
      <c r="AJ813" s="48"/>
      <c r="AK813" s="48"/>
      <c r="AL813" s="150" t="s">
        <v>2315</v>
      </c>
      <c r="AM813" s="48"/>
      <c r="AN813" s="48"/>
      <c r="AO813" s="48"/>
      <c r="AP813" s="48"/>
      <c r="AQ813" s="48"/>
      <c r="AR813" s="48"/>
      <c r="AS813" s="48"/>
      <c r="AT813" s="451" t="str">
        <f t="shared" si="41"/>
        <v/>
      </c>
      <c r="AU813" s="451"/>
      <c r="AV813" s="451" t="str">
        <f t="shared" si="44"/>
        <v>Yes</v>
      </c>
      <c r="AW813" s="451"/>
      <c r="AX813" s="148" t="s">
        <v>895</v>
      </c>
      <c r="AY813" s="48"/>
      <c r="AZ813" s="48"/>
      <c r="BA813" s="48"/>
      <c r="BB813" s="451" t="b">
        <f t="shared" si="45"/>
        <v>0</v>
      </c>
      <c r="BC813" s="451"/>
      <c r="BD813" s="48"/>
      <c r="BE813" s="48"/>
      <c r="BF813" s="48"/>
      <c r="BG813" s="48"/>
      <c r="BH813" s="48"/>
      <c r="BI813" s="48"/>
      <c r="BJ813" s="48"/>
      <c r="BK813" s="48"/>
      <c r="BL813" s="48"/>
      <c r="BM813" s="48"/>
      <c r="BN813" s="48"/>
      <c r="BO813" s="48"/>
      <c r="BP813" s="48"/>
      <c r="BQ813" s="48"/>
      <c r="BR813" s="48"/>
      <c r="BS813" s="48"/>
      <c r="BT813" s="48"/>
      <c r="BU813" s="48"/>
    </row>
    <row r="814" spans="1:73" hidden="1">
      <c r="A814" s="48"/>
      <c r="B814" s="48"/>
      <c r="C814" s="70" t="s">
        <v>2316</v>
      </c>
      <c r="D814" s="48"/>
      <c r="E814" s="76"/>
      <c r="F814" s="48"/>
      <c r="G814" s="70"/>
      <c r="H814" s="48"/>
      <c r="I814" s="48"/>
      <c r="J814" s="48"/>
      <c r="K814" s="48"/>
      <c r="L814" s="450">
        <f t="shared" si="46"/>
        <v>443</v>
      </c>
      <c r="M814" s="450"/>
      <c r="N814" s="145" t="s">
        <v>2317</v>
      </c>
      <c r="O814" s="48"/>
      <c r="P814" s="48"/>
      <c r="Q814" s="48"/>
      <c r="R814" s="48"/>
      <c r="S814" s="48"/>
      <c r="T814" s="48"/>
      <c r="U814" s="451" t="str">
        <f t="shared" si="42"/>
        <v/>
      </c>
      <c r="V814" s="451"/>
      <c r="W814" s="451" t="str">
        <f t="shared" si="43"/>
        <v/>
      </c>
      <c r="X814" s="451"/>
      <c r="Y814" s="48"/>
      <c r="Z814" s="48"/>
      <c r="AA814" s="48"/>
      <c r="AB814" s="48"/>
      <c r="AC814" s="48"/>
      <c r="AD814" s="48"/>
      <c r="AE814" s="48"/>
      <c r="AF814" s="48"/>
      <c r="AG814" s="48"/>
      <c r="AH814" s="48"/>
      <c r="AI814" s="48"/>
      <c r="AJ814" s="48"/>
      <c r="AK814" s="48"/>
      <c r="AL814" s="144" t="s">
        <v>2318</v>
      </c>
      <c r="AM814" s="48"/>
      <c r="AN814" s="48"/>
      <c r="AO814" s="48"/>
      <c r="AP814" s="48"/>
      <c r="AQ814" s="48"/>
      <c r="AR814" s="48"/>
      <c r="AS814" s="48"/>
      <c r="AT814" s="451" t="str">
        <f t="shared" si="41"/>
        <v/>
      </c>
      <c r="AU814" s="451"/>
      <c r="AV814" s="451" t="str">
        <f t="shared" si="44"/>
        <v>Yes</v>
      </c>
      <c r="AW814" s="451"/>
      <c r="AX814" s="149" t="s">
        <v>895</v>
      </c>
      <c r="AY814" s="48"/>
      <c r="AZ814" s="48"/>
      <c r="BA814" s="48"/>
      <c r="BB814" s="451" t="b">
        <f t="shared" si="45"/>
        <v>0</v>
      </c>
      <c r="BC814" s="451"/>
      <c r="BD814" s="48"/>
      <c r="BE814" s="48"/>
      <c r="BF814" s="48"/>
      <c r="BG814" s="48"/>
      <c r="BH814" s="48"/>
      <c r="BI814" s="48"/>
      <c r="BJ814" s="48"/>
      <c r="BK814" s="48"/>
      <c r="BL814" s="48"/>
      <c r="BM814" s="48"/>
      <c r="BN814" s="48"/>
      <c r="BO814" s="48"/>
      <c r="BP814" s="48"/>
      <c r="BQ814" s="48"/>
      <c r="BR814" s="48"/>
      <c r="BS814" s="48"/>
      <c r="BT814" s="48"/>
      <c r="BU814" s="48"/>
    </row>
    <row r="815" spans="1:73" hidden="1">
      <c r="A815" s="48"/>
      <c r="B815" s="48"/>
      <c r="C815" s="70" t="s">
        <v>2319</v>
      </c>
      <c r="D815" s="48"/>
      <c r="E815" s="76"/>
      <c r="F815" s="48"/>
      <c r="G815" s="70"/>
      <c r="H815" s="48"/>
      <c r="I815" s="48"/>
      <c r="J815" s="48"/>
      <c r="K815" s="48"/>
      <c r="L815" s="450">
        <f t="shared" si="46"/>
        <v>444</v>
      </c>
      <c r="M815" s="450"/>
      <c r="N815" s="145" t="s">
        <v>2320</v>
      </c>
      <c r="O815" s="48"/>
      <c r="P815" s="48"/>
      <c r="Q815" s="48"/>
      <c r="R815" s="48"/>
      <c r="S815" s="48"/>
      <c r="T815" s="48"/>
      <c r="U815" s="451" t="str">
        <f t="shared" si="42"/>
        <v/>
      </c>
      <c r="V815" s="451"/>
      <c r="W815" s="451" t="str">
        <f t="shared" si="43"/>
        <v/>
      </c>
      <c r="X815" s="451"/>
      <c r="Y815" s="48"/>
      <c r="Z815" s="48"/>
      <c r="AA815" s="48"/>
      <c r="AB815" s="48"/>
      <c r="AC815" s="48"/>
      <c r="AD815" s="48"/>
      <c r="AE815" s="48"/>
      <c r="AF815" s="48"/>
      <c r="AG815" s="48"/>
      <c r="AH815" s="48"/>
      <c r="AI815" s="48"/>
      <c r="AJ815" s="48"/>
      <c r="AK815" s="48"/>
      <c r="AL815" s="144" t="s">
        <v>2321</v>
      </c>
      <c r="AM815" s="48"/>
      <c r="AN815" s="48"/>
      <c r="AO815" s="48"/>
      <c r="AP815" s="48"/>
      <c r="AQ815" s="48"/>
      <c r="AR815" s="48"/>
      <c r="AS815" s="48"/>
      <c r="AT815" s="451" t="str">
        <f t="shared" si="41"/>
        <v/>
      </c>
      <c r="AU815" s="451"/>
      <c r="AV815" s="451" t="str">
        <f t="shared" si="44"/>
        <v>Yes</v>
      </c>
      <c r="AW815" s="451"/>
      <c r="AX815" s="69" t="s">
        <v>987</v>
      </c>
      <c r="AY815" s="48"/>
      <c r="AZ815" s="48"/>
      <c r="BA815" s="48"/>
      <c r="BB815" s="451" t="b">
        <f t="shared" si="45"/>
        <v>0</v>
      </c>
      <c r="BC815" s="451"/>
      <c r="BD815" s="48"/>
      <c r="BE815" s="48"/>
      <c r="BF815" s="48"/>
      <c r="BG815" s="48"/>
      <c r="BH815" s="48"/>
      <c r="BI815" s="48"/>
      <c r="BJ815" s="48"/>
      <c r="BK815" s="48"/>
      <c r="BL815" s="48"/>
      <c r="BM815" s="48"/>
      <c r="BN815" s="48"/>
      <c r="BO815" s="48"/>
      <c r="BP815" s="48"/>
      <c r="BQ815" s="48"/>
      <c r="BR815" s="48"/>
      <c r="BS815" s="48"/>
      <c r="BT815" s="48"/>
      <c r="BU815" s="48"/>
    </row>
    <row r="816" spans="1:73" hidden="1">
      <c r="A816" s="48"/>
      <c r="B816" s="48"/>
      <c r="C816" s="70" t="s">
        <v>2322</v>
      </c>
      <c r="D816" s="48"/>
      <c r="E816" s="76"/>
      <c r="F816" s="48"/>
      <c r="G816" s="70"/>
      <c r="H816" s="48"/>
      <c r="I816" s="48"/>
      <c r="J816" s="48"/>
      <c r="K816" s="48"/>
      <c r="L816" s="450">
        <f t="shared" si="46"/>
        <v>445</v>
      </c>
      <c r="M816" s="450"/>
      <c r="N816" s="145" t="s">
        <v>2323</v>
      </c>
      <c r="O816" s="48"/>
      <c r="P816" s="48"/>
      <c r="Q816" s="48"/>
      <c r="R816" s="48"/>
      <c r="S816" s="48"/>
      <c r="T816" s="48"/>
      <c r="U816" s="451" t="str">
        <f t="shared" si="42"/>
        <v/>
      </c>
      <c r="V816" s="451"/>
      <c r="W816" s="451" t="str">
        <f t="shared" si="43"/>
        <v/>
      </c>
      <c r="X816" s="451"/>
      <c r="Y816" s="48"/>
      <c r="Z816" s="48"/>
      <c r="AA816" s="48"/>
      <c r="AB816" s="48"/>
      <c r="AC816" s="48"/>
      <c r="AD816" s="48"/>
      <c r="AE816" s="48"/>
      <c r="AF816" s="48"/>
      <c r="AG816" s="48"/>
      <c r="AH816" s="48"/>
      <c r="AI816" s="48"/>
      <c r="AJ816" s="48"/>
      <c r="AK816" s="48"/>
      <c r="AL816" s="144" t="s">
        <v>2324</v>
      </c>
      <c r="AM816" s="48"/>
      <c r="AN816" s="48"/>
      <c r="AO816" s="48"/>
      <c r="AP816" s="48"/>
      <c r="AQ816" s="48"/>
      <c r="AR816" s="48"/>
      <c r="AS816" s="48"/>
      <c r="AT816" s="451" t="str">
        <f t="shared" si="41"/>
        <v/>
      </c>
      <c r="AU816" s="451"/>
      <c r="AV816" s="451" t="str">
        <f t="shared" si="44"/>
        <v>Yes</v>
      </c>
      <c r="AW816" s="451"/>
      <c r="AX816" s="69" t="s">
        <v>987</v>
      </c>
      <c r="AY816" s="48"/>
      <c r="AZ816" s="48"/>
      <c r="BA816" s="48"/>
      <c r="BB816" s="451" t="b">
        <f t="shared" si="45"/>
        <v>0</v>
      </c>
      <c r="BC816" s="451"/>
      <c r="BD816" s="48"/>
      <c r="BE816" s="48"/>
      <c r="BF816" s="48"/>
      <c r="BG816" s="48"/>
      <c r="BH816" s="48"/>
      <c r="BI816" s="48"/>
      <c r="BJ816" s="48"/>
      <c r="BK816" s="48"/>
      <c r="BL816" s="48"/>
      <c r="BM816" s="48"/>
      <c r="BN816" s="48"/>
      <c r="BO816" s="48"/>
      <c r="BP816" s="48"/>
      <c r="BQ816" s="48"/>
      <c r="BR816" s="48"/>
      <c r="BS816" s="48"/>
      <c r="BT816" s="48"/>
      <c r="BU816" s="48"/>
    </row>
    <row r="817" spans="1:73" hidden="1">
      <c r="A817" s="48"/>
      <c r="B817" s="48"/>
      <c r="C817" s="70" t="s">
        <v>2325</v>
      </c>
      <c r="D817" s="48"/>
      <c r="E817" s="76"/>
      <c r="F817" s="48"/>
      <c r="G817" s="70"/>
      <c r="H817" s="48"/>
      <c r="I817" s="48"/>
      <c r="J817" s="48"/>
      <c r="K817" s="48"/>
      <c r="L817" s="450">
        <f t="shared" si="46"/>
        <v>446</v>
      </c>
      <c r="M817" s="450"/>
      <c r="N817" s="145" t="s">
        <v>2179</v>
      </c>
      <c r="O817" s="48"/>
      <c r="P817" s="48"/>
      <c r="Q817" s="48"/>
      <c r="R817" s="48"/>
      <c r="S817" s="48"/>
      <c r="T817" s="48"/>
      <c r="U817" s="451" t="str">
        <f t="shared" si="42"/>
        <v/>
      </c>
      <c r="V817" s="451"/>
      <c r="W817" s="451" t="str">
        <f t="shared" si="43"/>
        <v/>
      </c>
      <c r="X817" s="451"/>
      <c r="Y817" s="48"/>
      <c r="Z817" s="48"/>
      <c r="AA817" s="48"/>
      <c r="AB817" s="48"/>
      <c r="AC817" s="48"/>
      <c r="AD817" s="48"/>
      <c r="AE817" s="48"/>
      <c r="AF817" s="48"/>
      <c r="AG817" s="48"/>
      <c r="AH817" s="48"/>
      <c r="AI817" s="48"/>
      <c r="AJ817" s="48"/>
      <c r="AK817" s="48"/>
      <c r="AL817" s="144" t="s">
        <v>2326</v>
      </c>
      <c r="AM817" s="48"/>
      <c r="AN817" s="48"/>
      <c r="AO817" s="48"/>
      <c r="AP817" s="48"/>
      <c r="AQ817" s="48"/>
      <c r="AR817" s="48"/>
      <c r="AS817" s="48"/>
      <c r="AT817" s="451" t="str">
        <f t="shared" si="41"/>
        <v/>
      </c>
      <c r="AU817" s="451"/>
      <c r="AV817" s="451" t="str">
        <f t="shared" si="44"/>
        <v>Yes</v>
      </c>
      <c r="AW817" s="451"/>
      <c r="AX817" s="149" t="s">
        <v>905</v>
      </c>
      <c r="AY817" s="48"/>
      <c r="AZ817" s="48"/>
      <c r="BA817" s="48"/>
      <c r="BB817" s="451" t="b">
        <f t="shared" si="45"/>
        <v>0</v>
      </c>
      <c r="BC817" s="451"/>
      <c r="BD817" s="48"/>
      <c r="BE817" s="48"/>
      <c r="BF817" s="48"/>
      <c r="BG817" s="48"/>
      <c r="BH817" s="48"/>
      <c r="BI817" s="48"/>
      <c r="BJ817" s="48"/>
      <c r="BK817" s="48"/>
      <c r="BL817" s="48"/>
      <c r="BM817" s="48"/>
      <c r="BN817" s="48"/>
      <c r="BO817" s="48"/>
      <c r="BP817" s="48"/>
      <c r="BQ817" s="48"/>
      <c r="BR817" s="48"/>
      <c r="BS817" s="48"/>
      <c r="BT817" s="48"/>
      <c r="BU817" s="48"/>
    </row>
    <row r="818" spans="1:73" hidden="1">
      <c r="A818" s="48"/>
      <c r="B818" s="48"/>
      <c r="C818" s="70" t="s">
        <v>2327</v>
      </c>
      <c r="D818" s="48"/>
      <c r="E818" s="76"/>
      <c r="F818" s="48"/>
      <c r="G818" s="70"/>
      <c r="H818" s="48"/>
      <c r="I818" s="48"/>
      <c r="J818" s="48"/>
      <c r="K818" s="48"/>
      <c r="L818" s="450">
        <f t="shared" si="46"/>
        <v>447</v>
      </c>
      <c r="M818" s="450"/>
      <c r="N818" s="145" t="s">
        <v>1817</v>
      </c>
      <c r="O818" s="48"/>
      <c r="P818" s="48"/>
      <c r="Q818" s="48"/>
      <c r="R818" s="48"/>
      <c r="S818" s="48"/>
      <c r="T818" s="48"/>
      <c r="U818" s="451" t="str">
        <f t="shared" si="42"/>
        <v/>
      </c>
      <c r="V818" s="451"/>
      <c r="W818" s="451" t="str">
        <f t="shared" si="43"/>
        <v/>
      </c>
      <c r="X818" s="451"/>
      <c r="Y818" s="48"/>
      <c r="Z818" s="48"/>
      <c r="AA818" s="48"/>
      <c r="AB818" s="48"/>
      <c r="AC818" s="48"/>
      <c r="AD818" s="48"/>
      <c r="AE818" s="48"/>
      <c r="AF818" s="48"/>
      <c r="AG818" s="48"/>
      <c r="AH818" s="48"/>
      <c r="AI818" s="48"/>
      <c r="AJ818" s="48"/>
      <c r="AK818" s="48"/>
      <c r="AL818" s="147" t="s">
        <v>2328</v>
      </c>
      <c r="AM818" s="48"/>
      <c r="AN818" s="48"/>
      <c r="AO818" s="48"/>
      <c r="AP818" s="48"/>
      <c r="AQ818" s="48"/>
      <c r="AR818" s="48"/>
      <c r="AS818" s="48"/>
      <c r="AT818" s="451" t="str">
        <f t="shared" si="41"/>
        <v/>
      </c>
      <c r="AU818" s="451"/>
      <c r="AV818" s="451" t="str">
        <f t="shared" si="44"/>
        <v>Yes</v>
      </c>
      <c r="AW818" s="451"/>
      <c r="AX818" s="148" t="s">
        <v>895</v>
      </c>
      <c r="AY818" s="48"/>
      <c r="AZ818" s="48"/>
      <c r="BA818" s="48"/>
      <c r="BB818" s="451" t="b">
        <f t="shared" si="45"/>
        <v>0</v>
      </c>
      <c r="BC818" s="451"/>
      <c r="BD818" s="48"/>
      <c r="BE818" s="48"/>
      <c r="BF818" s="48"/>
      <c r="BG818" s="48"/>
      <c r="BH818" s="48"/>
      <c r="BI818" s="48"/>
      <c r="BJ818" s="48"/>
      <c r="BK818" s="48"/>
      <c r="BL818" s="48"/>
      <c r="BM818" s="48"/>
      <c r="BN818" s="48"/>
      <c r="BO818" s="48"/>
      <c r="BP818" s="48"/>
      <c r="BQ818" s="48"/>
      <c r="BR818" s="48"/>
      <c r="BS818" s="48"/>
      <c r="BT818" s="48"/>
      <c r="BU818" s="48"/>
    </row>
    <row r="819" spans="1:73" hidden="1">
      <c r="A819" s="48"/>
      <c r="B819" s="48"/>
      <c r="C819" s="70" t="s">
        <v>2329</v>
      </c>
      <c r="D819" s="48"/>
      <c r="E819" s="76"/>
      <c r="F819" s="48"/>
      <c r="G819" s="70"/>
      <c r="H819" s="48"/>
      <c r="I819" s="48"/>
      <c r="J819" s="48"/>
      <c r="K819" s="48"/>
      <c r="L819" s="450">
        <f t="shared" si="46"/>
        <v>448</v>
      </c>
      <c r="M819" s="450"/>
      <c r="N819" s="145" t="s">
        <v>2330</v>
      </c>
      <c r="O819" s="48"/>
      <c r="P819" s="48"/>
      <c r="Q819" s="48"/>
      <c r="R819" s="48"/>
      <c r="S819" s="48"/>
      <c r="T819" s="48"/>
      <c r="U819" s="451" t="str">
        <f t="shared" si="42"/>
        <v/>
      </c>
      <c r="V819" s="451"/>
      <c r="W819" s="451" t="str">
        <f t="shared" si="43"/>
        <v/>
      </c>
      <c r="X819" s="451"/>
      <c r="Y819" s="48"/>
      <c r="Z819" s="48"/>
      <c r="AA819" s="48"/>
      <c r="AB819" s="48"/>
      <c r="AC819" s="48"/>
      <c r="AD819" s="48"/>
      <c r="AE819" s="48"/>
      <c r="AF819" s="48"/>
      <c r="AG819" s="48"/>
      <c r="AH819" s="48"/>
      <c r="AI819" s="48"/>
      <c r="AJ819" s="48"/>
      <c r="AK819" s="48"/>
      <c r="AL819" s="150" t="s">
        <v>2331</v>
      </c>
      <c r="AM819" s="48"/>
      <c r="AN819" s="48"/>
      <c r="AO819" s="48"/>
      <c r="AP819" s="48"/>
      <c r="AQ819" s="48"/>
      <c r="AR819" s="48"/>
      <c r="AS819" s="48"/>
      <c r="AT819" s="451" t="str">
        <f t="shared" si="41"/>
        <v/>
      </c>
      <c r="AU819" s="451"/>
      <c r="AV819" s="451" t="str">
        <f t="shared" si="44"/>
        <v>Yes</v>
      </c>
      <c r="AW819" s="451"/>
      <c r="AX819" s="148" t="s">
        <v>895</v>
      </c>
      <c r="AY819" s="48"/>
      <c r="AZ819" s="48"/>
      <c r="BA819" s="48"/>
      <c r="BB819" s="451" t="b">
        <f t="shared" si="45"/>
        <v>0</v>
      </c>
      <c r="BC819" s="451"/>
      <c r="BD819" s="48"/>
      <c r="BE819" s="48"/>
      <c r="BF819" s="48"/>
      <c r="BG819" s="48"/>
      <c r="BH819" s="48"/>
      <c r="BI819" s="48"/>
      <c r="BJ819" s="48"/>
      <c r="BK819" s="48"/>
      <c r="BL819" s="48"/>
      <c r="BM819" s="48"/>
      <c r="BN819" s="48"/>
      <c r="BO819" s="48"/>
      <c r="BP819" s="48"/>
      <c r="BQ819" s="48"/>
      <c r="BR819" s="48"/>
      <c r="BS819" s="48"/>
      <c r="BT819" s="48"/>
      <c r="BU819" s="48"/>
    </row>
    <row r="820" spans="1:73" hidden="1">
      <c r="A820" s="48"/>
      <c r="B820" s="48"/>
      <c r="C820" s="70" t="s">
        <v>2332</v>
      </c>
      <c r="D820" s="48"/>
      <c r="E820" s="76"/>
      <c r="F820" s="48"/>
      <c r="G820" s="70"/>
      <c r="H820" s="48"/>
      <c r="I820" s="48"/>
      <c r="J820" s="48"/>
      <c r="K820" s="48"/>
      <c r="L820" s="450">
        <f t="shared" si="46"/>
        <v>449</v>
      </c>
      <c r="M820" s="450"/>
      <c r="N820" s="145" t="s">
        <v>2333</v>
      </c>
      <c r="O820" s="48"/>
      <c r="P820" s="48"/>
      <c r="Q820" s="48"/>
      <c r="R820" s="48"/>
      <c r="S820" s="48"/>
      <c r="T820" s="48"/>
      <c r="U820" s="451" t="str">
        <f t="shared" si="42"/>
        <v/>
      </c>
      <c r="V820" s="451"/>
      <c r="W820" s="451" t="str">
        <f t="shared" si="43"/>
        <v/>
      </c>
      <c r="X820" s="451"/>
      <c r="Y820" s="48"/>
      <c r="Z820" s="48"/>
      <c r="AA820" s="48"/>
      <c r="AB820" s="48"/>
      <c r="AC820" s="48"/>
      <c r="AD820" s="48"/>
      <c r="AE820" s="48"/>
      <c r="AF820" s="48"/>
      <c r="AG820" s="48"/>
      <c r="AH820" s="48"/>
      <c r="AI820" s="48"/>
      <c r="AJ820" s="48"/>
      <c r="AK820" s="48"/>
      <c r="AL820" s="153" t="s">
        <v>2334</v>
      </c>
      <c r="AM820" s="48"/>
      <c r="AN820" s="48"/>
      <c r="AO820" s="48"/>
      <c r="AP820" s="48"/>
      <c r="AQ820" s="48"/>
      <c r="AR820" s="48"/>
      <c r="AS820" s="48"/>
      <c r="AT820" s="451" t="str">
        <f t="shared" ref="AT820:AT883" si="47">IF($AL820=$Q$364,"Yes","")</f>
        <v/>
      </c>
      <c r="AU820" s="451"/>
      <c r="AV820" s="451" t="str">
        <f t="shared" si="44"/>
        <v>Yes</v>
      </c>
      <c r="AW820" s="451"/>
      <c r="AX820" s="148" t="s">
        <v>895</v>
      </c>
      <c r="AY820" s="48"/>
      <c r="AZ820" s="48"/>
      <c r="BA820" s="48"/>
      <c r="BB820" s="451" t="b">
        <f t="shared" si="45"/>
        <v>0</v>
      </c>
      <c r="BC820" s="451"/>
      <c r="BD820" s="48"/>
      <c r="BE820" s="48"/>
      <c r="BF820" s="48"/>
      <c r="BG820" s="48"/>
      <c r="BH820" s="48"/>
      <c r="BI820" s="48"/>
      <c r="BJ820" s="48"/>
      <c r="BK820" s="48"/>
      <c r="BL820" s="48"/>
      <c r="BM820" s="48"/>
      <c r="BN820" s="48"/>
      <c r="BO820" s="48"/>
      <c r="BP820" s="48"/>
      <c r="BQ820" s="48"/>
      <c r="BR820" s="48"/>
      <c r="BS820" s="48"/>
      <c r="BT820" s="48"/>
      <c r="BU820" s="48"/>
    </row>
    <row r="821" spans="1:73" hidden="1">
      <c r="A821" s="48"/>
      <c r="B821" s="48"/>
      <c r="C821" s="70" t="s">
        <v>2335</v>
      </c>
      <c r="D821" s="48"/>
      <c r="E821" s="76"/>
      <c r="F821" s="48"/>
      <c r="G821" s="70"/>
      <c r="H821" s="48"/>
      <c r="I821" s="48"/>
      <c r="J821" s="48"/>
      <c r="K821" s="48"/>
      <c r="L821" s="450">
        <f t="shared" si="46"/>
        <v>450</v>
      </c>
      <c r="M821" s="450"/>
      <c r="N821" s="145" t="s">
        <v>2336</v>
      </c>
      <c r="O821" s="48"/>
      <c r="P821" s="48"/>
      <c r="Q821" s="48"/>
      <c r="R821" s="48"/>
      <c r="S821" s="48"/>
      <c r="T821" s="48"/>
      <c r="U821" s="451" t="str">
        <f t="shared" ref="U821:U884" si="48">IF(N821=Q$364,"Yes","")</f>
        <v/>
      </c>
      <c r="V821" s="451"/>
      <c r="W821" s="451" t="str">
        <f t="shared" ref="W821:W884" si="49">IF(N821=Q$366,"Yes","")</f>
        <v/>
      </c>
      <c r="X821" s="451"/>
      <c r="Y821" s="48"/>
      <c r="Z821" s="48"/>
      <c r="AA821" s="48"/>
      <c r="AB821" s="48"/>
      <c r="AC821" s="48"/>
      <c r="AD821" s="48"/>
      <c r="AE821" s="48"/>
      <c r="AF821" s="48"/>
      <c r="AG821" s="48"/>
      <c r="AH821" s="48"/>
      <c r="AI821" s="48"/>
      <c r="AJ821" s="48"/>
      <c r="AK821" s="48"/>
      <c r="AL821" s="150" t="s">
        <v>2337</v>
      </c>
      <c r="AM821" s="48"/>
      <c r="AN821" s="48"/>
      <c r="AO821" s="48"/>
      <c r="AP821" s="48"/>
      <c r="AQ821" s="48"/>
      <c r="AR821" s="48"/>
      <c r="AS821" s="48"/>
      <c r="AT821" s="451" t="str">
        <f t="shared" si="47"/>
        <v/>
      </c>
      <c r="AU821" s="451"/>
      <c r="AV821" s="451" t="str">
        <f t="shared" ref="AV821:AV884" si="50">IF(AX821="90.1-2001","No","Yes")</f>
        <v>Yes</v>
      </c>
      <c r="AW821" s="451"/>
      <c r="AX821" s="148" t="s">
        <v>895</v>
      </c>
      <c r="AY821" s="48"/>
      <c r="AZ821" s="48"/>
      <c r="BA821" s="48"/>
      <c r="BB821" s="451" t="b">
        <f t="shared" ref="BB821:BB884" si="51">AND(AT821="Yes",AV821="Yes")</f>
        <v>0</v>
      </c>
      <c r="BC821" s="451"/>
      <c r="BD821" s="48"/>
      <c r="BE821" s="48"/>
      <c r="BF821" s="48"/>
      <c r="BG821" s="48"/>
      <c r="BH821" s="48"/>
      <c r="BI821" s="48"/>
      <c r="BJ821" s="48"/>
      <c r="BK821" s="48"/>
      <c r="BL821" s="48"/>
      <c r="BM821" s="48"/>
      <c r="BN821" s="48"/>
      <c r="BO821" s="48"/>
      <c r="BP821" s="48"/>
      <c r="BQ821" s="48"/>
      <c r="BR821" s="48"/>
      <c r="BS821" s="48"/>
      <c r="BT821" s="48"/>
      <c r="BU821" s="48"/>
    </row>
    <row r="822" spans="1:73" hidden="1">
      <c r="A822" s="48"/>
      <c r="B822" s="48"/>
      <c r="C822" s="70" t="s">
        <v>2338</v>
      </c>
      <c r="D822" s="48"/>
      <c r="E822" s="76"/>
      <c r="F822" s="48"/>
      <c r="G822" s="70"/>
      <c r="H822" s="48"/>
      <c r="I822" s="48"/>
      <c r="J822" s="48"/>
      <c r="K822" s="48"/>
      <c r="L822" s="450">
        <f t="shared" ref="L822:L885" si="52">L821+1</f>
        <v>451</v>
      </c>
      <c r="M822" s="450"/>
      <c r="N822" s="145" t="s">
        <v>2339</v>
      </c>
      <c r="O822" s="48"/>
      <c r="P822" s="48"/>
      <c r="Q822" s="48"/>
      <c r="R822" s="48"/>
      <c r="S822" s="48"/>
      <c r="T822" s="48"/>
      <c r="U822" s="451" t="str">
        <f t="shared" si="48"/>
        <v/>
      </c>
      <c r="V822" s="451"/>
      <c r="W822" s="451" t="str">
        <f t="shared" si="49"/>
        <v/>
      </c>
      <c r="X822" s="451"/>
      <c r="Y822" s="48"/>
      <c r="Z822" s="48"/>
      <c r="AA822" s="48"/>
      <c r="AB822" s="48"/>
      <c r="AC822" s="48"/>
      <c r="AD822" s="48"/>
      <c r="AE822" s="48"/>
      <c r="AF822" s="48"/>
      <c r="AG822" s="48"/>
      <c r="AH822" s="48"/>
      <c r="AI822" s="48"/>
      <c r="AJ822" s="48"/>
      <c r="AK822" s="48"/>
      <c r="AL822" s="144" t="s">
        <v>2340</v>
      </c>
      <c r="AM822" s="48"/>
      <c r="AN822" s="48"/>
      <c r="AO822" s="48"/>
      <c r="AP822" s="48"/>
      <c r="AQ822" s="48"/>
      <c r="AR822" s="48"/>
      <c r="AS822" s="48"/>
      <c r="AT822" s="451" t="str">
        <f t="shared" si="47"/>
        <v/>
      </c>
      <c r="AU822" s="451"/>
      <c r="AV822" s="451" t="str">
        <f t="shared" si="50"/>
        <v>Yes</v>
      </c>
      <c r="AW822" s="451"/>
      <c r="AX822" s="69" t="s">
        <v>987</v>
      </c>
      <c r="AY822" s="48"/>
      <c r="AZ822" s="48"/>
      <c r="BA822" s="48"/>
      <c r="BB822" s="451" t="b">
        <f t="shared" si="51"/>
        <v>0</v>
      </c>
      <c r="BC822" s="451"/>
      <c r="BD822" s="48"/>
      <c r="BE822" s="48"/>
      <c r="BF822" s="48"/>
      <c r="BG822" s="48"/>
      <c r="BH822" s="48"/>
      <c r="BI822" s="48"/>
      <c r="BJ822" s="48"/>
      <c r="BK822" s="48"/>
      <c r="BL822" s="48"/>
      <c r="BM822" s="48"/>
      <c r="BN822" s="48"/>
      <c r="BO822" s="48"/>
      <c r="BP822" s="48"/>
      <c r="BQ822" s="48"/>
      <c r="BR822" s="48"/>
      <c r="BS822" s="48"/>
      <c r="BT822" s="48"/>
      <c r="BU822" s="48"/>
    </row>
    <row r="823" spans="1:73" hidden="1">
      <c r="A823" s="48"/>
      <c r="B823" s="48"/>
      <c r="C823" s="70" t="s">
        <v>2341</v>
      </c>
      <c r="D823" s="48"/>
      <c r="E823" s="76"/>
      <c r="F823" s="48"/>
      <c r="G823" s="70"/>
      <c r="H823" s="48"/>
      <c r="I823" s="48"/>
      <c r="J823" s="48"/>
      <c r="K823" s="48"/>
      <c r="L823" s="450">
        <f t="shared" si="52"/>
        <v>452</v>
      </c>
      <c r="M823" s="450"/>
      <c r="N823" s="145" t="s">
        <v>2342</v>
      </c>
      <c r="O823" s="48"/>
      <c r="P823" s="48"/>
      <c r="Q823" s="48"/>
      <c r="R823" s="48"/>
      <c r="S823" s="48"/>
      <c r="T823" s="48"/>
      <c r="U823" s="451" t="str">
        <f t="shared" si="48"/>
        <v/>
      </c>
      <c r="V823" s="451"/>
      <c r="W823" s="451" t="str">
        <f t="shared" si="49"/>
        <v/>
      </c>
      <c r="X823" s="451"/>
      <c r="Y823" s="48"/>
      <c r="Z823" s="48"/>
      <c r="AA823" s="48"/>
      <c r="AB823" s="48"/>
      <c r="AC823" s="48"/>
      <c r="AD823" s="48"/>
      <c r="AE823" s="48"/>
      <c r="AF823" s="48"/>
      <c r="AG823" s="48"/>
      <c r="AH823" s="48"/>
      <c r="AI823" s="48"/>
      <c r="AJ823" s="48"/>
      <c r="AK823" s="48"/>
      <c r="AL823" s="150" t="s">
        <v>2343</v>
      </c>
      <c r="AM823" s="48"/>
      <c r="AN823" s="48"/>
      <c r="AO823" s="48"/>
      <c r="AP823" s="48"/>
      <c r="AQ823" s="48"/>
      <c r="AR823" s="48"/>
      <c r="AS823" s="48"/>
      <c r="AT823" s="451" t="str">
        <f t="shared" si="47"/>
        <v/>
      </c>
      <c r="AU823" s="451"/>
      <c r="AV823" s="451" t="str">
        <f t="shared" si="50"/>
        <v>Yes</v>
      </c>
      <c r="AW823" s="451"/>
      <c r="AX823" s="148" t="s">
        <v>895</v>
      </c>
      <c r="AY823" s="48"/>
      <c r="AZ823" s="48"/>
      <c r="BA823" s="48"/>
      <c r="BB823" s="451" t="b">
        <f t="shared" si="51"/>
        <v>0</v>
      </c>
      <c r="BC823" s="451"/>
      <c r="BD823" s="48"/>
      <c r="BE823" s="48"/>
      <c r="BF823" s="48"/>
      <c r="BG823" s="48"/>
      <c r="BH823" s="48"/>
      <c r="BI823" s="48"/>
      <c r="BJ823" s="48"/>
      <c r="BK823" s="48"/>
      <c r="BL823" s="48"/>
      <c r="BM823" s="48"/>
      <c r="BN823" s="48"/>
      <c r="BO823" s="48"/>
      <c r="BP823" s="48"/>
      <c r="BQ823" s="48"/>
      <c r="BR823" s="48"/>
      <c r="BS823" s="48"/>
      <c r="BT823" s="48"/>
      <c r="BU823" s="48"/>
    </row>
    <row r="824" spans="1:73" hidden="1">
      <c r="A824" s="48"/>
      <c r="B824" s="48"/>
      <c r="C824" s="70" t="s">
        <v>2344</v>
      </c>
      <c r="D824" s="48"/>
      <c r="E824" s="76"/>
      <c r="F824" s="48"/>
      <c r="G824" s="70"/>
      <c r="H824" s="48"/>
      <c r="I824" s="48"/>
      <c r="J824" s="48"/>
      <c r="K824" s="48"/>
      <c r="L824" s="450">
        <f t="shared" si="52"/>
        <v>453</v>
      </c>
      <c r="M824" s="450"/>
      <c r="N824" s="145" t="s">
        <v>2345</v>
      </c>
      <c r="O824" s="48"/>
      <c r="P824" s="48"/>
      <c r="Q824" s="48"/>
      <c r="R824" s="48"/>
      <c r="S824" s="48"/>
      <c r="T824" s="48"/>
      <c r="U824" s="451" t="str">
        <f t="shared" si="48"/>
        <v/>
      </c>
      <c r="V824" s="451"/>
      <c r="W824" s="451" t="str">
        <f t="shared" si="49"/>
        <v/>
      </c>
      <c r="X824" s="451"/>
      <c r="Y824" s="48"/>
      <c r="Z824" s="48"/>
      <c r="AA824" s="48"/>
      <c r="AB824" s="48"/>
      <c r="AC824" s="48"/>
      <c r="AD824" s="48"/>
      <c r="AE824" s="48"/>
      <c r="AF824" s="48"/>
      <c r="AG824" s="48"/>
      <c r="AH824" s="48"/>
      <c r="AI824" s="48"/>
      <c r="AJ824" s="48"/>
      <c r="AK824" s="48"/>
      <c r="AL824" s="150" t="s">
        <v>2346</v>
      </c>
      <c r="AM824" s="48"/>
      <c r="AN824" s="48"/>
      <c r="AO824" s="48"/>
      <c r="AP824" s="48"/>
      <c r="AQ824" s="48"/>
      <c r="AR824" s="48"/>
      <c r="AS824" s="48"/>
      <c r="AT824" s="451" t="str">
        <f t="shared" si="47"/>
        <v/>
      </c>
      <c r="AU824" s="451"/>
      <c r="AV824" s="451" t="str">
        <f t="shared" si="50"/>
        <v>Yes</v>
      </c>
      <c r="AW824" s="451"/>
      <c r="AX824" s="148" t="s">
        <v>895</v>
      </c>
      <c r="AY824" s="48"/>
      <c r="AZ824" s="48"/>
      <c r="BA824" s="48"/>
      <c r="BB824" s="451" t="b">
        <f t="shared" si="51"/>
        <v>0</v>
      </c>
      <c r="BC824" s="451"/>
      <c r="BD824" s="48"/>
      <c r="BE824" s="48"/>
      <c r="BF824" s="48"/>
      <c r="BG824" s="48"/>
      <c r="BH824" s="48"/>
      <c r="BI824" s="48"/>
      <c r="BJ824" s="48"/>
      <c r="BK824" s="48"/>
      <c r="BL824" s="48"/>
      <c r="BM824" s="48"/>
      <c r="BN824" s="48"/>
      <c r="BO824" s="48"/>
      <c r="BP824" s="48"/>
      <c r="BQ824" s="48"/>
      <c r="BR824" s="48"/>
      <c r="BS824" s="48"/>
      <c r="BT824" s="48"/>
      <c r="BU824" s="48"/>
    </row>
    <row r="825" spans="1:73" hidden="1">
      <c r="A825" s="48"/>
      <c r="B825" s="48"/>
      <c r="C825" s="70" t="s">
        <v>2347</v>
      </c>
      <c r="D825" s="48"/>
      <c r="E825" s="76"/>
      <c r="F825" s="48"/>
      <c r="G825" s="70"/>
      <c r="H825" s="48"/>
      <c r="I825" s="48"/>
      <c r="J825" s="48"/>
      <c r="K825" s="48"/>
      <c r="L825" s="450">
        <f t="shared" si="52"/>
        <v>454</v>
      </c>
      <c r="M825" s="450"/>
      <c r="N825" s="145" t="s">
        <v>2348</v>
      </c>
      <c r="O825" s="48"/>
      <c r="P825" s="48"/>
      <c r="Q825" s="48"/>
      <c r="R825" s="48"/>
      <c r="S825" s="48"/>
      <c r="T825" s="48"/>
      <c r="U825" s="451" t="str">
        <f t="shared" si="48"/>
        <v/>
      </c>
      <c r="V825" s="451"/>
      <c r="W825" s="451" t="str">
        <f t="shared" si="49"/>
        <v/>
      </c>
      <c r="X825" s="451"/>
      <c r="Y825" s="48"/>
      <c r="Z825" s="48"/>
      <c r="AA825" s="48"/>
      <c r="AB825" s="48"/>
      <c r="AC825" s="48"/>
      <c r="AD825" s="48"/>
      <c r="AE825" s="48"/>
      <c r="AF825" s="48"/>
      <c r="AG825" s="48"/>
      <c r="AH825" s="48"/>
      <c r="AI825" s="48"/>
      <c r="AJ825" s="48"/>
      <c r="AK825" s="48"/>
      <c r="AL825" s="144" t="s">
        <v>2349</v>
      </c>
      <c r="AM825" s="48"/>
      <c r="AN825" s="48"/>
      <c r="AO825" s="48"/>
      <c r="AP825" s="48"/>
      <c r="AQ825" s="48"/>
      <c r="AR825" s="48"/>
      <c r="AS825" s="48"/>
      <c r="AT825" s="451" t="str">
        <f t="shared" si="47"/>
        <v/>
      </c>
      <c r="AU825" s="451"/>
      <c r="AV825" s="451" t="str">
        <f t="shared" si="50"/>
        <v>Yes</v>
      </c>
      <c r="AW825" s="451"/>
      <c r="AX825" s="69" t="s">
        <v>918</v>
      </c>
      <c r="AY825" s="48"/>
      <c r="AZ825" s="48"/>
      <c r="BA825" s="48"/>
      <c r="BB825" s="451" t="b">
        <f t="shared" si="51"/>
        <v>0</v>
      </c>
      <c r="BC825" s="451"/>
      <c r="BD825" s="48"/>
      <c r="BE825" s="48"/>
      <c r="BF825" s="48"/>
      <c r="BG825" s="48"/>
      <c r="BH825" s="48"/>
      <c r="BI825" s="48"/>
      <c r="BJ825" s="48"/>
      <c r="BK825" s="48"/>
      <c r="BL825" s="48"/>
      <c r="BM825" s="48"/>
      <c r="BN825" s="48"/>
      <c r="BO825" s="48"/>
      <c r="BP825" s="48"/>
      <c r="BQ825" s="48"/>
      <c r="BR825" s="48"/>
      <c r="BS825" s="48"/>
      <c r="BT825" s="48"/>
      <c r="BU825" s="48"/>
    </row>
    <row r="826" spans="1:73" hidden="1">
      <c r="A826" s="48"/>
      <c r="B826" s="48"/>
      <c r="C826" s="70" t="s">
        <v>2350</v>
      </c>
      <c r="D826" s="48"/>
      <c r="E826" s="76"/>
      <c r="F826" s="48"/>
      <c r="G826" s="70"/>
      <c r="H826" s="48"/>
      <c r="I826" s="48"/>
      <c r="J826" s="48"/>
      <c r="K826" s="48"/>
      <c r="L826" s="450">
        <f t="shared" si="52"/>
        <v>455</v>
      </c>
      <c r="M826" s="450"/>
      <c r="N826" s="145" t="s">
        <v>2351</v>
      </c>
      <c r="O826" s="48"/>
      <c r="P826" s="48"/>
      <c r="Q826" s="48"/>
      <c r="R826" s="48"/>
      <c r="S826" s="48"/>
      <c r="T826" s="48"/>
      <c r="U826" s="451" t="str">
        <f t="shared" si="48"/>
        <v/>
      </c>
      <c r="V826" s="451"/>
      <c r="W826" s="451" t="str">
        <f t="shared" si="49"/>
        <v/>
      </c>
      <c r="X826" s="451"/>
      <c r="Y826" s="48"/>
      <c r="Z826" s="48"/>
      <c r="AA826" s="48"/>
      <c r="AB826" s="48"/>
      <c r="AC826" s="48"/>
      <c r="AD826" s="48"/>
      <c r="AE826" s="48"/>
      <c r="AF826" s="48"/>
      <c r="AG826" s="48"/>
      <c r="AH826" s="48"/>
      <c r="AI826" s="48"/>
      <c r="AJ826" s="48"/>
      <c r="AK826" s="48"/>
      <c r="AL826" s="144" t="s">
        <v>2352</v>
      </c>
      <c r="AM826" s="48"/>
      <c r="AN826" s="48"/>
      <c r="AO826" s="48"/>
      <c r="AP826" s="48"/>
      <c r="AQ826" s="48"/>
      <c r="AR826" s="48"/>
      <c r="AS826" s="48"/>
      <c r="AT826" s="451" t="str">
        <f t="shared" si="47"/>
        <v/>
      </c>
      <c r="AU826" s="451"/>
      <c r="AV826" s="451" t="str">
        <f t="shared" si="50"/>
        <v>Yes</v>
      </c>
      <c r="AW826" s="451"/>
      <c r="AX826" s="149" t="s">
        <v>905</v>
      </c>
      <c r="AY826" s="48"/>
      <c r="AZ826" s="48"/>
      <c r="BA826" s="48"/>
      <c r="BB826" s="451" t="b">
        <f t="shared" si="51"/>
        <v>0</v>
      </c>
      <c r="BC826" s="451"/>
      <c r="BD826" s="48"/>
      <c r="BE826" s="48"/>
      <c r="BF826" s="48"/>
      <c r="BG826" s="48"/>
      <c r="BH826" s="48"/>
      <c r="BI826" s="48"/>
      <c r="BJ826" s="48"/>
      <c r="BK826" s="48"/>
      <c r="BL826" s="48"/>
      <c r="BM826" s="48"/>
      <c r="BN826" s="48"/>
      <c r="BO826" s="48"/>
      <c r="BP826" s="48"/>
      <c r="BQ826" s="48"/>
      <c r="BR826" s="48"/>
      <c r="BS826" s="48"/>
      <c r="BT826" s="48"/>
      <c r="BU826" s="48"/>
    </row>
    <row r="827" spans="1:73" hidden="1">
      <c r="A827" s="48"/>
      <c r="B827" s="48"/>
      <c r="C827" s="70" t="s">
        <v>2353</v>
      </c>
      <c r="D827" s="48"/>
      <c r="E827" s="76"/>
      <c r="F827" s="48"/>
      <c r="G827" s="70"/>
      <c r="H827" s="48"/>
      <c r="I827" s="48"/>
      <c r="J827" s="48"/>
      <c r="K827" s="48"/>
      <c r="L827" s="450">
        <f t="shared" si="52"/>
        <v>456</v>
      </c>
      <c r="M827" s="450"/>
      <c r="N827" s="145" t="s">
        <v>2354</v>
      </c>
      <c r="O827" s="48"/>
      <c r="P827" s="48"/>
      <c r="Q827" s="48"/>
      <c r="R827" s="48"/>
      <c r="S827" s="48"/>
      <c r="T827" s="48"/>
      <c r="U827" s="451" t="str">
        <f t="shared" si="48"/>
        <v/>
      </c>
      <c r="V827" s="451"/>
      <c r="W827" s="451" t="str">
        <f t="shared" si="49"/>
        <v/>
      </c>
      <c r="X827" s="451"/>
      <c r="Y827" s="48"/>
      <c r="Z827" s="48"/>
      <c r="AA827" s="48"/>
      <c r="AB827" s="48"/>
      <c r="AC827" s="48"/>
      <c r="AD827" s="48"/>
      <c r="AE827" s="48"/>
      <c r="AF827" s="48"/>
      <c r="AG827" s="48"/>
      <c r="AH827" s="48"/>
      <c r="AI827" s="48"/>
      <c r="AJ827" s="48"/>
      <c r="AK827" s="48"/>
      <c r="AL827" s="150" t="s">
        <v>2355</v>
      </c>
      <c r="AM827" s="48"/>
      <c r="AN827" s="48"/>
      <c r="AO827" s="48"/>
      <c r="AP827" s="48"/>
      <c r="AQ827" s="48"/>
      <c r="AR827" s="48"/>
      <c r="AS827" s="48"/>
      <c r="AT827" s="451" t="str">
        <f t="shared" si="47"/>
        <v/>
      </c>
      <c r="AU827" s="451"/>
      <c r="AV827" s="451" t="str">
        <f t="shared" si="50"/>
        <v>Yes</v>
      </c>
      <c r="AW827" s="451"/>
      <c r="AX827" s="148" t="s">
        <v>895</v>
      </c>
      <c r="AY827" s="48"/>
      <c r="AZ827" s="48"/>
      <c r="BA827" s="48"/>
      <c r="BB827" s="451" t="b">
        <f t="shared" si="51"/>
        <v>0</v>
      </c>
      <c r="BC827" s="451"/>
      <c r="BD827" s="48"/>
      <c r="BE827" s="48"/>
      <c r="BF827" s="48"/>
      <c r="BG827" s="48"/>
      <c r="BH827" s="48"/>
      <c r="BI827" s="48"/>
      <c r="BJ827" s="48"/>
      <c r="BK827" s="48"/>
      <c r="BL827" s="48"/>
      <c r="BM827" s="48"/>
      <c r="BN827" s="48"/>
      <c r="BO827" s="48"/>
      <c r="BP827" s="48"/>
      <c r="BQ827" s="48"/>
      <c r="BR827" s="48"/>
      <c r="BS827" s="48"/>
      <c r="BT827" s="48"/>
      <c r="BU827" s="48"/>
    </row>
    <row r="828" spans="1:73" hidden="1">
      <c r="A828" s="48"/>
      <c r="B828" s="48"/>
      <c r="C828" s="70" t="s">
        <v>2356</v>
      </c>
      <c r="D828" s="48"/>
      <c r="E828" s="76"/>
      <c r="F828" s="48"/>
      <c r="G828" s="70"/>
      <c r="H828" s="48"/>
      <c r="I828" s="48"/>
      <c r="J828" s="48"/>
      <c r="K828" s="48"/>
      <c r="L828" s="450">
        <f t="shared" si="52"/>
        <v>457</v>
      </c>
      <c r="M828" s="450"/>
      <c r="N828" s="145" t="s">
        <v>2357</v>
      </c>
      <c r="O828" s="48"/>
      <c r="P828" s="48"/>
      <c r="Q828" s="48"/>
      <c r="R828" s="48"/>
      <c r="S828" s="48"/>
      <c r="T828" s="48"/>
      <c r="U828" s="451" t="str">
        <f t="shared" si="48"/>
        <v/>
      </c>
      <c r="V828" s="451"/>
      <c r="W828" s="451" t="str">
        <f t="shared" si="49"/>
        <v/>
      </c>
      <c r="X828" s="451"/>
      <c r="Y828" s="48"/>
      <c r="Z828" s="48"/>
      <c r="AA828" s="48"/>
      <c r="AB828" s="48"/>
      <c r="AC828" s="48"/>
      <c r="AD828" s="48"/>
      <c r="AE828" s="48"/>
      <c r="AF828" s="48"/>
      <c r="AG828" s="48"/>
      <c r="AH828" s="48"/>
      <c r="AI828" s="48"/>
      <c r="AJ828" s="48"/>
      <c r="AK828" s="48"/>
      <c r="AL828" s="144" t="s">
        <v>2358</v>
      </c>
      <c r="AM828" s="48"/>
      <c r="AN828" s="48"/>
      <c r="AO828" s="48"/>
      <c r="AP828" s="48"/>
      <c r="AQ828" s="48"/>
      <c r="AR828" s="48"/>
      <c r="AS828" s="48"/>
      <c r="AT828" s="451" t="str">
        <f t="shared" si="47"/>
        <v/>
      </c>
      <c r="AU828" s="451"/>
      <c r="AV828" s="451" t="str">
        <f t="shared" si="50"/>
        <v>Yes</v>
      </c>
      <c r="AW828" s="451"/>
      <c r="AX828" s="69" t="s">
        <v>987</v>
      </c>
      <c r="AY828" s="48"/>
      <c r="AZ828" s="48"/>
      <c r="BA828" s="48"/>
      <c r="BB828" s="451" t="b">
        <f t="shared" si="51"/>
        <v>0</v>
      </c>
      <c r="BC828" s="451"/>
      <c r="BD828" s="48"/>
      <c r="BE828" s="48"/>
      <c r="BF828" s="48"/>
      <c r="BG828" s="48"/>
      <c r="BH828" s="48"/>
      <c r="BI828" s="48"/>
      <c r="BJ828" s="48"/>
      <c r="BK828" s="48"/>
      <c r="BL828" s="48"/>
      <c r="BM828" s="48"/>
      <c r="BN828" s="48"/>
      <c r="BO828" s="48"/>
      <c r="BP828" s="48"/>
      <c r="BQ828" s="48"/>
      <c r="BR828" s="48"/>
      <c r="BS828" s="48"/>
      <c r="BT828" s="48"/>
      <c r="BU828" s="48"/>
    </row>
    <row r="829" spans="1:73" hidden="1">
      <c r="A829" s="48"/>
      <c r="B829" s="48"/>
      <c r="C829" s="70" t="s">
        <v>2359</v>
      </c>
      <c r="D829" s="48"/>
      <c r="E829" s="76"/>
      <c r="F829" s="48"/>
      <c r="G829" s="70"/>
      <c r="H829" s="48"/>
      <c r="I829" s="48"/>
      <c r="J829" s="48"/>
      <c r="K829" s="48"/>
      <c r="L829" s="450">
        <f t="shared" si="52"/>
        <v>458</v>
      </c>
      <c r="M829" s="450"/>
      <c r="N829" s="145" t="s">
        <v>2360</v>
      </c>
      <c r="O829" s="48"/>
      <c r="P829" s="48"/>
      <c r="Q829" s="48"/>
      <c r="R829" s="48"/>
      <c r="S829" s="48"/>
      <c r="T829" s="48"/>
      <c r="U829" s="451" t="str">
        <f t="shared" si="48"/>
        <v/>
      </c>
      <c r="V829" s="451"/>
      <c r="W829" s="451" t="str">
        <f t="shared" si="49"/>
        <v/>
      </c>
      <c r="X829" s="451"/>
      <c r="Y829" s="48"/>
      <c r="Z829" s="48"/>
      <c r="AA829" s="48"/>
      <c r="AB829" s="48"/>
      <c r="AC829" s="48"/>
      <c r="AD829" s="48"/>
      <c r="AE829" s="48"/>
      <c r="AF829" s="48"/>
      <c r="AG829" s="48"/>
      <c r="AH829" s="48"/>
      <c r="AI829" s="48"/>
      <c r="AJ829" s="48"/>
      <c r="AK829" s="48"/>
      <c r="AL829" s="150" t="s">
        <v>2361</v>
      </c>
      <c r="AM829" s="48"/>
      <c r="AN829" s="48"/>
      <c r="AO829" s="48"/>
      <c r="AP829" s="48"/>
      <c r="AQ829" s="48"/>
      <c r="AR829" s="48"/>
      <c r="AS829" s="48"/>
      <c r="AT829" s="451" t="str">
        <f t="shared" si="47"/>
        <v/>
      </c>
      <c r="AU829" s="451"/>
      <c r="AV829" s="451" t="str">
        <f t="shared" si="50"/>
        <v>Yes</v>
      </c>
      <c r="AW829" s="451"/>
      <c r="AX829" s="148" t="s">
        <v>895</v>
      </c>
      <c r="AY829" s="48"/>
      <c r="AZ829" s="48"/>
      <c r="BA829" s="48"/>
      <c r="BB829" s="451" t="b">
        <f t="shared" si="51"/>
        <v>0</v>
      </c>
      <c r="BC829" s="451"/>
      <c r="BD829" s="48"/>
      <c r="BE829" s="48"/>
      <c r="BF829" s="48"/>
      <c r="BG829" s="48"/>
      <c r="BH829" s="48"/>
      <c r="BI829" s="48"/>
      <c r="BJ829" s="48"/>
      <c r="BK829" s="48"/>
      <c r="BL829" s="48"/>
      <c r="BM829" s="48"/>
      <c r="BN829" s="48"/>
      <c r="BO829" s="48"/>
      <c r="BP829" s="48"/>
      <c r="BQ829" s="48"/>
      <c r="BR829" s="48"/>
      <c r="BS829" s="48"/>
      <c r="BT829" s="48"/>
      <c r="BU829" s="48"/>
    </row>
    <row r="830" spans="1:73" hidden="1">
      <c r="A830" s="48"/>
      <c r="B830" s="48"/>
      <c r="C830" s="70" t="s">
        <v>2362</v>
      </c>
      <c r="D830" s="48"/>
      <c r="E830" s="76"/>
      <c r="F830" s="48"/>
      <c r="G830" s="70"/>
      <c r="H830" s="48"/>
      <c r="I830" s="48"/>
      <c r="J830" s="48"/>
      <c r="K830" s="48"/>
      <c r="L830" s="450">
        <f t="shared" si="52"/>
        <v>459</v>
      </c>
      <c r="M830" s="450"/>
      <c r="N830" s="145" t="s">
        <v>2363</v>
      </c>
      <c r="O830" s="48"/>
      <c r="P830" s="48"/>
      <c r="Q830" s="48"/>
      <c r="R830" s="48"/>
      <c r="S830" s="48"/>
      <c r="T830" s="48"/>
      <c r="U830" s="451" t="str">
        <f t="shared" si="48"/>
        <v/>
      </c>
      <c r="V830" s="451"/>
      <c r="W830" s="451" t="str">
        <f t="shared" si="49"/>
        <v/>
      </c>
      <c r="X830" s="451"/>
      <c r="Y830" s="48"/>
      <c r="Z830" s="48"/>
      <c r="AA830" s="48"/>
      <c r="AB830" s="48"/>
      <c r="AC830" s="48"/>
      <c r="AD830" s="48"/>
      <c r="AE830" s="48"/>
      <c r="AF830" s="48"/>
      <c r="AG830" s="48"/>
      <c r="AH830" s="48"/>
      <c r="AI830" s="48"/>
      <c r="AJ830" s="48"/>
      <c r="AK830" s="48"/>
      <c r="AL830" s="150" t="s">
        <v>2364</v>
      </c>
      <c r="AM830" s="48"/>
      <c r="AN830" s="48"/>
      <c r="AO830" s="48"/>
      <c r="AP830" s="48"/>
      <c r="AQ830" s="48"/>
      <c r="AR830" s="48"/>
      <c r="AS830" s="48"/>
      <c r="AT830" s="451" t="str">
        <f t="shared" si="47"/>
        <v/>
      </c>
      <c r="AU830" s="451"/>
      <c r="AV830" s="451" t="str">
        <f t="shared" si="50"/>
        <v>Yes</v>
      </c>
      <c r="AW830" s="451"/>
      <c r="AX830" s="148" t="s">
        <v>895</v>
      </c>
      <c r="AY830" s="48"/>
      <c r="AZ830" s="48"/>
      <c r="BA830" s="48"/>
      <c r="BB830" s="451" t="b">
        <f t="shared" si="51"/>
        <v>0</v>
      </c>
      <c r="BC830" s="451"/>
      <c r="BD830" s="48"/>
      <c r="BE830" s="48"/>
      <c r="BF830" s="48"/>
      <c r="BG830" s="48"/>
      <c r="BH830" s="48"/>
      <c r="BI830" s="48"/>
      <c r="BJ830" s="48"/>
      <c r="BK830" s="48"/>
      <c r="BL830" s="48"/>
      <c r="BM830" s="48"/>
      <c r="BN830" s="48"/>
      <c r="BO830" s="48"/>
      <c r="BP830" s="48"/>
      <c r="BQ830" s="48"/>
      <c r="BR830" s="48"/>
      <c r="BS830" s="48"/>
      <c r="BT830" s="48"/>
      <c r="BU830" s="48"/>
    </row>
    <row r="831" spans="1:73" hidden="1">
      <c r="A831" s="48"/>
      <c r="B831" s="48"/>
      <c r="C831" s="70" t="s">
        <v>2365</v>
      </c>
      <c r="D831" s="48"/>
      <c r="E831" s="76"/>
      <c r="F831" s="48"/>
      <c r="G831" s="70"/>
      <c r="H831" s="48"/>
      <c r="I831" s="48"/>
      <c r="J831" s="48"/>
      <c r="K831" s="48"/>
      <c r="L831" s="450">
        <f t="shared" si="52"/>
        <v>460</v>
      </c>
      <c r="M831" s="450"/>
      <c r="N831" s="145" t="s">
        <v>2366</v>
      </c>
      <c r="O831" s="48"/>
      <c r="P831" s="48"/>
      <c r="Q831" s="48"/>
      <c r="R831" s="48"/>
      <c r="S831" s="48"/>
      <c r="T831" s="48"/>
      <c r="U831" s="451" t="str">
        <f t="shared" si="48"/>
        <v/>
      </c>
      <c r="V831" s="451"/>
      <c r="W831" s="451" t="str">
        <f t="shared" si="49"/>
        <v/>
      </c>
      <c r="X831" s="451"/>
      <c r="Y831" s="48"/>
      <c r="Z831" s="48"/>
      <c r="AA831" s="48"/>
      <c r="AB831" s="48"/>
      <c r="AC831" s="48"/>
      <c r="AD831" s="48"/>
      <c r="AE831" s="48"/>
      <c r="AF831" s="48"/>
      <c r="AG831" s="48"/>
      <c r="AH831" s="48"/>
      <c r="AI831" s="48"/>
      <c r="AJ831" s="48"/>
      <c r="AK831" s="48"/>
      <c r="AL831" s="150" t="s">
        <v>2367</v>
      </c>
      <c r="AM831" s="48"/>
      <c r="AN831" s="48"/>
      <c r="AO831" s="48"/>
      <c r="AP831" s="48"/>
      <c r="AQ831" s="48"/>
      <c r="AR831" s="48"/>
      <c r="AS831" s="48"/>
      <c r="AT831" s="451" t="str">
        <f t="shared" si="47"/>
        <v/>
      </c>
      <c r="AU831" s="451"/>
      <c r="AV831" s="451" t="str">
        <f t="shared" si="50"/>
        <v>Yes</v>
      </c>
      <c r="AW831" s="451"/>
      <c r="AX831" s="148" t="s">
        <v>895</v>
      </c>
      <c r="AY831" s="48"/>
      <c r="AZ831" s="48"/>
      <c r="BA831" s="48"/>
      <c r="BB831" s="451" t="b">
        <f t="shared" si="51"/>
        <v>0</v>
      </c>
      <c r="BC831" s="451"/>
      <c r="BD831" s="48"/>
      <c r="BE831" s="48"/>
      <c r="BF831" s="48"/>
      <c r="BG831" s="48"/>
      <c r="BH831" s="48"/>
      <c r="BI831" s="48"/>
      <c r="BJ831" s="48"/>
      <c r="BK831" s="48"/>
      <c r="BL831" s="48"/>
      <c r="BM831" s="48"/>
      <c r="BN831" s="48"/>
      <c r="BO831" s="48"/>
      <c r="BP831" s="48"/>
      <c r="BQ831" s="48"/>
      <c r="BR831" s="48"/>
      <c r="BS831" s="48"/>
      <c r="BT831" s="48"/>
      <c r="BU831" s="48"/>
    </row>
    <row r="832" spans="1:73" hidden="1">
      <c r="A832" s="48"/>
      <c r="B832" s="48"/>
      <c r="C832" s="70" t="s">
        <v>2368</v>
      </c>
      <c r="D832" s="48"/>
      <c r="E832" s="76"/>
      <c r="F832" s="48"/>
      <c r="G832" s="70"/>
      <c r="H832" s="48"/>
      <c r="I832" s="48"/>
      <c r="J832" s="48"/>
      <c r="K832" s="48"/>
      <c r="L832" s="450">
        <f t="shared" si="52"/>
        <v>461</v>
      </c>
      <c r="M832" s="450"/>
      <c r="N832" s="145" t="s">
        <v>2369</v>
      </c>
      <c r="O832" s="48"/>
      <c r="P832" s="48"/>
      <c r="Q832" s="48"/>
      <c r="R832" s="48"/>
      <c r="S832" s="48"/>
      <c r="T832" s="48"/>
      <c r="U832" s="451" t="str">
        <f t="shared" si="48"/>
        <v/>
      </c>
      <c r="V832" s="451"/>
      <c r="W832" s="451" t="str">
        <f t="shared" si="49"/>
        <v/>
      </c>
      <c r="X832" s="451"/>
      <c r="Y832" s="48"/>
      <c r="Z832" s="48"/>
      <c r="AA832" s="48"/>
      <c r="AB832" s="48"/>
      <c r="AC832" s="48"/>
      <c r="AD832" s="48"/>
      <c r="AE832" s="48"/>
      <c r="AF832" s="48"/>
      <c r="AG832" s="48"/>
      <c r="AH832" s="48"/>
      <c r="AI832" s="48"/>
      <c r="AJ832" s="48"/>
      <c r="AK832" s="48"/>
      <c r="AL832" s="144" t="s">
        <v>2370</v>
      </c>
      <c r="AM832" s="48"/>
      <c r="AN832" s="48"/>
      <c r="AO832" s="48"/>
      <c r="AP832" s="48"/>
      <c r="AQ832" s="48"/>
      <c r="AR832" s="48"/>
      <c r="AS832" s="48"/>
      <c r="AT832" s="451" t="str">
        <f t="shared" si="47"/>
        <v/>
      </c>
      <c r="AU832" s="451"/>
      <c r="AV832" s="451" t="str">
        <f t="shared" si="50"/>
        <v>Yes</v>
      </c>
      <c r="AW832" s="451"/>
      <c r="AX832" s="149" t="s">
        <v>905</v>
      </c>
      <c r="AY832" s="48"/>
      <c r="AZ832" s="48"/>
      <c r="BA832" s="48"/>
      <c r="BB832" s="451" t="b">
        <f t="shared" si="51"/>
        <v>0</v>
      </c>
      <c r="BC832" s="451"/>
      <c r="BD832" s="48"/>
      <c r="BE832" s="48"/>
      <c r="BF832" s="48"/>
      <c r="BG832" s="48"/>
      <c r="BH832" s="48"/>
      <c r="BI832" s="48"/>
      <c r="BJ832" s="48"/>
      <c r="BK832" s="48"/>
      <c r="BL832" s="48"/>
      <c r="BM832" s="48"/>
      <c r="BN832" s="48"/>
      <c r="BO832" s="48"/>
      <c r="BP832" s="48"/>
      <c r="BQ832" s="48"/>
      <c r="BR832" s="48"/>
      <c r="BS832" s="48"/>
      <c r="BT832" s="48"/>
      <c r="BU832" s="48"/>
    </row>
    <row r="833" spans="1:73" hidden="1">
      <c r="A833" s="48"/>
      <c r="B833" s="48"/>
      <c r="C833" s="70" t="s">
        <v>2371</v>
      </c>
      <c r="D833" s="48"/>
      <c r="E833" s="76"/>
      <c r="F833" s="48"/>
      <c r="G833" s="70"/>
      <c r="H833" s="48"/>
      <c r="I833" s="48"/>
      <c r="J833" s="48"/>
      <c r="K833" s="48"/>
      <c r="L833" s="450">
        <f t="shared" si="52"/>
        <v>462</v>
      </c>
      <c r="M833" s="450"/>
      <c r="N833" s="145" t="s">
        <v>2372</v>
      </c>
      <c r="O833" s="48"/>
      <c r="P833" s="48"/>
      <c r="Q833" s="48"/>
      <c r="R833" s="48"/>
      <c r="S833" s="48"/>
      <c r="T833" s="48"/>
      <c r="U833" s="451" t="str">
        <f t="shared" si="48"/>
        <v/>
      </c>
      <c r="V833" s="451"/>
      <c r="W833" s="451" t="str">
        <f t="shared" si="49"/>
        <v/>
      </c>
      <c r="X833" s="451"/>
      <c r="Y833" s="48"/>
      <c r="Z833" s="48"/>
      <c r="AA833" s="48"/>
      <c r="AB833" s="48"/>
      <c r="AC833" s="48"/>
      <c r="AD833" s="48"/>
      <c r="AE833" s="48"/>
      <c r="AF833" s="48"/>
      <c r="AG833" s="48"/>
      <c r="AH833" s="48"/>
      <c r="AI833" s="48"/>
      <c r="AJ833" s="48"/>
      <c r="AK833" s="48"/>
      <c r="AL833" s="150" t="s">
        <v>2373</v>
      </c>
      <c r="AM833" s="48"/>
      <c r="AN833" s="48"/>
      <c r="AO833" s="48"/>
      <c r="AP833" s="48"/>
      <c r="AQ833" s="48"/>
      <c r="AR833" s="48"/>
      <c r="AS833" s="48"/>
      <c r="AT833" s="451" t="str">
        <f t="shared" si="47"/>
        <v/>
      </c>
      <c r="AU833" s="451"/>
      <c r="AV833" s="451" t="str">
        <f t="shared" si="50"/>
        <v>Yes</v>
      </c>
      <c r="AW833" s="451"/>
      <c r="AX833" s="148" t="s">
        <v>895</v>
      </c>
      <c r="AY833" s="48"/>
      <c r="AZ833" s="48"/>
      <c r="BA833" s="48"/>
      <c r="BB833" s="451" t="b">
        <f t="shared" si="51"/>
        <v>0</v>
      </c>
      <c r="BC833" s="451"/>
      <c r="BD833" s="48"/>
      <c r="BE833" s="48"/>
      <c r="BF833" s="48"/>
      <c r="BG833" s="48"/>
      <c r="BH833" s="48"/>
      <c r="BI833" s="48"/>
      <c r="BJ833" s="48"/>
      <c r="BK833" s="48"/>
      <c r="BL833" s="48"/>
      <c r="BM833" s="48"/>
      <c r="BN833" s="48"/>
      <c r="BO833" s="48"/>
      <c r="BP833" s="48"/>
      <c r="BQ833" s="48"/>
      <c r="BR833" s="48"/>
      <c r="BS833" s="48"/>
      <c r="BT833" s="48"/>
      <c r="BU833" s="48"/>
    </row>
    <row r="834" spans="1:73" hidden="1">
      <c r="A834" s="48"/>
      <c r="B834" s="48"/>
      <c r="C834" s="70" t="s">
        <v>2374</v>
      </c>
      <c r="D834" s="48"/>
      <c r="E834" s="76"/>
      <c r="F834" s="48"/>
      <c r="G834" s="70"/>
      <c r="H834" s="48"/>
      <c r="I834" s="48"/>
      <c r="J834" s="48"/>
      <c r="K834" s="48"/>
      <c r="L834" s="450">
        <f t="shared" si="52"/>
        <v>463</v>
      </c>
      <c r="M834" s="450"/>
      <c r="N834" s="145" t="s">
        <v>2375</v>
      </c>
      <c r="O834" s="48"/>
      <c r="P834" s="48"/>
      <c r="Q834" s="48"/>
      <c r="R834" s="48"/>
      <c r="S834" s="48"/>
      <c r="T834" s="48"/>
      <c r="U834" s="451" t="str">
        <f t="shared" si="48"/>
        <v/>
      </c>
      <c r="V834" s="451"/>
      <c r="W834" s="451" t="str">
        <f t="shared" si="49"/>
        <v/>
      </c>
      <c r="X834" s="451"/>
      <c r="Y834" s="48"/>
      <c r="Z834" s="48"/>
      <c r="AA834" s="48"/>
      <c r="AB834" s="48"/>
      <c r="AC834" s="48"/>
      <c r="AD834" s="48"/>
      <c r="AE834" s="48"/>
      <c r="AF834" s="48"/>
      <c r="AG834" s="48"/>
      <c r="AH834" s="48"/>
      <c r="AI834" s="48"/>
      <c r="AJ834" s="48"/>
      <c r="AK834" s="48"/>
      <c r="AL834" s="144" t="s">
        <v>2376</v>
      </c>
      <c r="AM834" s="48"/>
      <c r="AN834" s="48"/>
      <c r="AO834" s="48"/>
      <c r="AP834" s="48"/>
      <c r="AQ834" s="48"/>
      <c r="AR834" s="48"/>
      <c r="AS834" s="48"/>
      <c r="AT834" s="451" t="str">
        <f t="shared" si="47"/>
        <v/>
      </c>
      <c r="AU834" s="451"/>
      <c r="AV834" s="451" t="str">
        <f t="shared" si="50"/>
        <v>Yes</v>
      </c>
      <c r="AW834" s="451"/>
      <c r="AX834" s="149" t="s">
        <v>905</v>
      </c>
      <c r="AY834" s="48"/>
      <c r="AZ834" s="48"/>
      <c r="BA834" s="48"/>
      <c r="BB834" s="451" t="b">
        <f t="shared" si="51"/>
        <v>0</v>
      </c>
      <c r="BC834" s="451"/>
      <c r="BD834" s="48"/>
      <c r="BE834" s="48"/>
      <c r="BF834" s="48"/>
      <c r="BG834" s="48"/>
      <c r="BH834" s="48"/>
      <c r="BI834" s="48"/>
      <c r="BJ834" s="48"/>
      <c r="BK834" s="48"/>
      <c r="BL834" s="48"/>
      <c r="BM834" s="48"/>
      <c r="BN834" s="48"/>
      <c r="BO834" s="48"/>
      <c r="BP834" s="48"/>
      <c r="BQ834" s="48"/>
      <c r="BR834" s="48"/>
      <c r="BS834" s="48"/>
      <c r="BT834" s="48"/>
      <c r="BU834" s="48"/>
    </row>
    <row r="835" spans="1:73" hidden="1">
      <c r="A835" s="48"/>
      <c r="B835" s="48"/>
      <c r="C835" s="70" t="s">
        <v>2377</v>
      </c>
      <c r="D835" s="48"/>
      <c r="E835" s="76"/>
      <c r="F835" s="48"/>
      <c r="G835" s="70"/>
      <c r="H835" s="48"/>
      <c r="I835" s="48"/>
      <c r="J835" s="48"/>
      <c r="K835" s="48"/>
      <c r="L835" s="450">
        <f t="shared" si="52"/>
        <v>464</v>
      </c>
      <c r="M835" s="450"/>
      <c r="N835" s="145" t="s">
        <v>2378</v>
      </c>
      <c r="O835" s="48"/>
      <c r="P835" s="48"/>
      <c r="Q835" s="48"/>
      <c r="R835" s="48"/>
      <c r="S835" s="48"/>
      <c r="T835" s="48"/>
      <c r="U835" s="451" t="str">
        <f t="shared" si="48"/>
        <v/>
      </c>
      <c r="V835" s="451"/>
      <c r="W835" s="451" t="str">
        <f t="shared" si="49"/>
        <v/>
      </c>
      <c r="X835" s="451"/>
      <c r="Y835" s="48"/>
      <c r="Z835" s="48"/>
      <c r="AA835" s="48"/>
      <c r="AB835" s="48"/>
      <c r="AC835" s="48"/>
      <c r="AD835" s="48"/>
      <c r="AE835" s="48"/>
      <c r="AF835" s="48"/>
      <c r="AG835" s="48"/>
      <c r="AH835" s="48"/>
      <c r="AI835" s="48"/>
      <c r="AJ835" s="48"/>
      <c r="AK835" s="48"/>
      <c r="AL835" s="144" t="s">
        <v>2379</v>
      </c>
      <c r="AM835" s="48"/>
      <c r="AN835" s="48"/>
      <c r="AO835" s="48"/>
      <c r="AP835" s="48"/>
      <c r="AQ835" s="48"/>
      <c r="AR835" s="48"/>
      <c r="AS835" s="48"/>
      <c r="AT835" s="451" t="str">
        <f t="shared" si="47"/>
        <v/>
      </c>
      <c r="AU835" s="451"/>
      <c r="AV835" s="451" t="str">
        <f t="shared" si="50"/>
        <v>Yes</v>
      </c>
      <c r="AW835" s="451"/>
      <c r="AX835" s="149" t="s">
        <v>905</v>
      </c>
      <c r="AY835" s="48"/>
      <c r="AZ835" s="48"/>
      <c r="BA835" s="48"/>
      <c r="BB835" s="451" t="b">
        <f t="shared" si="51"/>
        <v>0</v>
      </c>
      <c r="BC835" s="451"/>
      <c r="BD835" s="48"/>
      <c r="BE835" s="48"/>
      <c r="BF835" s="48"/>
      <c r="BG835" s="48"/>
      <c r="BH835" s="48"/>
      <c r="BI835" s="48"/>
      <c r="BJ835" s="48"/>
      <c r="BK835" s="48"/>
      <c r="BL835" s="48"/>
      <c r="BM835" s="48"/>
      <c r="BN835" s="48"/>
      <c r="BO835" s="48"/>
      <c r="BP835" s="48"/>
      <c r="BQ835" s="48"/>
      <c r="BR835" s="48"/>
      <c r="BS835" s="48"/>
      <c r="BT835" s="48"/>
      <c r="BU835" s="48"/>
    </row>
    <row r="836" spans="1:73" hidden="1">
      <c r="A836" s="48"/>
      <c r="B836" s="48"/>
      <c r="C836" s="70" t="s">
        <v>2380</v>
      </c>
      <c r="D836" s="48"/>
      <c r="E836" s="76"/>
      <c r="F836" s="48"/>
      <c r="G836" s="70"/>
      <c r="H836" s="48"/>
      <c r="I836" s="48"/>
      <c r="J836" s="48"/>
      <c r="K836" s="48"/>
      <c r="L836" s="450">
        <f t="shared" si="52"/>
        <v>465</v>
      </c>
      <c r="M836" s="450"/>
      <c r="N836" s="145" t="s">
        <v>2381</v>
      </c>
      <c r="O836" s="48"/>
      <c r="P836" s="48"/>
      <c r="Q836" s="48"/>
      <c r="R836" s="48"/>
      <c r="S836" s="48"/>
      <c r="T836" s="48"/>
      <c r="U836" s="451" t="str">
        <f t="shared" si="48"/>
        <v/>
      </c>
      <c r="V836" s="451"/>
      <c r="W836" s="451" t="str">
        <f t="shared" si="49"/>
        <v/>
      </c>
      <c r="X836" s="451"/>
      <c r="Y836" s="48"/>
      <c r="Z836" s="48"/>
      <c r="AA836" s="48"/>
      <c r="AB836" s="48"/>
      <c r="AC836" s="48"/>
      <c r="AD836" s="48"/>
      <c r="AE836" s="48"/>
      <c r="AF836" s="48"/>
      <c r="AG836" s="48"/>
      <c r="AH836" s="48"/>
      <c r="AI836" s="48"/>
      <c r="AJ836" s="48"/>
      <c r="AK836" s="48"/>
      <c r="AL836" s="144" t="s">
        <v>2382</v>
      </c>
      <c r="AM836" s="48"/>
      <c r="AN836" s="48"/>
      <c r="AO836" s="48"/>
      <c r="AP836" s="48"/>
      <c r="AQ836" s="48"/>
      <c r="AR836" s="48"/>
      <c r="AS836" s="48"/>
      <c r="AT836" s="451" t="str">
        <f t="shared" si="47"/>
        <v/>
      </c>
      <c r="AU836" s="451"/>
      <c r="AV836" s="451" t="str">
        <f t="shared" si="50"/>
        <v>Yes</v>
      </c>
      <c r="AW836" s="451"/>
      <c r="AX836" s="149" t="s">
        <v>905</v>
      </c>
      <c r="AY836" s="48"/>
      <c r="AZ836" s="48"/>
      <c r="BA836" s="48"/>
      <c r="BB836" s="451" t="b">
        <f t="shared" si="51"/>
        <v>0</v>
      </c>
      <c r="BC836" s="451"/>
      <c r="BD836" s="48"/>
      <c r="BE836" s="48"/>
      <c r="BF836" s="48"/>
      <c r="BG836" s="48"/>
      <c r="BH836" s="48"/>
      <c r="BI836" s="48"/>
      <c r="BJ836" s="48"/>
      <c r="BK836" s="48"/>
      <c r="BL836" s="48"/>
      <c r="BM836" s="48"/>
      <c r="BN836" s="48"/>
      <c r="BO836" s="48"/>
      <c r="BP836" s="48"/>
      <c r="BQ836" s="48"/>
      <c r="BR836" s="48"/>
      <c r="BS836" s="48"/>
      <c r="BT836" s="48"/>
      <c r="BU836" s="48"/>
    </row>
    <row r="837" spans="1:73" hidden="1">
      <c r="A837" s="48"/>
      <c r="B837" s="48"/>
      <c r="C837" s="70" t="s">
        <v>2383</v>
      </c>
      <c r="D837" s="48"/>
      <c r="E837" s="76"/>
      <c r="F837" s="48"/>
      <c r="G837" s="70"/>
      <c r="H837" s="48"/>
      <c r="I837" s="48"/>
      <c r="J837" s="48"/>
      <c r="K837" s="48"/>
      <c r="L837" s="450">
        <f t="shared" si="52"/>
        <v>466</v>
      </c>
      <c r="M837" s="450"/>
      <c r="N837" s="145" t="s">
        <v>2384</v>
      </c>
      <c r="O837" s="48"/>
      <c r="P837" s="48"/>
      <c r="Q837" s="48"/>
      <c r="R837" s="48"/>
      <c r="S837" s="48"/>
      <c r="T837" s="48"/>
      <c r="U837" s="451" t="str">
        <f t="shared" si="48"/>
        <v/>
      </c>
      <c r="V837" s="451"/>
      <c r="W837" s="451" t="str">
        <f t="shared" si="49"/>
        <v/>
      </c>
      <c r="X837" s="451"/>
      <c r="Y837" s="48"/>
      <c r="Z837" s="48"/>
      <c r="AA837" s="48"/>
      <c r="AB837" s="48"/>
      <c r="AC837" s="48"/>
      <c r="AD837" s="48"/>
      <c r="AE837" s="48"/>
      <c r="AF837" s="48"/>
      <c r="AG837" s="48"/>
      <c r="AH837" s="48"/>
      <c r="AI837" s="48"/>
      <c r="AJ837" s="48"/>
      <c r="AK837" s="48"/>
      <c r="AL837" s="150" t="s">
        <v>2385</v>
      </c>
      <c r="AM837" s="48"/>
      <c r="AN837" s="48"/>
      <c r="AO837" s="48"/>
      <c r="AP837" s="48"/>
      <c r="AQ837" s="48"/>
      <c r="AR837" s="48"/>
      <c r="AS837" s="48"/>
      <c r="AT837" s="451" t="str">
        <f t="shared" si="47"/>
        <v/>
      </c>
      <c r="AU837" s="451"/>
      <c r="AV837" s="451" t="str">
        <f t="shared" si="50"/>
        <v>Yes</v>
      </c>
      <c r="AW837" s="451"/>
      <c r="AX837" s="148" t="s">
        <v>895</v>
      </c>
      <c r="AY837" s="48"/>
      <c r="AZ837" s="48"/>
      <c r="BA837" s="48"/>
      <c r="BB837" s="451" t="b">
        <f t="shared" si="51"/>
        <v>0</v>
      </c>
      <c r="BC837" s="451"/>
      <c r="BD837" s="48"/>
      <c r="BE837" s="48"/>
      <c r="BF837" s="48"/>
      <c r="BG837" s="48"/>
      <c r="BH837" s="48"/>
      <c r="BI837" s="48"/>
      <c r="BJ837" s="48"/>
      <c r="BK837" s="48"/>
      <c r="BL837" s="48"/>
      <c r="BM837" s="48"/>
      <c r="BN837" s="48"/>
      <c r="BO837" s="48"/>
      <c r="BP837" s="48"/>
      <c r="BQ837" s="48"/>
      <c r="BR837" s="48"/>
      <c r="BS837" s="48"/>
      <c r="BT837" s="48"/>
      <c r="BU837" s="48"/>
    </row>
    <row r="838" spans="1:73" hidden="1">
      <c r="A838" s="48"/>
      <c r="B838" s="48"/>
      <c r="C838" s="70" t="s">
        <v>2386</v>
      </c>
      <c r="D838" s="48"/>
      <c r="E838" s="76"/>
      <c r="F838" s="48"/>
      <c r="G838" s="70"/>
      <c r="H838" s="48"/>
      <c r="I838" s="48"/>
      <c r="J838" s="48"/>
      <c r="K838" s="48"/>
      <c r="L838" s="450">
        <f t="shared" si="52"/>
        <v>467</v>
      </c>
      <c r="M838" s="450"/>
      <c r="N838" s="145" t="s">
        <v>2387</v>
      </c>
      <c r="O838" s="48"/>
      <c r="P838" s="48"/>
      <c r="Q838" s="48"/>
      <c r="R838" s="48"/>
      <c r="S838" s="48"/>
      <c r="T838" s="48"/>
      <c r="U838" s="451" t="str">
        <f t="shared" si="48"/>
        <v/>
      </c>
      <c r="V838" s="451"/>
      <c r="W838" s="451" t="str">
        <f t="shared" si="49"/>
        <v/>
      </c>
      <c r="X838" s="451"/>
      <c r="Y838" s="48"/>
      <c r="Z838" s="48"/>
      <c r="AA838" s="48"/>
      <c r="AB838" s="48"/>
      <c r="AC838" s="48"/>
      <c r="AD838" s="48"/>
      <c r="AE838" s="48"/>
      <c r="AF838" s="48"/>
      <c r="AG838" s="48"/>
      <c r="AH838" s="48"/>
      <c r="AI838" s="48"/>
      <c r="AJ838" s="48"/>
      <c r="AK838" s="48"/>
      <c r="AL838" s="155" t="s">
        <v>2388</v>
      </c>
      <c r="AM838" s="48"/>
      <c r="AN838" s="48"/>
      <c r="AO838" s="48"/>
      <c r="AP838" s="48"/>
      <c r="AQ838" s="48"/>
      <c r="AR838" s="48"/>
      <c r="AS838" s="48"/>
      <c r="AT838" s="451" t="str">
        <f t="shared" si="47"/>
        <v/>
      </c>
      <c r="AU838" s="451"/>
      <c r="AV838" s="451" t="str">
        <f t="shared" si="50"/>
        <v>Yes</v>
      </c>
      <c r="AW838" s="451"/>
      <c r="AX838" s="148" t="s">
        <v>895</v>
      </c>
      <c r="AY838" s="48"/>
      <c r="AZ838" s="48"/>
      <c r="BA838" s="48"/>
      <c r="BB838" s="451" t="b">
        <f t="shared" si="51"/>
        <v>0</v>
      </c>
      <c r="BC838" s="451"/>
      <c r="BD838" s="48"/>
      <c r="BE838" s="48"/>
      <c r="BF838" s="48"/>
      <c r="BG838" s="48"/>
      <c r="BH838" s="48"/>
      <c r="BI838" s="48"/>
      <c r="BJ838" s="48"/>
      <c r="BK838" s="48"/>
      <c r="BL838" s="48"/>
      <c r="BM838" s="48"/>
      <c r="BN838" s="48"/>
      <c r="BO838" s="48"/>
      <c r="BP838" s="48"/>
      <c r="BQ838" s="48"/>
      <c r="BR838" s="48"/>
      <c r="BS838" s="48"/>
      <c r="BT838" s="48"/>
      <c r="BU838" s="48"/>
    </row>
    <row r="839" spans="1:73" hidden="1">
      <c r="A839" s="48"/>
      <c r="B839" s="48"/>
      <c r="C839" s="70" t="s">
        <v>2389</v>
      </c>
      <c r="D839" s="48"/>
      <c r="E839" s="76"/>
      <c r="F839" s="48"/>
      <c r="G839" s="70"/>
      <c r="H839" s="48"/>
      <c r="I839" s="48"/>
      <c r="J839" s="48"/>
      <c r="K839" s="48"/>
      <c r="L839" s="450">
        <f t="shared" si="52"/>
        <v>468</v>
      </c>
      <c r="M839" s="450"/>
      <c r="N839" s="145" t="s">
        <v>2390</v>
      </c>
      <c r="O839" s="48"/>
      <c r="P839" s="48"/>
      <c r="Q839" s="48"/>
      <c r="R839" s="48"/>
      <c r="S839" s="48"/>
      <c r="T839" s="48"/>
      <c r="U839" s="451" t="str">
        <f t="shared" si="48"/>
        <v/>
      </c>
      <c r="V839" s="451"/>
      <c r="W839" s="451" t="str">
        <f t="shared" si="49"/>
        <v/>
      </c>
      <c r="X839" s="451"/>
      <c r="Y839" s="48"/>
      <c r="Z839" s="48"/>
      <c r="AA839" s="48"/>
      <c r="AB839" s="48"/>
      <c r="AC839" s="48"/>
      <c r="AD839" s="48"/>
      <c r="AE839" s="48"/>
      <c r="AF839" s="48"/>
      <c r="AG839" s="48"/>
      <c r="AH839" s="48"/>
      <c r="AI839" s="48"/>
      <c r="AJ839" s="48"/>
      <c r="AK839" s="48"/>
      <c r="AL839" s="153" t="s">
        <v>2391</v>
      </c>
      <c r="AM839" s="48"/>
      <c r="AN839" s="48"/>
      <c r="AO839" s="48"/>
      <c r="AP839" s="48"/>
      <c r="AQ839" s="48"/>
      <c r="AR839" s="48"/>
      <c r="AS839" s="48"/>
      <c r="AT839" s="451" t="str">
        <f t="shared" si="47"/>
        <v/>
      </c>
      <c r="AU839" s="451"/>
      <c r="AV839" s="451" t="str">
        <f t="shared" si="50"/>
        <v>Yes</v>
      </c>
      <c r="AW839" s="451"/>
      <c r="AX839" s="148" t="s">
        <v>895</v>
      </c>
      <c r="AY839" s="48"/>
      <c r="AZ839" s="48"/>
      <c r="BA839" s="48"/>
      <c r="BB839" s="451" t="b">
        <f t="shared" si="51"/>
        <v>0</v>
      </c>
      <c r="BC839" s="451"/>
      <c r="BD839" s="48"/>
      <c r="BE839" s="48"/>
      <c r="BF839" s="48"/>
      <c r="BG839" s="48"/>
      <c r="BH839" s="48"/>
      <c r="BI839" s="48"/>
      <c r="BJ839" s="48"/>
      <c r="BK839" s="48"/>
      <c r="BL839" s="48"/>
      <c r="BM839" s="48"/>
      <c r="BN839" s="48"/>
      <c r="BO839" s="48"/>
      <c r="BP839" s="48"/>
      <c r="BQ839" s="48"/>
      <c r="BR839" s="48"/>
      <c r="BS839" s="48"/>
      <c r="BT839" s="48"/>
      <c r="BU839" s="48"/>
    </row>
    <row r="840" spans="1:73" hidden="1">
      <c r="A840" s="48"/>
      <c r="B840" s="48"/>
      <c r="C840" s="70" t="s">
        <v>2392</v>
      </c>
      <c r="D840" s="48"/>
      <c r="E840" s="76"/>
      <c r="F840" s="48"/>
      <c r="G840" s="70"/>
      <c r="H840" s="48"/>
      <c r="I840" s="48"/>
      <c r="J840" s="48"/>
      <c r="K840" s="48"/>
      <c r="L840" s="450">
        <f t="shared" si="52"/>
        <v>469</v>
      </c>
      <c r="M840" s="450"/>
      <c r="N840" s="145" t="s">
        <v>2393</v>
      </c>
      <c r="O840" s="48"/>
      <c r="P840" s="48"/>
      <c r="Q840" s="48"/>
      <c r="R840" s="48"/>
      <c r="S840" s="48"/>
      <c r="T840" s="48"/>
      <c r="U840" s="451" t="str">
        <f t="shared" si="48"/>
        <v/>
      </c>
      <c r="V840" s="451"/>
      <c r="W840" s="451" t="str">
        <f t="shared" si="49"/>
        <v/>
      </c>
      <c r="X840" s="451"/>
      <c r="Y840" s="48"/>
      <c r="Z840" s="48"/>
      <c r="AA840" s="48"/>
      <c r="AB840" s="48"/>
      <c r="AC840" s="48"/>
      <c r="AD840" s="48"/>
      <c r="AE840" s="48"/>
      <c r="AF840" s="48"/>
      <c r="AG840" s="48"/>
      <c r="AH840" s="48"/>
      <c r="AI840" s="48"/>
      <c r="AJ840" s="48"/>
      <c r="AK840" s="48"/>
      <c r="AL840" s="150" t="s">
        <v>2394</v>
      </c>
      <c r="AM840" s="48"/>
      <c r="AN840" s="48"/>
      <c r="AO840" s="48"/>
      <c r="AP840" s="48"/>
      <c r="AQ840" s="48"/>
      <c r="AR840" s="48"/>
      <c r="AS840" s="48"/>
      <c r="AT840" s="451" t="str">
        <f t="shared" si="47"/>
        <v/>
      </c>
      <c r="AU840" s="451"/>
      <c r="AV840" s="451" t="str">
        <f t="shared" si="50"/>
        <v>Yes</v>
      </c>
      <c r="AW840" s="451"/>
      <c r="AX840" s="148" t="s">
        <v>895</v>
      </c>
      <c r="AY840" s="48"/>
      <c r="AZ840" s="48"/>
      <c r="BA840" s="48"/>
      <c r="BB840" s="451" t="b">
        <f t="shared" si="51"/>
        <v>0</v>
      </c>
      <c r="BC840" s="451"/>
      <c r="BD840" s="48"/>
      <c r="BE840" s="48"/>
      <c r="BF840" s="48"/>
      <c r="BG840" s="48"/>
      <c r="BH840" s="48"/>
      <c r="BI840" s="48"/>
      <c r="BJ840" s="48"/>
      <c r="BK840" s="48"/>
      <c r="BL840" s="48"/>
      <c r="BM840" s="48"/>
      <c r="BN840" s="48"/>
      <c r="BO840" s="48"/>
      <c r="BP840" s="48"/>
      <c r="BQ840" s="48"/>
      <c r="BR840" s="48"/>
      <c r="BS840" s="48"/>
      <c r="BT840" s="48"/>
      <c r="BU840" s="48"/>
    </row>
    <row r="841" spans="1:73" hidden="1">
      <c r="A841" s="48"/>
      <c r="B841" s="48"/>
      <c r="C841" s="70" t="s">
        <v>2395</v>
      </c>
      <c r="D841" s="48"/>
      <c r="E841" s="76"/>
      <c r="F841" s="48"/>
      <c r="G841" s="70"/>
      <c r="H841" s="48"/>
      <c r="I841" s="48"/>
      <c r="J841" s="48"/>
      <c r="K841" s="48"/>
      <c r="L841" s="450">
        <f t="shared" si="52"/>
        <v>470</v>
      </c>
      <c r="M841" s="450"/>
      <c r="N841" s="145" t="s">
        <v>2396</v>
      </c>
      <c r="O841" s="48"/>
      <c r="P841" s="48"/>
      <c r="Q841" s="48"/>
      <c r="R841" s="48"/>
      <c r="S841" s="48"/>
      <c r="T841" s="48"/>
      <c r="U841" s="451" t="str">
        <f t="shared" si="48"/>
        <v/>
      </c>
      <c r="V841" s="451"/>
      <c r="W841" s="451" t="str">
        <f t="shared" si="49"/>
        <v/>
      </c>
      <c r="X841" s="451"/>
      <c r="Y841" s="48"/>
      <c r="Z841" s="48"/>
      <c r="AA841" s="48"/>
      <c r="AB841" s="48"/>
      <c r="AC841" s="48"/>
      <c r="AD841" s="48"/>
      <c r="AE841" s="48"/>
      <c r="AF841" s="48"/>
      <c r="AG841" s="48"/>
      <c r="AH841" s="48"/>
      <c r="AI841" s="48"/>
      <c r="AJ841" s="48"/>
      <c r="AK841" s="48"/>
      <c r="AL841" s="150" t="s">
        <v>2397</v>
      </c>
      <c r="AM841" s="48"/>
      <c r="AN841" s="48"/>
      <c r="AO841" s="48"/>
      <c r="AP841" s="48"/>
      <c r="AQ841" s="48"/>
      <c r="AR841" s="48"/>
      <c r="AS841" s="48"/>
      <c r="AT841" s="451" t="str">
        <f t="shared" si="47"/>
        <v/>
      </c>
      <c r="AU841" s="451"/>
      <c r="AV841" s="451" t="str">
        <f t="shared" si="50"/>
        <v>Yes</v>
      </c>
      <c r="AW841" s="451"/>
      <c r="AX841" s="148" t="s">
        <v>895</v>
      </c>
      <c r="AY841" s="48"/>
      <c r="AZ841" s="48"/>
      <c r="BA841" s="48"/>
      <c r="BB841" s="451" t="b">
        <f t="shared" si="51"/>
        <v>0</v>
      </c>
      <c r="BC841" s="451"/>
      <c r="BD841" s="48"/>
      <c r="BE841" s="48"/>
      <c r="BF841" s="48"/>
      <c r="BG841" s="48"/>
      <c r="BH841" s="48"/>
      <c r="BI841" s="48"/>
      <c r="BJ841" s="48"/>
      <c r="BK841" s="48"/>
      <c r="BL841" s="48"/>
      <c r="BM841" s="48"/>
      <c r="BN841" s="48"/>
      <c r="BO841" s="48"/>
      <c r="BP841" s="48"/>
      <c r="BQ841" s="48"/>
      <c r="BR841" s="48"/>
      <c r="BS841" s="48"/>
      <c r="BT841" s="48"/>
      <c r="BU841" s="48"/>
    </row>
    <row r="842" spans="1:73" hidden="1">
      <c r="A842" s="48"/>
      <c r="B842" s="48"/>
      <c r="C842" s="70" t="s">
        <v>2398</v>
      </c>
      <c r="D842" s="48"/>
      <c r="E842" s="76"/>
      <c r="F842" s="48"/>
      <c r="G842" s="70"/>
      <c r="H842" s="48"/>
      <c r="I842" s="48"/>
      <c r="J842" s="48"/>
      <c r="K842" s="48"/>
      <c r="L842" s="450">
        <f t="shared" si="52"/>
        <v>471</v>
      </c>
      <c r="M842" s="450"/>
      <c r="N842" s="145" t="s">
        <v>2399</v>
      </c>
      <c r="O842" s="48"/>
      <c r="P842" s="48"/>
      <c r="Q842" s="48"/>
      <c r="R842" s="48"/>
      <c r="S842" s="48"/>
      <c r="T842" s="48"/>
      <c r="U842" s="451" t="str">
        <f t="shared" si="48"/>
        <v/>
      </c>
      <c r="V842" s="451"/>
      <c r="W842" s="451" t="str">
        <f t="shared" si="49"/>
        <v/>
      </c>
      <c r="X842" s="451"/>
      <c r="Y842" s="48"/>
      <c r="Z842" s="48"/>
      <c r="AA842" s="48"/>
      <c r="AB842" s="48"/>
      <c r="AC842" s="48"/>
      <c r="AD842" s="48"/>
      <c r="AE842" s="48"/>
      <c r="AF842" s="48"/>
      <c r="AG842" s="48"/>
      <c r="AH842" s="48"/>
      <c r="AI842" s="48"/>
      <c r="AJ842" s="48"/>
      <c r="AK842" s="48"/>
      <c r="AL842" s="144" t="s">
        <v>2400</v>
      </c>
      <c r="AM842" s="48"/>
      <c r="AN842" s="48"/>
      <c r="AO842" s="48"/>
      <c r="AP842" s="48"/>
      <c r="AQ842" s="48"/>
      <c r="AR842" s="48"/>
      <c r="AS842" s="48"/>
      <c r="AT842" s="451" t="str">
        <f t="shared" si="47"/>
        <v/>
      </c>
      <c r="AU842" s="451"/>
      <c r="AV842" s="451" t="str">
        <f t="shared" si="50"/>
        <v>Yes</v>
      </c>
      <c r="AW842" s="451"/>
      <c r="AX842" s="69" t="s">
        <v>918</v>
      </c>
      <c r="AY842" s="48"/>
      <c r="AZ842" s="48"/>
      <c r="BA842" s="48"/>
      <c r="BB842" s="451" t="b">
        <f t="shared" si="51"/>
        <v>0</v>
      </c>
      <c r="BC842" s="451"/>
      <c r="BD842" s="48"/>
      <c r="BE842" s="48"/>
      <c r="BF842" s="48"/>
      <c r="BG842" s="48"/>
      <c r="BH842" s="48"/>
      <c r="BI842" s="48"/>
      <c r="BJ842" s="48"/>
      <c r="BK842" s="48"/>
      <c r="BL842" s="48"/>
      <c r="BM842" s="48"/>
      <c r="BN842" s="48"/>
      <c r="BO842" s="48"/>
      <c r="BP842" s="48"/>
      <c r="BQ842" s="48"/>
      <c r="BR842" s="48"/>
      <c r="BS842" s="48"/>
      <c r="BT842" s="48"/>
      <c r="BU842" s="48"/>
    </row>
    <row r="843" spans="1:73" hidden="1">
      <c r="A843" s="48"/>
      <c r="B843" s="48"/>
      <c r="C843" s="70" t="s">
        <v>2401</v>
      </c>
      <c r="D843" s="48"/>
      <c r="E843" s="76"/>
      <c r="F843" s="48"/>
      <c r="G843" s="70"/>
      <c r="H843" s="48"/>
      <c r="I843" s="48"/>
      <c r="J843" s="48"/>
      <c r="K843" s="48"/>
      <c r="L843" s="450">
        <f t="shared" si="52"/>
        <v>472</v>
      </c>
      <c r="M843" s="450"/>
      <c r="N843" s="145" t="s">
        <v>2402</v>
      </c>
      <c r="O843" s="48"/>
      <c r="P843" s="48"/>
      <c r="Q843" s="48"/>
      <c r="R843" s="48"/>
      <c r="S843" s="48"/>
      <c r="T843" s="48"/>
      <c r="U843" s="451" t="str">
        <f t="shared" si="48"/>
        <v/>
      </c>
      <c r="V843" s="451"/>
      <c r="W843" s="451" t="str">
        <f t="shared" si="49"/>
        <v/>
      </c>
      <c r="X843" s="451"/>
      <c r="Y843" s="48"/>
      <c r="Z843" s="48"/>
      <c r="AA843" s="48"/>
      <c r="AB843" s="48"/>
      <c r="AC843" s="48"/>
      <c r="AD843" s="48"/>
      <c r="AE843" s="48"/>
      <c r="AF843" s="48"/>
      <c r="AG843" s="48"/>
      <c r="AH843" s="48"/>
      <c r="AI843" s="48"/>
      <c r="AJ843" s="48"/>
      <c r="AK843" s="48"/>
      <c r="AL843" s="144" t="s">
        <v>2403</v>
      </c>
      <c r="AM843" s="48"/>
      <c r="AN843" s="48"/>
      <c r="AO843" s="48"/>
      <c r="AP843" s="48"/>
      <c r="AQ843" s="48"/>
      <c r="AR843" s="48"/>
      <c r="AS843" s="48"/>
      <c r="AT843" s="451" t="str">
        <f t="shared" si="47"/>
        <v/>
      </c>
      <c r="AU843" s="451"/>
      <c r="AV843" s="451" t="str">
        <f t="shared" si="50"/>
        <v>Yes</v>
      </c>
      <c r="AW843" s="451"/>
      <c r="AX843" s="69" t="s">
        <v>987</v>
      </c>
      <c r="AY843" s="48"/>
      <c r="AZ843" s="48"/>
      <c r="BA843" s="48"/>
      <c r="BB843" s="451" t="b">
        <f t="shared" si="51"/>
        <v>0</v>
      </c>
      <c r="BC843" s="451"/>
      <c r="BD843" s="48"/>
      <c r="BE843" s="48"/>
      <c r="BF843" s="48"/>
      <c r="BG843" s="48"/>
      <c r="BH843" s="48"/>
      <c r="BI843" s="48"/>
      <c r="BJ843" s="48"/>
      <c r="BK843" s="48"/>
      <c r="BL843" s="48"/>
      <c r="BM843" s="48"/>
      <c r="BN843" s="48"/>
      <c r="BO843" s="48"/>
      <c r="BP843" s="48"/>
      <c r="BQ843" s="48"/>
      <c r="BR843" s="48"/>
      <c r="BS843" s="48"/>
      <c r="BT843" s="48"/>
      <c r="BU843" s="48"/>
    </row>
    <row r="844" spans="1:73" hidden="1">
      <c r="A844" s="48"/>
      <c r="B844" s="48"/>
      <c r="C844" s="70" t="s">
        <v>2404</v>
      </c>
      <c r="D844" s="48"/>
      <c r="E844" s="76"/>
      <c r="F844" s="48"/>
      <c r="G844" s="70"/>
      <c r="H844" s="48"/>
      <c r="I844" s="48"/>
      <c r="J844" s="48"/>
      <c r="K844" s="48"/>
      <c r="L844" s="450">
        <f t="shared" si="52"/>
        <v>473</v>
      </c>
      <c r="M844" s="450"/>
      <c r="N844" s="145" t="s">
        <v>2405</v>
      </c>
      <c r="O844" s="48"/>
      <c r="P844" s="48"/>
      <c r="Q844" s="48"/>
      <c r="R844" s="48"/>
      <c r="S844" s="48"/>
      <c r="T844" s="48"/>
      <c r="U844" s="451" t="str">
        <f t="shared" si="48"/>
        <v/>
      </c>
      <c r="V844" s="451"/>
      <c r="W844" s="451" t="str">
        <f t="shared" si="49"/>
        <v/>
      </c>
      <c r="X844" s="451"/>
      <c r="Y844" s="48"/>
      <c r="Z844" s="48"/>
      <c r="AA844" s="48"/>
      <c r="AB844" s="48"/>
      <c r="AC844" s="48"/>
      <c r="AD844" s="48"/>
      <c r="AE844" s="48"/>
      <c r="AF844" s="48"/>
      <c r="AG844" s="48"/>
      <c r="AH844" s="48"/>
      <c r="AI844" s="48"/>
      <c r="AJ844" s="48"/>
      <c r="AK844" s="48"/>
      <c r="AL844" s="144" t="s">
        <v>2406</v>
      </c>
      <c r="AM844" s="48"/>
      <c r="AN844" s="48"/>
      <c r="AO844" s="48"/>
      <c r="AP844" s="48"/>
      <c r="AQ844" s="48"/>
      <c r="AR844" s="48"/>
      <c r="AS844" s="48"/>
      <c r="AT844" s="451" t="str">
        <f t="shared" si="47"/>
        <v/>
      </c>
      <c r="AU844" s="451"/>
      <c r="AV844" s="451" t="str">
        <f t="shared" si="50"/>
        <v>Yes</v>
      </c>
      <c r="AW844" s="451"/>
      <c r="AX844" s="149" t="s">
        <v>905</v>
      </c>
      <c r="AY844" s="48"/>
      <c r="AZ844" s="48"/>
      <c r="BA844" s="48"/>
      <c r="BB844" s="451" t="b">
        <f t="shared" si="51"/>
        <v>0</v>
      </c>
      <c r="BC844" s="451"/>
      <c r="BD844" s="48"/>
      <c r="BE844" s="48"/>
      <c r="BF844" s="48"/>
      <c r="BG844" s="48"/>
      <c r="BH844" s="48"/>
      <c r="BI844" s="48"/>
      <c r="BJ844" s="48"/>
      <c r="BK844" s="48"/>
      <c r="BL844" s="48"/>
      <c r="BM844" s="48"/>
      <c r="BN844" s="48"/>
      <c r="BO844" s="48"/>
      <c r="BP844" s="48"/>
      <c r="BQ844" s="48"/>
      <c r="BR844" s="48"/>
      <c r="BS844" s="48"/>
      <c r="BT844" s="48"/>
      <c r="BU844" s="48"/>
    </row>
    <row r="845" spans="1:73" hidden="1">
      <c r="A845" s="48"/>
      <c r="B845" s="48"/>
      <c r="C845" s="70" t="s">
        <v>2407</v>
      </c>
      <c r="D845" s="48"/>
      <c r="E845" s="76"/>
      <c r="F845" s="48"/>
      <c r="G845" s="70"/>
      <c r="H845" s="48"/>
      <c r="I845" s="48"/>
      <c r="J845" s="48"/>
      <c r="K845" s="48"/>
      <c r="L845" s="450">
        <f t="shared" si="52"/>
        <v>474</v>
      </c>
      <c r="M845" s="450"/>
      <c r="N845" s="145" t="s">
        <v>2408</v>
      </c>
      <c r="O845" s="48"/>
      <c r="P845" s="48"/>
      <c r="Q845" s="48"/>
      <c r="R845" s="48"/>
      <c r="S845" s="48"/>
      <c r="T845" s="48"/>
      <c r="U845" s="451" t="str">
        <f t="shared" si="48"/>
        <v/>
      </c>
      <c r="V845" s="451"/>
      <c r="W845" s="451" t="str">
        <f t="shared" si="49"/>
        <v/>
      </c>
      <c r="X845" s="451"/>
      <c r="Y845" s="48"/>
      <c r="Z845" s="48"/>
      <c r="AA845" s="48"/>
      <c r="AB845" s="48"/>
      <c r="AC845" s="48"/>
      <c r="AD845" s="48"/>
      <c r="AE845" s="48"/>
      <c r="AF845" s="48"/>
      <c r="AG845" s="48"/>
      <c r="AH845" s="48"/>
      <c r="AI845" s="48"/>
      <c r="AJ845" s="48"/>
      <c r="AK845" s="48"/>
      <c r="AL845" s="150" t="s">
        <v>2409</v>
      </c>
      <c r="AM845" s="48"/>
      <c r="AN845" s="48"/>
      <c r="AO845" s="48"/>
      <c r="AP845" s="48"/>
      <c r="AQ845" s="48"/>
      <c r="AR845" s="48"/>
      <c r="AS845" s="48"/>
      <c r="AT845" s="451" t="str">
        <f t="shared" si="47"/>
        <v/>
      </c>
      <c r="AU845" s="451"/>
      <c r="AV845" s="451" t="str">
        <f t="shared" si="50"/>
        <v>Yes</v>
      </c>
      <c r="AW845" s="451"/>
      <c r="AX845" s="148" t="s">
        <v>895</v>
      </c>
      <c r="AY845" s="48"/>
      <c r="AZ845" s="48"/>
      <c r="BA845" s="48"/>
      <c r="BB845" s="451" t="b">
        <f t="shared" si="51"/>
        <v>0</v>
      </c>
      <c r="BC845" s="451"/>
      <c r="BD845" s="48"/>
      <c r="BE845" s="48"/>
      <c r="BF845" s="48"/>
      <c r="BG845" s="48"/>
      <c r="BH845" s="48"/>
      <c r="BI845" s="48"/>
      <c r="BJ845" s="48"/>
      <c r="BK845" s="48"/>
      <c r="BL845" s="48"/>
      <c r="BM845" s="48"/>
      <c r="BN845" s="48"/>
      <c r="BO845" s="48"/>
      <c r="BP845" s="48"/>
      <c r="BQ845" s="48"/>
      <c r="BR845" s="48"/>
      <c r="BS845" s="48"/>
      <c r="BT845" s="48"/>
      <c r="BU845" s="48"/>
    </row>
    <row r="846" spans="1:73" hidden="1">
      <c r="A846" s="48"/>
      <c r="B846" s="48"/>
      <c r="C846" s="70" t="s">
        <v>2410</v>
      </c>
      <c r="D846" s="48"/>
      <c r="E846" s="76"/>
      <c r="F846" s="48"/>
      <c r="G846" s="70"/>
      <c r="H846" s="48"/>
      <c r="I846" s="48"/>
      <c r="J846" s="48"/>
      <c r="K846" s="48"/>
      <c r="L846" s="450">
        <f t="shared" si="52"/>
        <v>475</v>
      </c>
      <c r="M846" s="450"/>
      <c r="N846" s="145" t="s">
        <v>2411</v>
      </c>
      <c r="O846" s="48"/>
      <c r="P846" s="48"/>
      <c r="Q846" s="48"/>
      <c r="R846" s="48"/>
      <c r="S846" s="48"/>
      <c r="T846" s="48"/>
      <c r="U846" s="451" t="str">
        <f t="shared" si="48"/>
        <v/>
      </c>
      <c r="V846" s="451"/>
      <c r="W846" s="451" t="str">
        <f t="shared" si="49"/>
        <v/>
      </c>
      <c r="X846" s="451"/>
      <c r="Y846" s="48"/>
      <c r="Z846" s="48"/>
      <c r="AA846" s="48"/>
      <c r="AB846" s="48"/>
      <c r="AC846" s="48"/>
      <c r="AD846" s="48"/>
      <c r="AE846" s="48"/>
      <c r="AF846" s="48"/>
      <c r="AG846" s="48"/>
      <c r="AH846" s="48"/>
      <c r="AI846" s="48"/>
      <c r="AJ846" s="48"/>
      <c r="AK846" s="48"/>
      <c r="AL846" s="150" t="s">
        <v>2412</v>
      </c>
      <c r="AM846" s="48"/>
      <c r="AN846" s="48"/>
      <c r="AO846" s="48"/>
      <c r="AP846" s="48"/>
      <c r="AQ846" s="48"/>
      <c r="AR846" s="48"/>
      <c r="AS846" s="48"/>
      <c r="AT846" s="451" t="str">
        <f t="shared" si="47"/>
        <v/>
      </c>
      <c r="AU846" s="451"/>
      <c r="AV846" s="451" t="str">
        <f t="shared" si="50"/>
        <v>Yes</v>
      </c>
      <c r="AW846" s="451"/>
      <c r="AX846" s="148" t="s">
        <v>895</v>
      </c>
      <c r="AY846" s="48"/>
      <c r="AZ846" s="48"/>
      <c r="BA846" s="48"/>
      <c r="BB846" s="451" t="b">
        <f t="shared" si="51"/>
        <v>0</v>
      </c>
      <c r="BC846" s="451"/>
      <c r="BD846" s="48"/>
      <c r="BE846" s="48"/>
      <c r="BF846" s="48"/>
      <c r="BG846" s="48"/>
      <c r="BH846" s="48"/>
      <c r="BI846" s="48"/>
      <c r="BJ846" s="48"/>
      <c r="BK846" s="48"/>
      <c r="BL846" s="48"/>
      <c r="BM846" s="48"/>
      <c r="BN846" s="48"/>
      <c r="BO846" s="48"/>
      <c r="BP846" s="48"/>
      <c r="BQ846" s="48"/>
      <c r="BR846" s="48"/>
      <c r="BS846" s="48"/>
      <c r="BT846" s="48"/>
      <c r="BU846" s="48"/>
    </row>
    <row r="847" spans="1:73" hidden="1">
      <c r="A847" s="48"/>
      <c r="B847" s="48"/>
      <c r="C847" s="70" t="s">
        <v>2413</v>
      </c>
      <c r="D847" s="48"/>
      <c r="E847" s="76"/>
      <c r="F847" s="48"/>
      <c r="G847" s="70"/>
      <c r="H847" s="48"/>
      <c r="I847" s="48"/>
      <c r="J847" s="48"/>
      <c r="K847" s="48"/>
      <c r="L847" s="450">
        <f t="shared" si="52"/>
        <v>476</v>
      </c>
      <c r="M847" s="450"/>
      <c r="N847" s="145" t="s">
        <v>2414</v>
      </c>
      <c r="O847" s="48"/>
      <c r="P847" s="48"/>
      <c r="Q847" s="48"/>
      <c r="R847" s="48"/>
      <c r="S847" s="48"/>
      <c r="T847" s="48"/>
      <c r="U847" s="451" t="str">
        <f t="shared" si="48"/>
        <v/>
      </c>
      <c r="V847" s="451"/>
      <c r="W847" s="451" t="str">
        <f t="shared" si="49"/>
        <v/>
      </c>
      <c r="X847" s="451"/>
      <c r="Y847" s="48"/>
      <c r="Z847" s="48"/>
      <c r="AA847" s="48"/>
      <c r="AB847" s="48"/>
      <c r="AC847" s="48"/>
      <c r="AD847" s="48"/>
      <c r="AE847" s="48"/>
      <c r="AF847" s="48"/>
      <c r="AG847" s="48"/>
      <c r="AH847" s="48"/>
      <c r="AI847" s="48"/>
      <c r="AJ847" s="48"/>
      <c r="AK847" s="48"/>
      <c r="AL847" s="144" t="s">
        <v>2415</v>
      </c>
      <c r="AM847" s="48"/>
      <c r="AN847" s="48"/>
      <c r="AO847" s="48"/>
      <c r="AP847" s="48"/>
      <c r="AQ847" s="48"/>
      <c r="AR847" s="48"/>
      <c r="AS847" s="48"/>
      <c r="AT847" s="451" t="str">
        <f t="shared" si="47"/>
        <v/>
      </c>
      <c r="AU847" s="451"/>
      <c r="AV847" s="451" t="str">
        <f t="shared" si="50"/>
        <v>Yes</v>
      </c>
      <c r="AW847" s="451"/>
      <c r="AX847" s="69" t="s">
        <v>987</v>
      </c>
      <c r="AY847" s="48"/>
      <c r="AZ847" s="48"/>
      <c r="BA847" s="48"/>
      <c r="BB847" s="451" t="b">
        <f t="shared" si="51"/>
        <v>0</v>
      </c>
      <c r="BC847" s="451"/>
      <c r="BD847" s="48"/>
      <c r="BE847" s="48"/>
      <c r="BF847" s="48"/>
      <c r="BG847" s="48"/>
      <c r="BH847" s="48"/>
      <c r="BI847" s="48"/>
      <c r="BJ847" s="48"/>
      <c r="BK847" s="48"/>
      <c r="BL847" s="48"/>
      <c r="BM847" s="48"/>
      <c r="BN847" s="48"/>
      <c r="BO847" s="48"/>
      <c r="BP847" s="48"/>
      <c r="BQ847" s="48"/>
      <c r="BR847" s="48"/>
      <c r="BS847" s="48"/>
      <c r="BT847" s="48"/>
      <c r="BU847" s="48"/>
    </row>
    <row r="848" spans="1:73" hidden="1">
      <c r="A848" s="48"/>
      <c r="B848" s="48"/>
      <c r="C848" s="70" t="s">
        <v>2416</v>
      </c>
      <c r="D848" s="48"/>
      <c r="E848" s="76"/>
      <c r="F848" s="48"/>
      <c r="G848" s="70"/>
      <c r="H848" s="48"/>
      <c r="I848" s="48"/>
      <c r="J848" s="48"/>
      <c r="K848" s="48"/>
      <c r="L848" s="450">
        <f t="shared" si="52"/>
        <v>477</v>
      </c>
      <c r="M848" s="450"/>
      <c r="N848" s="145" t="s">
        <v>2417</v>
      </c>
      <c r="O848" s="48"/>
      <c r="P848" s="48"/>
      <c r="Q848" s="48"/>
      <c r="R848" s="48"/>
      <c r="S848" s="48"/>
      <c r="T848" s="48"/>
      <c r="U848" s="451" t="str">
        <f t="shared" si="48"/>
        <v/>
      </c>
      <c r="V848" s="451"/>
      <c r="W848" s="451" t="str">
        <f t="shared" si="49"/>
        <v/>
      </c>
      <c r="X848" s="451"/>
      <c r="Y848" s="48"/>
      <c r="Z848" s="48"/>
      <c r="AA848" s="48"/>
      <c r="AB848" s="48"/>
      <c r="AC848" s="48"/>
      <c r="AD848" s="48"/>
      <c r="AE848" s="48"/>
      <c r="AF848" s="48"/>
      <c r="AG848" s="48"/>
      <c r="AH848" s="48"/>
      <c r="AI848" s="48"/>
      <c r="AJ848" s="48"/>
      <c r="AK848" s="48"/>
      <c r="AL848" s="144" t="s">
        <v>2418</v>
      </c>
      <c r="AM848" s="48"/>
      <c r="AN848" s="48"/>
      <c r="AO848" s="48"/>
      <c r="AP848" s="48"/>
      <c r="AQ848" s="48"/>
      <c r="AR848" s="48"/>
      <c r="AS848" s="48"/>
      <c r="AT848" s="451" t="str">
        <f t="shared" si="47"/>
        <v/>
      </c>
      <c r="AU848" s="451"/>
      <c r="AV848" s="451" t="str">
        <f t="shared" si="50"/>
        <v>Yes</v>
      </c>
      <c r="AW848" s="451"/>
      <c r="AX848" s="149" t="s">
        <v>905</v>
      </c>
      <c r="AY848" s="48"/>
      <c r="AZ848" s="48"/>
      <c r="BA848" s="48"/>
      <c r="BB848" s="451" t="b">
        <f t="shared" si="51"/>
        <v>0</v>
      </c>
      <c r="BC848" s="451"/>
      <c r="BD848" s="48"/>
      <c r="BE848" s="48"/>
      <c r="BF848" s="48"/>
      <c r="BG848" s="48"/>
      <c r="BH848" s="48"/>
      <c r="BI848" s="48"/>
      <c r="BJ848" s="48"/>
      <c r="BK848" s="48"/>
      <c r="BL848" s="48"/>
      <c r="BM848" s="48"/>
      <c r="BN848" s="48"/>
      <c r="BO848" s="48"/>
      <c r="BP848" s="48"/>
      <c r="BQ848" s="48"/>
      <c r="BR848" s="48"/>
      <c r="BS848" s="48"/>
      <c r="BT848" s="48"/>
      <c r="BU848" s="48"/>
    </row>
    <row r="849" spans="1:73" hidden="1">
      <c r="A849" s="48"/>
      <c r="B849" s="48"/>
      <c r="C849" s="70" t="s">
        <v>2419</v>
      </c>
      <c r="D849" s="48"/>
      <c r="E849" s="76"/>
      <c r="F849" s="48"/>
      <c r="G849" s="70"/>
      <c r="H849" s="48"/>
      <c r="I849" s="48"/>
      <c r="J849" s="48"/>
      <c r="K849" s="48"/>
      <c r="L849" s="450">
        <f t="shared" si="52"/>
        <v>478</v>
      </c>
      <c r="M849" s="450"/>
      <c r="N849" s="145" t="s">
        <v>2420</v>
      </c>
      <c r="O849" s="48"/>
      <c r="P849" s="48"/>
      <c r="Q849" s="48"/>
      <c r="R849" s="48"/>
      <c r="S849" s="48"/>
      <c r="T849" s="48"/>
      <c r="U849" s="451" t="str">
        <f t="shared" si="48"/>
        <v/>
      </c>
      <c r="V849" s="451"/>
      <c r="W849" s="451" t="str">
        <f t="shared" si="49"/>
        <v/>
      </c>
      <c r="X849" s="451"/>
      <c r="Y849" s="48"/>
      <c r="Z849" s="48"/>
      <c r="AA849" s="48"/>
      <c r="AB849" s="48"/>
      <c r="AC849" s="48"/>
      <c r="AD849" s="48"/>
      <c r="AE849" s="48"/>
      <c r="AF849" s="48"/>
      <c r="AG849" s="48"/>
      <c r="AH849" s="48"/>
      <c r="AI849" s="48"/>
      <c r="AJ849" s="48"/>
      <c r="AK849" s="48"/>
      <c r="AL849" s="144" t="s">
        <v>2421</v>
      </c>
      <c r="AM849" s="48"/>
      <c r="AN849" s="48"/>
      <c r="AO849" s="48"/>
      <c r="AP849" s="48"/>
      <c r="AQ849" s="48"/>
      <c r="AR849" s="48"/>
      <c r="AS849" s="48"/>
      <c r="AT849" s="451" t="str">
        <f t="shared" si="47"/>
        <v/>
      </c>
      <c r="AU849" s="451"/>
      <c r="AV849" s="451" t="str">
        <f t="shared" si="50"/>
        <v>Yes</v>
      </c>
      <c r="AW849" s="451"/>
      <c r="AX849" s="69" t="s">
        <v>987</v>
      </c>
      <c r="AY849" s="48"/>
      <c r="AZ849" s="48"/>
      <c r="BA849" s="48"/>
      <c r="BB849" s="451" t="b">
        <f t="shared" si="51"/>
        <v>0</v>
      </c>
      <c r="BC849" s="451"/>
      <c r="BD849" s="48"/>
      <c r="BE849" s="48"/>
      <c r="BF849" s="48"/>
      <c r="BG849" s="48"/>
      <c r="BH849" s="48"/>
      <c r="BI849" s="48"/>
      <c r="BJ849" s="48"/>
      <c r="BK849" s="48"/>
      <c r="BL849" s="48"/>
      <c r="BM849" s="48"/>
      <c r="BN849" s="48"/>
      <c r="BO849" s="48"/>
      <c r="BP849" s="48"/>
      <c r="BQ849" s="48"/>
      <c r="BR849" s="48"/>
      <c r="BS849" s="48"/>
      <c r="BT849" s="48"/>
      <c r="BU849" s="48"/>
    </row>
    <row r="850" spans="1:73" hidden="1">
      <c r="A850" s="48"/>
      <c r="B850" s="48"/>
      <c r="C850" s="70" t="s">
        <v>2422</v>
      </c>
      <c r="D850" s="48"/>
      <c r="E850" s="76"/>
      <c r="F850" s="48"/>
      <c r="G850" s="70"/>
      <c r="H850" s="48"/>
      <c r="I850" s="48"/>
      <c r="J850" s="48"/>
      <c r="K850" s="48"/>
      <c r="L850" s="450">
        <f t="shared" si="52"/>
        <v>479</v>
      </c>
      <c r="M850" s="450"/>
      <c r="N850" s="145" t="s">
        <v>2423</v>
      </c>
      <c r="O850" s="48"/>
      <c r="P850" s="48"/>
      <c r="Q850" s="48"/>
      <c r="R850" s="48"/>
      <c r="S850" s="48"/>
      <c r="T850" s="48"/>
      <c r="U850" s="451" t="str">
        <f t="shared" si="48"/>
        <v/>
      </c>
      <c r="V850" s="451"/>
      <c r="W850" s="451" t="str">
        <f t="shared" si="49"/>
        <v/>
      </c>
      <c r="X850" s="451"/>
      <c r="Y850" s="48"/>
      <c r="Z850" s="48"/>
      <c r="AA850" s="48"/>
      <c r="AB850" s="48"/>
      <c r="AC850" s="48"/>
      <c r="AD850" s="48"/>
      <c r="AE850" s="48"/>
      <c r="AF850" s="48"/>
      <c r="AG850" s="48"/>
      <c r="AH850" s="48"/>
      <c r="AI850" s="48"/>
      <c r="AJ850" s="48"/>
      <c r="AK850" s="48"/>
      <c r="AL850" s="150" t="s">
        <v>2424</v>
      </c>
      <c r="AM850" s="48"/>
      <c r="AN850" s="48"/>
      <c r="AO850" s="48"/>
      <c r="AP850" s="48"/>
      <c r="AQ850" s="48"/>
      <c r="AR850" s="48"/>
      <c r="AS850" s="48"/>
      <c r="AT850" s="451" t="str">
        <f t="shared" si="47"/>
        <v/>
      </c>
      <c r="AU850" s="451"/>
      <c r="AV850" s="451" t="str">
        <f t="shared" si="50"/>
        <v>Yes</v>
      </c>
      <c r="AW850" s="451"/>
      <c r="AX850" s="148" t="s">
        <v>895</v>
      </c>
      <c r="AY850" s="48"/>
      <c r="AZ850" s="48"/>
      <c r="BA850" s="48"/>
      <c r="BB850" s="451" t="b">
        <f t="shared" si="51"/>
        <v>0</v>
      </c>
      <c r="BC850" s="451"/>
      <c r="BD850" s="48"/>
      <c r="BE850" s="48"/>
      <c r="BF850" s="48"/>
      <c r="BG850" s="48"/>
      <c r="BH850" s="48"/>
      <c r="BI850" s="48"/>
      <c r="BJ850" s="48"/>
      <c r="BK850" s="48"/>
      <c r="BL850" s="48"/>
      <c r="BM850" s="48"/>
      <c r="BN850" s="48"/>
      <c r="BO850" s="48"/>
      <c r="BP850" s="48"/>
      <c r="BQ850" s="48"/>
      <c r="BR850" s="48"/>
      <c r="BS850" s="48"/>
      <c r="BT850" s="48"/>
      <c r="BU850" s="48"/>
    </row>
    <row r="851" spans="1:73" hidden="1">
      <c r="A851" s="48"/>
      <c r="B851" s="48"/>
      <c r="C851" s="70" t="s">
        <v>2425</v>
      </c>
      <c r="D851" s="48"/>
      <c r="E851" s="76"/>
      <c r="F851" s="48"/>
      <c r="G851" s="70"/>
      <c r="H851" s="48"/>
      <c r="I851" s="48"/>
      <c r="J851" s="48"/>
      <c r="K851" s="48"/>
      <c r="L851" s="450">
        <f t="shared" si="52"/>
        <v>480</v>
      </c>
      <c r="M851" s="450"/>
      <c r="N851" s="145" t="s">
        <v>2426</v>
      </c>
      <c r="O851" s="48"/>
      <c r="P851" s="48"/>
      <c r="Q851" s="48"/>
      <c r="R851" s="48"/>
      <c r="S851" s="48"/>
      <c r="T851" s="48"/>
      <c r="U851" s="451" t="str">
        <f t="shared" si="48"/>
        <v/>
      </c>
      <c r="V851" s="451"/>
      <c r="W851" s="451" t="str">
        <f t="shared" si="49"/>
        <v/>
      </c>
      <c r="X851" s="451"/>
      <c r="Y851" s="48"/>
      <c r="Z851" s="48"/>
      <c r="AA851" s="48"/>
      <c r="AB851" s="48"/>
      <c r="AC851" s="48"/>
      <c r="AD851" s="48"/>
      <c r="AE851" s="48"/>
      <c r="AF851" s="48"/>
      <c r="AG851" s="48"/>
      <c r="AH851" s="48"/>
      <c r="AI851" s="48"/>
      <c r="AJ851" s="48"/>
      <c r="AK851" s="48"/>
      <c r="AL851" s="150" t="s">
        <v>2427</v>
      </c>
      <c r="AM851" s="48"/>
      <c r="AN851" s="48"/>
      <c r="AO851" s="48"/>
      <c r="AP851" s="48"/>
      <c r="AQ851" s="48"/>
      <c r="AR851" s="48"/>
      <c r="AS851" s="48"/>
      <c r="AT851" s="451" t="str">
        <f t="shared" si="47"/>
        <v/>
      </c>
      <c r="AU851" s="451"/>
      <c r="AV851" s="451" t="str">
        <f t="shared" si="50"/>
        <v>Yes</v>
      </c>
      <c r="AW851" s="451"/>
      <c r="AX851" s="148" t="s">
        <v>895</v>
      </c>
      <c r="AY851" s="48"/>
      <c r="AZ851" s="48"/>
      <c r="BA851" s="48"/>
      <c r="BB851" s="451" t="b">
        <f t="shared" si="51"/>
        <v>0</v>
      </c>
      <c r="BC851" s="451"/>
      <c r="BD851" s="48"/>
      <c r="BE851" s="48"/>
      <c r="BF851" s="48"/>
      <c r="BG851" s="48"/>
      <c r="BH851" s="48"/>
      <c r="BI851" s="48"/>
      <c r="BJ851" s="48"/>
      <c r="BK851" s="48"/>
      <c r="BL851" s="48"/>
      <c r="BM851" s="48"/>
      <c r="BN851" s="48"/>
      <c r="BO851" s="48"/>
      <c r="BP851" s="48"/>
      <c r="BQ851" s="48"/>
      <c r="BR851" s="48"/>
      <c r="BS851" s="48"/>
      <c r="BT851" s="48"/>
      <c r="BU851" s="48"/>
    </row>
    <row r="852" spans="1:73" hidden="1">
      <c r="A852" s="48"/>
      <c r="B852" s="48"/>
      <c r="C852" s="70" t="s">
        <v>2428</v>
      </c>
      <c r="D852" s="48"/>
      <c r="E852" s="76"/>
      <c r="F852" s="48"/>
      <c r="G852" s="70"/>
      <c r="H852" s="48"/>
      <c r="I852" s="48"/>
      <c r="J852" s="48"/>
      <c r="K852" s="48"/>
      <c r="L852" s="450">
        <f t="shared" si="52"/>
        <v>481</v>
      </c>
      <c r="M852" s="450"/>
      <c r="N852" s="145" t="s">
        <v>2429</v>
      </c>
      <c r="O852" s="48"/>
      <c r="P852" s="48"/>
      <c r="Q852" s="48"/>
      <c r="R852" s="48"/>
      <c r="S852" s="48"/>
      <c r="T852" s="48"/>
      <c r="U852" s="451" t="str">
        <f t="shared" si="48"/>
        <v/>
      </c>
      <c r="V852" s="451"/>
      <c r="W852" s="451" t="str">
        <f t="shared" si="49"/>
        <v/>
      </c>
      <c r="X852" s="451"/>
      <c r="Y852" s="48"/>
      <c r="Z852" s="48"/>
      <c r="AA852" s="48"/>
      <c r="AB852" s="48"/>
      <c r="AC852" s="48"/>
      <c r="AD852" s="48"/>
      <c r="AE852" s="48"/>
      <c r="AF852" s="48"/>
      <c r="AG852" s="48"/>
      <c r="AH852" s="48"/>
      <c r="AI852" s="48"/>
      <c r="AJ852" s="48"/>
      <c r="AK852" s="48"/>
      <c r="AL852" s="150" t="s">
        <v>2430</v>
      </c>
      <c r="AM852" s="48"/>
      <c r="AN852" s="48"/>
      <c r="AO852" s="48"/>
      <c r="AP852" s="48"/>
      <c r="AQ852" s="48"/>
      <c r="AR852" s="48"/>
      <c r="AS852" s="48"/>
      <c r="AT852" s="451" t="str">
        <f t="shared" si="47"/>
        <v/>
      </c>
      <c r="AU852" s="451"/>
      <c r="AV852" s="451" t="str">
        <f t="shared" si="50"/>
        <v>Yes</v>
      </c>
      <c r="AW852" s="451"/>
      <c r="AX852" s="148" t="s">
        <v>895</v>
      </c>
      <c r="AY852" s="48"/>
      <c r="AZ852" s="48"/>
      <c r="BA852" s="48"/>
      <c r="BB852" s="451" t="b">
        <f t="shared" si="51"/>
        <v>0</v>
      </c>
      <c r="BC852" s="451"/>
      <c r="BD852" s="48"/>
      <c r="BE852" s="48"/>
      <c r="BF852" s="48"/>
      <c r="BG852" s="48"/>
      <c r="BH852" s="48"/>
      <c r="BI852" s="48"/>
      <c r="BJ852" s="48"/>
      <c r="BK852" s="48"/>
      <c r="BL852" s="48"/>
      <c r="BM852" s="48"/>
      <c r="BN852" s="48"/>
      <c r="BO852" s="48"/>
      <c r="BP852" s="48"/>
      <c r="BQ852" s="48"/>
      <c r="BR852" s="48"/>
      <c r="BS852" s="48"/>
      <c r="BT852" s="48"/>
      <c r="BU852" s="48"/>
    </row>
    <row r="853" spans="1:73" hidden="1">
      <c r="A853" s="48"/>
      <c r="B853" s="48"/>
      <c r="C853" s="70" t="s">
        <v>2431</v>
      </c>
      <c r="D853" s="48"/>
      <c r="E853" s="76"/>
      <c r="F853" s="48"/>
      <c r="G853" s="70"/>
      <c r="H853" s="48"/>
      <c r="I853" s="48"/>
      <c r="J853" s="48"/>
      <c r="K853" s="48"/>
      <c r="L853" s="450">
        <f t="shared" si="52"/>
        <v>482</v>
      </c>
      <c r="M853" s="450"/>
      <c r="N853" s="145" t="s">
        <v>2432</v>
      </c>
      <c r="O853" s="48"/>
      <c r="P853" s="48"/>
      <c r="Q853" s="48"/>
      <c r="R853" s="48"/>
      <c r="S853" s="48"/>
      <c r="T853" s="48"/>
      <c r="U853" s="451" t="str">
        <f t="shared" si="48"/>
        <v/>
      </c>
      <c r="V853" s="451"/>
      <c r="W853" s="451" t="str">
        <f t="shared" si="49"/>
        <v/>
      </c>
      <c r="X853" s="451"/>
      <c r="Y853" s="48"/>
      <c r="Z853" s="48"/>
      <c r="AA853" s="48"/>
      <c r="AB853" s="48"/>
      <c r="AC853" s="48"/>
      <c r="AD853" s="48"/>
      <c r="AE853" s="48"/>
      <c r="AF853" s="48"/>
      <c r="AG853" s="48"/>
      <c r="AH853" s="48"/>
      <c r="AI853" s="48"/>
      <c r="AJ853" s="48"/>
      <c r="AK853" s="48"/>
      <c r="AL853" s="150" t="s">
        <v>2433</v>
      </c>
      <c r="AM853" s="48"/>
      <c r="AN853" s="48"/>
      <c r="AO853" s="48"/>
      <c r="AP853" s="48"/>
      <c r="AQ853" s="48"/>
      <c r="AR853" s="48"/>
      <c r="AS853" s="48"/>
      <c r="AT853" s="451" t="str">
        <f t="shared" si="47"/>
        <v/>
      </c>
      <c r="AU853" s="451"/>
      <c r="AV853" s="451" t="str">
        <f t="shared" si="50"/>
        <v>Yes</v>
      </c>
      <c r="AW853" s="451"/>
      <c r="AX853" s="148" t="s">
        <v>895</v>
      </c>
      <c r="AY853" s="48"/>
      <c r="AZ853" s="48"/>
      <c r="BA853" s="48"/>
      <c r="BB853" s="451" t="b">
        <f t="shared" si="51"/>
        <v>0</v>
      </c>
      <c r="BC853" s="451"/>
      <c r="BD853" s="48"/>
      <c r="BE853" s="48"/>
      <c r="BF853" s="48"/>
      <c r="BG853" s="48"/>
      <c r="BH853" s="48"/>
      <c r="BI853" s="48"/>
      <c r="BJ853" s="48"/>
      <c r="BK853" s="48"/>
      <c r="BL853" s="48"/>
      <c r="BM853" s="48"/>
      <c r="BN853" s="48"/>
      <c r="BO853" s="48"/>
      <c r="BP853" s="48"/>
      <c r="BQ853" s="48"/>
      <c r="BR853" s="48"/>
      <c r="BS853" s="48"/>
      <c r="BT853" s="48"/>
      <c r="BU853" s="48"/>
    </row>
    <row r="854" spans="1:73" hidden="1">
      <c r="A854" s="48"/>
      <c r="B854" s="48"/>
      <c r="C854" s="70" t="s">
        <v>2434</v>
      </c>
      <c r="D854" s="48"/>
      <c r="E854" s="76"/>
      <c r="F854" s="48"/>
      <c r="G854" s="70"/>
      <c r="H854" s="48"/>
      <c r="I854" s="48"/>
      <c r="J854" s="48"/>
      <c r="K854" s="48"/>
      <c r="L854" s="450">
        <f t="shared" si="52"/>
        <v>483</v>
      </c>
      <c r="M854" s="450"/>
      <c r="N854" s="145" t="s">
        <v>2435</v>
      </c>
      <c r="O854" s="48"/>
      <c r="P854" s="48"/>
      <c r="Q854" s="48"/>
      <c r="R854" s="48"/>
      <c r="S854" s="48"/>
      <c r="T854" s="48"/>
      <c r="U854" s="451" t="str">
        <f t="shared" si="48"/>
        <v/>
      </c>
      <c r="V854" s="451"/>
      <c r="W854" s="451" t="str">
        <f t="shared" si="49"/>
        <v/>
      </c>
      <c r="X854" s="451"/>
      <c r="Y854" s="48"/>
      <c r="Z854" s="48"/>
      <c r="AA854" s="48"/>
      <c r="AB854" s="48"/>
      <c r="AC854" s="48"/>
      <c r="AD854" s="48"/>
      <c r="AE854" s="48"/>
      <c r="AF854" s="48"/>
      <c r="AG854" s="48"/>
      <c r="AH854" s="48"/>
      <c r="AI854" s="48"/>
      <c r="AJ854" s="48"/>
      <c r="AK854" s="48"/>
      <c r="AL854" s="144" t="s">
        <v>2436</v>
      </c>
      <c r="AM854" s="48"/>
      <c r="AN854" s="48"/>
      <c r="AO854" s="48"/>
      <c r="AP854" s="48"/>
      <c r="AQ854" s="48"/>
      <c r="AR854" s="48"/>
      <c r="AS854" s="48"/>
      <c r="AT854" s="451" t="str">
        <f t="shared" si="47"/>
        <v/>
      </c>
      <c r="AU854" s="451"/>
      <c r="AV854" s="451" t="str">
        <f t="shared" si="50"/>
        <v>Yes</v>
      </c>
      <c r="AW854" s="451"/>
      <c r="AX854" s="149" t="s">
        <v>905</v>
      </c>
      <c r="AY854" s="48"/>
      <c r="AZ854" s="48"/>
      <c r="BA854" s="48"/>
      <c r="BB854" s="451" t="b">
        <f t="shared" si="51"/>
        <v>0</v>
      </c>
      <c r="BC854" s="451"/>
      <c r="BD854" s="48"/>
      <c r="BE854" s="48"/>
      <c r="BF854" s="48"/>
      <c r="BG854" s="48"/>
      <c r="BH854" s="48"/>
      <c r="BI854" s="48"/>
      <c r="BJ854" s="48"/>
      <c r="BK854" s="48"/>
      <c r="BL854" s="48"/>
      <c r="BM854" s="48"/>
      <c r="BN854" s="48"/>
      <c r="BO854" s="48"/>
      <c r="BP854" s="48"/>
      <c r="BQ854" s="48"/>
      <c r="BR854" s="48"/>
      <c r="BS854" s="48"/>
      <c r="BT854" s="48"/>
      <c r="BU854" s="48"/>
    </row>
    <row r="855" spans="1:73" hidden="1">
      <c r="A855" s="48"/>
      <c r="B855" s="48"/>
      <c r="C855" s="70" t="s">
        <v>2437</v>
      </c>
      <c r="D855" s="48"/>
      <c r="E855" s="76"/>
      <c r="F855" s="48"/>
      <c r="G855" s="70"/>
      <c r="H855" s="48"/>
      <c r="I855" s="48"/>
      <c r="J855" s="48"/>
      <c r="K855" s="48"/>
      <c r="L855" s="450">
        <f t="shared" si="52"/>
        <v>484</v>
      </c>
      <c r="M855" s="450"/>
      <c r="N855" s="145" t="s">
        <v>2438</v>
      </c>
      <c r="O855" s="48"/>
      <c r="P855" s="48"/>
      <c r="Q855" s="48"/>
      <c r="R855" s="48"/>
      <c r="S855" s="48"/>
      <c r="T855" s="48"/>
      <c r="U855" s="451" t="str">
        <f t="shared" si="48"/>
        <v/>
      </c>
      <c r="V855" s="451"/>
      <c r="W855" s="451" t="str">
        <f t="shared" si="49"/>
        <v/>
      </c>
      <c r="X855" s="451"/>
      <c r="Y855" s="48"/>
      <c r="Z855" s="48"/>
      <c r="AA855" s="48"/>
      <c r="AB855" s="48"/>
      <c r="AC855" s="48"/>
      <c r="AD855" s="48"/>
      <c r="AE855" s="48"/>
      <c r="AF855" s="48"/>
      <c r="AG855" s="48"/>
      <c r="AH855" s="48"/>
      <c r="AI855" s="48"/>
      <c r="AJ855" s="48"/>
      <c r="AK855" s="48"/>
      <c r="AL855" s="144" t="s">
        <v>2439</v>
      </c>
      <c r="AM855" s="48"/>
      <c r="AN855" s="48"/>
      <c r="AO855" s="48"/>
      <c r="AP855" s="48"/>
      <c r="AQ855" s="48"/>
      <c r="AR855" s="48"/>
      <c r="AS855" s="48"/>
      <c r="AT855" s="451" t="str">
        <f t="shared" si="47"/>
        <v/>
      </c>
      <c r="AU855" s="451"/>
      <c r="AV855" s="451" t="str">
        <f t="shared" si="50"/>
        <v>Yes</v>
      </c>
      <c r="AW855" s="451"/>
      <c r="AX855" s="149" t="s">
        <v>905</v>
      </c>
      <c r="AY855" s="48"/>
      <c r="AZ855" s="48"/>
      <c r="BA855" s="48"/>
      <c r="BB855" s="451" t="b">
        <f t="shared" si="51"/>
        <v>0</v>
      </c>
      <c r="BC855" s="451"/>
      <c r="BD855" s="48"/>
      <c r="BE855" s="48"/>
      <c r="BF855" s="48"/>
      <c r="BG855" s="48"/>
      <c r="BH855" s="48"/>
      <c r="BI855" s="48"/>
      <c r="BJ855" s="48"/>
      <c r="BK855" s="48"/>
      <c r="BL855" s="48"/>
      <c r="BM855" s="48"/>
      <c r="BN855" s="48"/>
      <c r="BO855" s="48"/>
      <c r="BP855" s="48"/>
      <c r="BQ855" s="48"/>
      <c r="BR855" s="48"/>
      <c r="BS855" s="48"/>
      <c r="BT855" s="48"/>
      <c r="BU855" s="48"/>
    </row>
    <row r="856" spans="1:73" hidden="1">
      <c r="A856" s="48"/>
      <c r="B856" s="48"/>
      <c r="C856" s="70" t="s">
        <v>2440</v>
      </c>
      <c r="D856" s="48"/>
      <c r="E856" s="76"/>
      <c r="F856" s="48"/>
      <c r="G856" s="70"/>
      <c r="H856" s="48"/>
      <c r="I856" s="48"/>
      <c r="J856" s="48"/>
      <c r="K856" s="48"/>
      <c r="L856" s="450">
        <f t="shared" si="52"/>
        <v>485</v>
      </c>
      <c r="M856" s="450"/>
      <c r="N856" s="145" t="s">
        <v>2441</v>
      </c>
      <c r="O856" s="48"/>
      <c r="P856" s="48"/>
      <c r="Q856" s="48"/>
      <c r="R856" s="48"/>
      <c r="S856" s="48"/>
      <c r="T856" s="48"/>
      <c r="U856" s="451" t="str">
        <f t="shared" si="48"/>
        <v/>
      </c>
      <c r="V856" s="451"/>
      <c r="W856" s="451" t="str">
        <f t="shared" si="49"/>
        <v/>
      </c>
      <c r="X856" s="451"/>
      <c r="Y856" s="48"/>
      <c r="Z856" s="48"/>
      <c r="AA856" s="48"/>
      <c r="AB856" s="48"/>
      <c r="AC856" s="48"/>
      <c r="AD856" s="48"/>
      <c r="AE856" s="48"/>
      <c r="AF856" s="48"/>
      <c r="AG856" s="48"/>
      <c r="AH856" s="48"/>
      <c r="AI856" s="48"/>
      <c r="AJ856" s="48"/>
      <c r="AK856" s="48"/>
      <c r="AL856" s="150" t="s">
        <v>2442</v>
      </c>
      <c r="AM856" s="48"/>
      <c r="AN856" s="48"/>
      <c r="AO856" s="48"/>
      <c r="AP856" s="48"/>
      <c r="AQ856" s="48"/>
      <c r="AR856" s="48"/>
      <c r="AS856" s="48"/>
      <c r="AT856" s="451" t="str">
        <f t="shared" si="47"/>
        <v/>
      </c>
      <c r="AU856" s="451"/>
      <c r="AV856" s="451" t="str">
        <f t="shared" si="50"/>
        <v>Yes</v>
      </c>
      <c r="AW856" s="451"/>
      <c r="AX856" s="148" t="s">
        <v>895</v>
      </c>
      <c r="AY856" s="48"/>
      <c r="AZ856" s="48"/>
      <c r="BA856" s="48"/>
      <c r="BB856" s="451" t="b">
        <f t="shared" si="51"/>
        <v>0</v>
      </c>
      <c r="BC856" s="451"/>
      <c r="BD856" s="48"/>
      <c r="BE856" s="48"/>
      <c r="BF856" s="48"/>
      <c r="BG856" s="48"/>
      <c r="BH856" s="48"/>
      <c r="BI856" s="48"/>
      <c r="BJ856" s="48"/>
      <c r="BK856" s="48"/>
      <c r="BL856" s="48"/>
      <c r="BM856" s="48"/>
      <c r="BN856" s="48"/>
      <c r="BO856" s="48"/>
      <c r="BP856" s="48"/>
      <c r="BQ856" s="48"/>
      <c r="BR856" s="48"/>
      <c r="BS856" s="48"/>
      <c r="BT856" s="48"/>
      <c r="BU856" s="48"/>
    </row>
    <row r="857" spans="1:73" hidden="1">
      <c r="A857" s="48"/>
      <c r="B857" s="48"/>
      <c r="C857" s="70" t="s">
        <v>2443</v>
      </c>
      <c r="D857" s="48"/>
      <c r="E857" s="76"/>
      <c r="F857" s="48"/>
      <c r="G857" s="70"/>
      <c r="H857" s="48"/>
      <c r="I857" s="48"/>
      <c r="J857" s="48"/>
      <c r="K857" s="48"/>
      <c r="L857" s="450">
        <f t="shared" si="52"/>
        <v>486</v>
      </c>
      <c r="M857" s="450"/>
      <c r="N857" s="145" t="s">
        <v>2444</v>
      </c>
      <c r="O857" s="48"/>
      <c r="P857" s="48"/>
      <c r="Q857" s="48"/>
      <c r="R857" s="48"/>
      <c r="S857" s="48"/>
      <c r="T857" s="48"/>
      <c r="U857" s="451" t="str">
        <f t="shared" si="48"/>
        <v/>
      </c>
      <c r="V857" s="451"/>
      <c r="W857" s="451" t="str">
        <f t="shared" si="49"/>
        <v/>
      </c>
      <c r="X857" s="451"/>
      <c r="Y857" s="48"/>
      <c r="Z857" s="48"/>
      <c r="AA857" s="48"/>
      <c r="AB857" s="48"/>
      <c r="AC857" s="48"/>
      <c r="AD857" s="48"/>
      <c r="AE857" s="48"/>
      <c r="AF857" s="48"/>
      <c r="AG857" s="48"/>
      <c r="AH857" s="48"/>
      <c r="AI857" s="48"/>
      <c r="AJ857" s="48"/>
      <c r="AK857" s="48"/>
      <c r="AL857" s="150" t="s">
        <v>2445</v>
      </c>
      <c r="AM857" s="48"/>
      <c r="AN857" s="48"/>
      <c r="AO857" s="48"/>
      <c r="AP857" s="48"/>
      <c r="AQ857" s="48"/>
      <c r="AR857" s="48"/>
      <c r="AS857" s="48"/>
      <c r="AT857" s="451" t="str">
        <f t="shared" si="47"/>
        <v/>
      </c>
      <c r="AU857" s="451"/>
      <c r="AV857" s="451" t="str">
        <f t="shared" si="50"/>
        <v>Yes</v>
      </c>
      <c r="AW857" s="451"/>
      <c r="AX857" s="148" t="s">
        <v>895</v>
      </c>
      <c r="AY857" s="48"/>
      <c r="AZ857" s="48"/>
      <c r="BA857" s="48"/>
      <c r="BB857" s="451" t="b">
        <f t="shared" si="51"/>
        <v>0</v>
      </c>
      <c r="BC857" s="451"/>
      <c r="BD857" s="48"/>
      <c r="BE857" s="48"/>
      <c r="BF857" s="48"/>
      <c r="BG857" s="48"/>
      <c r="BH857" s="48"/>
      <c r="BI857" s="48"/>
      <c r="BJ857" s="48"/>
      <c r="BK857" s="48"/>
      <c r="BL857" s="48"/>
      <c r="BM857" s="48"/>
      <c r="BN857" s="48"/>
      <c r="BO857" s="48"/>
      <c r="BP857" s="48"/>
      <c r="BQ857" s="48"/>
      <c r="BR857" s="48"/>
      <c r="BS857" s="48"/>
      <c r="BT857" s="48"/>
      <c r="BU857" s="48"/>
    </row>
    <row r="858" spans="1:73" hidden="1">
      <c r="A858" s="48"/>
      <c r="B858" s="48"/>
      <c r="C858" s="70" t="s">
        <v>2446</v>
      </c>
      <c r="D858" s="48"/>
      <c r="E858" s="76"/>
      <c r="F858" s="48"/>
      <c r="G858" s="70"/>
      <c r="H858" s="48"/>
      <c r="I858" s="48"/>
      <c r="J858" s="48"/>
      <c r="K858" s="48"/>
      <c r="L858" s="450">
        <f t="shared" si="52"/>
        <v>487</v>
      </c>
      <c r="M858" s="450"/>
      <c r="N858" s="145" t="s">
        <v>2447</v>
      </c>
      <c r="O858" s="48"/>
      <c r="P858" s="48"/>
      <c r="Q858" s="48"/>
      <c r="R858" s="48"/>
      <c r="S858" s="48"/>
      <c r="T858" s="48"/>
      <c r="U858" s="451" t="str">
        <f t="shared" si="48"/>
        <v/>
      </c>
      <c r="V858" s="451"/>
      <c r="W858" s="451" t="str">
        <f t="shared" si="49"/>
        <v/>
      </c>
      <c r="X858" s="451"/>
      <c r="Y858" s="48"/>
      <c r="Z858" s="48"/>
      <c r="AA858" s="48"/>
      <c r="AB858" s="48"/>
      <c r="AC858" s="48"/>
      <c r="AD858" s="48"/>
      <c r="AE858" s="48"/>
      <c r="AF858" s="48"/>
      <c r="AG858" s="48"/>
      <c r="AH858" s="48"/>
      <c r="AI858" s="48"/>
      <c r="AJ858" s="48"/>
      <c r="AK858" s="48"/>
      <c r="AL858" s="150" t="s">
        <v>2448</v>
      </c>
      <c r="AM858" s="48"/>
      <c r="AN858" s="48"/>
      <c r="AO858" s="48"/>
      <c r="AP858" s="48"/>
      <c r="AQ858" s="48"/>
      <c r="AR858" s="48"/>
      <c r="AS858" s="48"/>
      <c r="AT858" s="451" t="str">
        <f t="shared" si="47"/>
        <v/>
      </c>
      <c r="AU858" s="451"/>
      <c r="AV858" s="451" t="str">
        <f t="shared" si="50"/>
        <v>Yes</v>
      </c>
      <c r="AW858" s="451"/>
      <c r="AX858" s="148" t="s">
        <v>895</v>
      </c>
      <c r="AY858" s="48"/>
      <c r="AZ858" s="48"/>
      <c r="BA858" s="48"/>
      <c r="BB858" s="451" t="b">
        <f t="shared" si="51"/>
        <v>0</v>
      </c>
      <c r="BC858" s="451"/>
      <c r="BD858" s="48"/>
      <c r="BE858" s="48"/>
      <c r="BF858" s="48"/>
      <c r="BG858" s="48"/>
      <c r="BH858" s="48"/>
      <c r="BI858" s="48"/>
      <c r="BJ858" s="48"/>
      <c r="BK858" s="48"/>
      <c r="BL858" s="48"/>
      <c r="BM858" s="48"/>
      <c r="BN858" s="48"/>
      <c r="BO858" s="48"/>
      <c r="BP858" s="48"/>
      <c r="BQ858" s="48"/>
      <c r="BR858" s="48"/>
      <c r="BS858" s="48"/>
      <c r="BT858" s="48"/>
      <c r="BU858" s="48"/>
    </row>
    <row r="859" spans="1:73" hidden="1">
      <c r="A859" s="48"/>
      <c r="B859" s="48"/>
      <c r="C859" s="70" t="s">
        <v>2449</v>
      </c>
      <c r="D859" s="48"/>
      <c r="E859" s="76"/>
      <c r="F859" s="48"/>
      <c r="G859" s="70"/>
      <c r="H859" s="48"/>
      <c r="I859" s="48"/>
      <c r="J859" s="48"/>
      <c r="K859" s="48"/>
      <c r="L859" s="450">
        <f t="shared" si="52"/>
        <v>488</v>
      </c>
      <c r="M859" s="450"/>
      <c r="N859" s="145" t="s">
        <v>2450</v>
      </c>
      <c r="O859" s="48"/>
      <c r="P859" s="48"/>
      <c r="Q859" s="48"/>
      <c r="R859" s="48"/>
      <c r="S859" s="48"/>
      <c r="T859" s="48"/>
      <c r="U859" s="451" t="str">
        <f t="shared" si="48"/>
        <v/>
      </c>
      <c r="V859" s="451"/>
      <c r="W859" s="451" t="str">
        <f t="shared" si="49"/>
        <v/>
      </c>
      <c r="X859" s="451"/>
      <c r="Y859" s="48"/>
      <c r="Z859" s="48"/>
      <c r="AA859" s="48"/>
      <c r="AB859" s="48"/>
      <c r="AC859" s="48"/>
      <c r="AD859" s="48"/>
      <c r="AE859" s="48"/>
      <c r="AF859" s="48"/>
      <c r="AG859" s="48"/>
      <c r="AH859" s="48"/>
      <c r="AI859" s="48"/>
      <c r="AJ859" s="48"/>
      <c r="AK859" s="48"/>
      <c r="AL859" s="150" t="s">
        <v>2451</v>
      </c>
      <c r="AM859" s="48"/>
      <c r="AN859" s="48"/>
      <c r="AO859" s="48"/>
      <c r="AP859" s="48"/>
      <c r="AQ859" s="48"/>
      <c r="AR859" s="48"/>
      <c r="AS859" s="48"/>
      <c r="AT859" s="451" t="str">
        <f t="shared" si="47"/>
        <v/>
      </c>
      <c r="AU859" s="451"/>
      <c r="AV859" s="451" t="str">
        <f t="shared" si="50"/>
        <v>Yes</v>
      </c>
      <c r="AW859" s="451"/>
      <c r="AX859" s="148" t="s">
        <v>895</v>
      </c>
      <c r="AY859" s="48"/>
      <c r="AZ859" s="48"/>
      <c r="BA859" s="48"/>
      <c r="BB859" s="451" t="b">
        <f t="shared" si="51"/>
        <v>0</v>
      </c>
      <c r="BC859" s="451"/>
      <c r="BD859" s="48"/>
      <c r="BE859" s="48"/>
      <c r="BF859" s="48"/>
      <c r="BG859" s="48"/>
      <c r="BH859" s="48"/>
      <c r="BI859" s="48"/>
      <c r="BJ859" s="48"/>
      <c r="BK859" s="48"/>
      <c r="BL859" s="48"/>
      <c r="BM859" s="48"/>
      <c r="BN859" s="48"/>
      <c r="BO859" s="48"/>
      <c r="BP859" s="48"/>
      <c r="BQ859" s="48"/>
      <c r="BR859" s="48"/>
      <c r="BS859" s="48"/>
      <c r="BT859" s="48"/>
      <c r="BU859" s="48"/>
    </row>
    <row r="860" spans="1:73" hidden="1">
      <c r="A860" s="48"/>
      <c r="B860" s="48"/>
      <c r="C860" s="70" t="s">
        <v>2452</v>
      </c>
      <c r="D860" s="48"/>
      <c r="E860" s="76"/>
      <c r="F860" s="48"/>
      <c r="G860" s="70"/>
      <c r="H860" s="48"/>
      <c r="I860" s="48"/>
      <c r="J860" s="48"/>
      <c r="K860" s="48"/>
      <c r="L860" s="450">
        <f t="shared" si="52"/>
        <v>489</v>
      </c>
      <c r="M860" s="450"/>
      <c r="N860" s="145" t="s">
        <v>2453</v>
      </c>
      <c r="O860" s="48"/>
      <c r="P860" s="48"/>
      <c r="Q860" s="48"/>
      <c r="R860" s="48"/>
      <c r="S860" s="48"/>
      <c r="T860" s="48"/>
      <c r="U860" s="451" t="str">
        <f t="shared" si="48"/>
        <v/>
      </c>
      <c r="V860" s="451"/>
      <c r="W860" s="451" t="str">
        <f t="shared" si="49"/>
        <v/>
      </c>
      <c r="X860" s="451"/>
      <c r="Y860" s="48"/>
      <c r="Z860" s="48"/>
      <c r="AA860" s="48"/>
      <c r="AB860" s="48"/>
      <c r="AC860" s="48"/>
      <c r="AD860" s="48"/>
      <c r="AE860" s="48"/>
      <c r="AF860" s="48"/>
      <c r="AG860" s="48"/>
      <c r="AH860" s="48"/>
      <c r="AI860" s="48"/>
      <c r="AJ860" s="48"/>
      <c r="AK860" s="48"/>
      <c r="AL860" s="144" t="s">
        <v>2051</v>
      </c>
      <c r="AM860" s="48"/>
      <c r="AN860" s="48"/>
      <c r="AO860" s="48"/>
      <c r="AP860" s="48"/>
      <c r="AQ860" s="48"/>
      <c r="AR860" s="48"/>
      <c r="AS860" s="48"/>
      <c r="AT860" s="451" t="str">
        <f t="shared" si="47"/>
        <v/>
      </c>
      <c r="AU860" s="451"/>
      <c r="AV860" s="451" t="str">
        <f t="shared" si="50"/>
        <v>Yes</v>
      </c>
      <c r="AW860" s="451"/>
      <c r="AX860" s="149" t="s">
        <v>905</v>
      </c>
      <c r="AY860" s="48"/>
      <c r="AZ860" s="48"/>
      <c r="BA860" s="48"/>
      <c r="BB860" s="451" t="b">
        <f t="shared" si="51"/>
        <v>0</v>
      </c>
      <c r="BC860" s="451"/>
      <c r="BD860" s="48"/>
      <c r="BE860" s="48"/>
      <c r="BF860" s="48"/>
      <c r="BG860" s="48"/>
      <c r="BH860" s="48"/>
      <c r="BI860" s="48"/>
      <c r="BJ860" s="48"/>
      <c r="BK860" s="48"/>
      <c r="BL860" s="48"/>
      <c r="BM860" s="48"/>
      <c r="BN860" s="48"/>
      <c r="BO860" s="48"/>
      <c r="BP860" s="48"/>
      <c r="BQ860" s="48"/>
      <c r="BR860" s="48"/>
      <c r="BS860" s="48"/>
      <c r="BT860" s="48"/>
      <c r="BU860" s="48"/>
    </row>
    <row r="861" spans="1:73" hidden="1">
      <c r="A861" s="48"/>
      <c r="B861" s="48"/>
      <c r="C861" s="70" t="s">
        <v>2454</v>
      </c>
      <c r="D861" s="48"/>
      <c r="E861" s="76"/>
      <c r="F861" s="48"/>
      <c r="G861" s="70"/>
      <c r="H861" s="48"/>
      <c r="I861" s="48"/>
      <c r="J861" s="48"/>
      <c r="K861" s="48"/>
      <c r="L861" s="450">
        <f t="shared" si="52"/>
        <v>490</v>
      </c>
      <c r="M861" s="450"/>
      <c r="N861" s="145" t="s">
        <v>2455</v>
      </c>
      <c r="O861" s="48"/>
      <c r="P861" s="48"/>
      <c r="Q861" s="48"/>
      <c r="R861" s="48"/>
      <c r="S861" s="48"/>
      <c r="T861" s="48"/>
      <c r="U861" s="451" t="str">
        <f t="shared" si="48"/>
        <v/>
      </c>
      <c r="V861" s="451"/>
      <c r="W861" s="451" t="str">
        <f t="shared" si="49"/>
        <v/>
      </c>
      <c r="X861" s="451"/>
      <c r="Y861" s="48"/>
      <c r="Z861" s="48"/>
      <c r="AA861" s="48"/>
      <c r="AB861" s="48"/>
      <c r="AC861" s="48"/>
      <c r="AD861" s="48"/>
      <c r="AE861" s="48"/>
      <c r="AF861" s="48"/>
      <c r="AG861" s="48"/>
      <c r="AH861" s="48"/>
      <c r="AI861" s="48"/>
      <c r="AJ861" s="48"/>
      <c r="AK861" s="48"/>
      <c r="AL861" s="147" t="s">
        <v>2309</v>
      </c>
      <c r="AM861" s="48"/>
      <c r="AN861" s="48"/>
      <c r="AO861" s="48"/>
      <c r="AP861" s="48"/>
      <c r="AQ861" s="48"/>
      <c r="AR861" s="48"/>
      <c r="AS861" s="48"/>
      <c r="AT861" s="451" t="str">
        <f t="shared" si="47"/>
        <v/>
      </c>
      <c r="AU861" s="451"/>
      <c r="AV861" s="451" t="str">
        <f t="shared" si="50"/>
        <v>Yes</v>
      </c>
      <c r="AW861" s="451"/>
      <c r="AX861" s="148" t="s">
        <v>895</v>
      </c>
      <c r="AY861" s="48"/>
      <c r="AZ861" s="48"/>
      <c r="BA861" s="48"/>
      <c r="BB861" s="451" t="b">
        <f t="shared" si="51"/>
        <v>0</v>
      </c>
      <c r="BC861" s="451"/>
      <c r="BD861" s="48"/>
      <c r="BE861" s="48"/>
      <c r="BF861" s="48"/>
      <c r="BG861" s="48"/>
      <c r="BH861" s="48"/>
      <c r="BI861" s="48"/>
      <c r="BJ861" s="48"/>
      <c r="BK861" s="48"/>
      <c r="BL861" s="48"/>
      <c r="BM861" s="48"/>
      <c r="BN861" s="48"/>
      <c r="BO861" s="48"/>
      <c r="BP861" s="48"/>
      <c r="BQ861" s="48"/>
      <c r="BR861" s="48"/>
      <c r="BS861" s="48"/>
      <c r="BT861" s="48"/>
      <c r="BU861" s="48"/>
    </row>
    <row r="862" spans="1:73" hidden="1">
      <c r="A862" s="48"/>
      <c r="B862" s="48"/>
      <c r="C862" s="70" t="s">
        <v>2456</v>
      </c>
      <c r="D862" s="48"/>
      <c r="E862" s="76"/>
      <c r="F862" s="48"/>
      <c r="G862" s="70"/>
      <c r="H862" s="48"/>
      <c r="I862" s="48"/>
      <c r="J862" s="48"/>
      <c r="K862" s="48"/>
      <c r="L862" s="450">
        <f t="shared" si="52"/>
        <v>491</v>
      </c>
      <c r="M862" s="450"/>
      <c r="N862" s="145" t="s">
        <v>1914</v>
      </c>
      <c r="O862" s="48"/>
      <c r="P862" s="48"/>
      <c r="Q862" s="48"/>
      <c r="R862" s="48"/>
      <c r="S862" s="48"/>
      <c r="T862" s="48"/>
      <c r="U862" s="451" t="str">
        <f t="shared" si="48"/>
        <v/>
      </c>
      <c r="V862" s="451"/>
      <c r="W862" s="451" t="str">
        <f t="shared" si="49"/>
        <v/>
      </c>
      <c r="X862" s="451"/>
      <c r="Y862" s="48"/>
      <c r="Z862" s="48"/>
      <c r="AA862" s="48"/>
      <c r="AB862" s="48"/>
      <c r="AC862" s="48"/>
      <c r="AD862" s="48"/>
      <c r="AE862" s="48"/>
      <c r="AF862" s="48"/>
      <c r="AG862" s="48"/>
      <c r="AH862" s="48"/>
      <c r="AI862" s="48"/>
      <c r="AJ862" s="48"/>
      <c r="AK862" s="48"/>
      <c r="AL862" s="144" t="s">
        <v>2457</v>
      </c>
      <c r="AM862" s="48"/>
      <c r="AN862" s="48"/>
      <c r="AO862" s="48"/>
      <c r="AP862" s="48"/>
      <c r="AQ862" s="48"/>
      <c r="AR862" s="48"/>
      <c r="AS862" s="48"/>
      <c r="AT862" s="451" t="str">
        <f t="shared" si="47"/>
        <v/>
      </c>
      <c r="AU862" s="451"/>
      <c r="AV862" s="451" t="str">
        <f t="shared" si="50"/>
        <v>Yes</v>
      </c>
      <c r="AW862" s="451"/>
      <c r="AX862" s="69" t="s">
        <v>918</v>
      </c>
      <c r="AY862" s="48"/>
      <c r="AZ862" s="48"/>
      <c r="BA862" s="48"/>
      <c r="BB862" s="451" t="b">
        <f t="shared" si="51"/>
        <v>0</v>
      </c>
      <c r="BC862" s="451"/>
      <c r="BD862" s="48"/>
      <c r="BE862" s="48"/>
      <c r="BF862" s="48"/>
      <c r="BG862" s="48"/>
      <c r="BH862" s="48"/>
      <c r="BI862" s="48"/>
      <c r="BJ862" s="48"/>
      <c r="BK862" s="48"/>
      <c r="BL862" s="48"/>
      <c r="BM862" s="48"/>
      <c r="BN862" s="48"/>
      <c r="BO862" s="48"/>
      <c r="BP862" s="48"/>
      <c r="BQ862" s="48"/>
      <c r="BR862" s="48"/>
      <c r="BS862" s="48"/>
      <c r="BT862" s="48"/>
      <c r="BU862" s="48"/>
    </row>
    <row r="863" spans="1:73" hidden="1">
      <c r="A863" s="48"/>
      <c r="B863" s="48"/>
      <c r="C863" s="70" t="s">
        <v>2458</v>
      </c>
      <c r="D863" s="48"/>
      <c r="E863" s="76"/>
      <c r="F863" s="48"/>
      <c r="G863" s="70"/>
      <c r="H863" s="48"/>
      <c r="I863" s="48"/>
      <c r="J863" s="48"/>
      <c r="K863" s="48"/>
      <c r="L863" s="450">
        <f t="shared" si="52"/>
        <v>492</v>
      </c>
      <c r="M863" s="450"/>
      <c r="N863" s="145" t="s">
        <v>1917</v>
      </c>
      <c r="O863" s="48"/>
      <c r="P863" s="48"/>
      <c r="Q863" s="48"/>
      <c r="R863" s="48"/>
      <c r="S863" s="48"/>
      <c r="T863" s="48"/>
      <c r="U863" s="451" t="str">
        <f t="shared" si="48"/>
        <v/>
      </c>
      <c r="V863" s="451"/>
      <c r="W863" s="451" t="str">
        <f t="shared" si="49"/>
        <v/>
      </c>
      <c r="X863" s="451"/>
      <c r="Y863" s="48"/>
      <c r="Z863" s="48"/>
      <c r="AA863" s="48"/>
      <c r="AB863" s="48"/>
      <c r="AC863" s="48"/>
      <c r="AD863" s="48"/>
      <c r="AE863" s="48"/>
      <c r="AF863" s="48"/>
      <c r="AG863" s="48"/>
      <c r="AH863" s="48"/>
      <c r="AI863" s="48"/>
      <c r="AJ863" s="48"/>
      <c r="AK863" s="48"/>
      <c r="AL863" s="144" t="s">
        <v>2459</v>
      </c>
      <c r="AM863" s="48"/>
      <c r="AN863" s="48"/>
      <c r="AO863" s="48"/>
      <c r="AP863" s="48"/>
      <c r="AQ863" s="48"/>
      <c r="AR863" s="48"/>
      <c r="AS863" s="48"/>
      <c r="AT863" s="451" t="str">
        <f t="shared" si="47"/>
        <v/>
      </c>
      <c r="AU863" s="451"/>
      <c r="AV863" s="451" t="str">
        <f t="shared" si="50"/>
        <v>Yes</v>
      </c>
      <c r="AW863" s="451"/>
      <c r="AX863" s="149" t="s">
        <v>895</v>
      </c>
      <c r="AY863" s="48"/>
      <c r="AZ863" s="48"/>
      <c r="BA863" s="48"/>
      <c r="BB863" s="451" t="b">
        <f t="shared" si="51"/>
        <v>0</v>
      </c>
      <c r="BC863" s="451"/>
      <c r="BD863" s="48"/>
      <c r="BE863" s="48"/>
      <c r="BF863" s="48"/>
      <c r="BG863" s="48"/>
      <c r="BH863" s="48"/>
      <c r="BI863" s="48"/>
      <c r="BJ863" s="48"/>
      <c r="BK863" s="48"/>
      <c r="BL863" s="48"/>
      <c r="BM863" s="48"/>
      <c r="BN863" s="48"/>
      <c r="BO863" s="48"/>
      <c r="BP863" s="48"/>
      <c r="BQ863" s="48"/>
      <c r="BR863" s="48"/>
      <c r="BS863" s="48"/>
      <c r="BT863" s="48"/>
      <c r="BU863" s="48"/>
    </row>
    <row r="864" spans="1:73" hidden="1">
      <c r="A864" s="48"/>
      <c r="B864" s="48"/>
      <c r="C864" s="70" t="s">
        <v>2460</v>
      </c>
      <c r="D864" s="48"/>
      <c r="E864" s="76"/>
      <c r="F864" s="48"/>
      <c r="G864" s="70"/>
      <c r="H864" s="48"/>
      <c r="I864" s="48"/>
      <c r="J864" s="48"/>
      <c r="K864" s="48"/>
      <c r="L864" s="450">
        <f t="shared" si="52"/>
        <v>493</v>
      </c>
      <c r="M864" s="450"/>
      <c r="N864" s="145" t="s">
        <v>1991</v>
      </c>
      <c r="O864" s="48"/>
      <c r="P864" s="48"/>
      <c r="Q864" s="48"/>
      <c r="R864" s="48"/>
      <c r="S864" s="48"/>
      <c r="T864" s="48"/>
      <c r="U864" s="451" t="str">
        <f t="shared" si="48"/>
        <v/>
      </c>
      <c r="V864" s="451"/>
      <c r="W864" s="451" t="str">
        <f t="shared" si="49"/>
        <v/>
      </c>
      <c r="X864" s="451"/>
      <c r="Y864" s="48"/>
      <c r="Z864" s="48"/>
      <c r="AA864" s="48"/>
      <c r="AB864" s="48"/>
      <c r="AC864" s="48"/>
      <c r="AD864" s="48"/>
      <c r="AE864" s="48"/>
      <c r="AF864" s="48"/>
      <c r="AG864" s="48"/>
      <c r="AH864" s="48"/>
      <c r="AI864" s="48"/>
      <c r="AJ864" s="48"/>
      <c r="AK864" s="48"/>
      <c r="AL864" s="144" t="s">
        <v>2461</v>
      </c>
      <c r="AM864" s="48"/>
      <c r="AN864" s="48"/>
      <c r="AO864" s="48"/>
      <c r="AP864" s="48"/>
      <c r="AQ864" s="48"/>
      <c r="AR864" s="48"/>
      <c r="AS864" s="48"/>
      <c r="AT864" s="451" t="str">
        <f t="shared" si="47"/>
        <v/>
      </c>
      <c r="AU864" s="451"/>
      <c r="AV864" s="451" t="str">
        <f t="shared" si="50"/>
        <v>Yes</v>
      </c>
      <c r="AW864" s="451"/>
      <c r="AX864" s="149" t="s">
        <v>905</v>
      </c>
      <c r="AY864" s="48"/>
      <c r="AZ864" s="48"/>
      <c r="BA864" s="48"/>
      <c r="BB864" s="451" t="b">
        <f t="shared" si="51"/>
        <v>0</v>
      </c>
      <c r="BC864" s="451"/>
      <c r="BD864" s="48"/>
      <c r="BE864" s="48"/>
      <c r="BF864" s="48"/>
      <c r="BG864" s="48"/>
      <c r="BH864" s="48"/>
      <c r="BI864" s="48"/>
      <c r="BJ864" s="48"/>
      <c r="BK864" s="48"/>
      <c r="BL864" s="48"/>
      <c r="BM864" s="48"/>
      <c r="BN864" s="48"/>
      <c r="BO864" s="48"/>
      <c r="BP864" s="48"/>
      <c r="BQ864" s="48"/>
      <c r="BR864" s="48"/>
      <c r="BS864" s="48"/>
      <c r="BT864" s="48"/>
      <c r="BU864" s="48"/>
    </row>
    <row r="865" spans="1:73" hidden="1">
      <c r="A865" s="48"/>
      <c r="B865" s="48"/>
      <c r="C865" s="70" t="s">
        <v>2462</v>
      </c>
      <c r="D865" s="48"/>
      <c r="E865" s="76"/>
      <c r="F865" s="48"/>
      <c r="G865" s="70"/>
      <c r="H865" s="48"/>
      <c r="I865" s="48"/>
      <c r="J865" s="48"/>
      <c r="K865" s="48"/>
      <c r="L865" s="450">
        <f t="shared" si="52"/>
        <v>494</v>
      </c>
      <c r="M865" s="450"/>
      <c r="N865" s="145" t="s">
        <v>2463</v>
      </c>
      <c r="O865" s="48"/>
      <c r="P865" s="48"/>
      <c r="Q865" s="48"/>
      <c r="R865" s="48"/>
      <c r="S865" s="48"/>
      <c r="T865" s="48"/>
      <c r="U865" s="451" t="str">
        <f t="shared" si="48"/>
        <v/>
      </c>
      <c r="V865" s="451"/>
      <c r="W865" s="451" t="str">
        <f t="shared" si="49"/>
        <v/>
      </c>
      <c r="X865" s="451"/>
      <c r="Y865" s="48"/>
      <c r="Z865" s="48"/>
      <c r="AA865" s="48"/>
      <c r="AB865" s="48"/>
      <c r="AC865" s="48"/>
      <c r="AD865" s="48"/>
      <c r="AE865" s="48"/>
      <c r="AF865" s="48"/>
      <c r="AG865" s="48"/>
      <c r="AH865" s="48"/>
      <c r="AI865" s="48"/>
      <c r="AJ865" s="48"/>
      <c r="AK865" s="48"/>
      <c r="AL865" s="144" t="s">
        <v>2464</v>
      </c>
      <c r="AM865" s="48"/>
      <c r="AN865" s="48"/>
      <c r="AO865" s="48"/>
      <c r="AP865" s="48"/>
      <c r="AQ865" s="48"/>
      <c r="AR865" s="48"/>
      <c r="AS865" s="48"/>
      <c r="AT865" s="451" t="str">
        <f t="shared" si="47"/>
        <v/>
      </c>
      <c r="AU865" s="451"/>
      <c r="AV865" s="451" t="str">
        <f t="shared" si="50"/>
        <v>Yes</v>
      </c>
      <c r="AW865" s="451"/>
      <c r="AX865" s="149" t="s">
        <v>905</v>
      </c>
      <c r="AY865" s="48"/>
      <c r="AZ865" s="48"/>
      <c r="BA865" s="48"/>
      <c r="BB865" s="451" t="b">
        <f t="shared" si="51"/>
        <v>0</v>
      </c>
      <c r="BC865" s="451"/>
      <c r="BD865" s="48"/>
      <c r="BE865" s="48"/>
      <c r="BF865" s="48"/>
      <c r="BG865" s="48"/>
      <c r="BH865" s="48"/>
      <c r="BI865" s="48"/>
      <c r="BJ865" s="48"/>
      <c r="BK865" s="48"/>
      <c r="BL865" s="48"/>
      <c r="BM865" s="48"/>
      <c r="BN865" s="48"/>
      <c r="BO865" s="48"/>
      <c r="BP865" s="48"/>
      <c r="BQ865" s="48"/>
      <c r="BR865" s="48"/>
      <c r="BS865" s="48"/>
      <c r="BT865" s="48"/>
      <c r="BU865" s="48"/>
    </row>
    <row r="866" spans="1:73" hidden="1">
      <c r="A866" s="48"/>
      <c r="B866" s="48"/>
      <c r="C866" s="70" t="s">
        <v>2465</v>
      </c>
      <c r="D866" s="48"/>
      <c r="E866" s="76"/>
      <c r="F866" s="48"/>
      <c r="G866" s="70"/>
      <c r="H866" s="48"/>
      <c r="I866" s="48"/>
      <c r="J866" s="48"/>
      <c r="K866" s="48"/>
      <c r="L866" s="450">
        <f t="shared" si="52"/>
        <v>495</v>
      </c>
      <c r="M866" s="450"/>
      <c r="N866" s="145" t="s">
        <v>2466</v>
      </c>
      <c r="O866" s="48"/>
      <c r="P866" s="48"/>
      <c r="Q866" s="48"/>
      <c r="R866" s="48"/>
      <c r="S866" s="48"/>
      <c r="T866" s="48"/>
      <c r="U866" s="451" t="str">
        <f t="shared" si="48"/>
        <v/>
      </c>
      <c r="V866" s="451"/>
      <c r="W866" s="451" t="str">
        <f t="shared" si="49"/>
        <v/>
      </c>
      <c r="X866" s="451"/>
      <c r="Y866" s="48"/>
      <c r="Z866" s="48"/>
      <c r="AA866" s="48"/>
      <c r="AB866" s="48"/>
      <c r="AC866" s="48"/>
      <c r="AD866" s="48"/>
      <c r="AE866" s="48"/>
      <c r="AF866" s="48"/>
      <c r="AG866" s="48"/>
      <c r="AH866" s="48"/>
      <c r="AI866" s="48"/>
      <c r="AJ866" s="48"/>
      <c r="AK866" s="48"/>
      <c r="AL866" s="150" t="s">
        <v>2467</v>
      </c>
      <c r="AM866" s="48"/>
      <c r="AN866" s="48"/>
      <c r="AO866" s="48"/>
      <c r="AP866" s="48"/>
      <c r="AQ866" s="48"/>
      <c r="AR866" s="48"/>
      <c r="AS866" s="48"/>
      <c r="AT866" s="451" t="str">
        <f t="shared" si="47"/>
        <v/>
      </c>
      <c r="AU866" s="451"/>
      <c r="AV866" s="451" t="str">
        <f t="shared" si="50"/>
        <v>Yes</v>
      </c>
      <c r="AW866" s="451"/>
      <c r="AX866" s="148" t="s">
        <v>895</v>
      </c>
      <c r="AY866" s="48"/>
      <c r="AZ866" s="48"/>
      <c r="BA866" s="48"/>
      <c r="BB866" s="451" t="b">
        <f t="shared" si="51"/>
        <v>0</v>
      </c>
      <c r="BC866" s="451"/>
      <c r="BD866" s="48"/>
      <c r="BE866" s="48"/>
      <c r="BF866" s="48"/>
      <c r="BG866" s="48"/>
      <c r="BH866" s="48"/>
      <c r="BI866" s="48"/>
      <c r="BJ866" s="48"/>
      <c r="BK866" s="48"/>
      <c r="BL866" s="48"/>
      <c r="BM866" s="48"/>
      <c r="BN866" s="48"/>
      <c r="BO866" s="48"/>
      <c r="BP866" s="48"/>
      <c r="BQ866" s="48"/>
      <c r="BR866" s="48"/>
      <c r="BS866" s="48"/>
      <c r="BT866" s="48"/>
      <c r="BU866" s="48"/>
    </row>
    <row r="867" spans="1:73" hidden="1">
      <c r="A867" s="48"/>
      <c r="B867" s="48"/>
      <c r="C867" s="70" t="s">
        <v>2468</v>
      </c>
      <c r="D867" s="48"/>
      <c r="E867" s="76"/>
      <c r="F867" s="48"/>
      <c r="G867" s="70"/>
      <c r="H867" s="48"/>
      <c r="I867" s="48"/>
      <c r="J867" s="48"/>
      <c r="K867" s="48"/>
      <c r="L867" s="450">
        <f t="shared" si="52"/>
        <v>496</v>
      </c>
      <c r="M867" s="450"/>
      <c r="N867" s="145" t="s">
        <v>2469</v>
      </c>
      <c r="O867" s="48"/>
      <c r="P867" s="48"/>
      <c r="Q867" s="48"/>
      <c r="R867" s="48"/>
      <c r="S867" s="48"/>
      <c r="T867" s="48"/>
      <c r="U867" s="451" t="str">
        <f t="shared" si="48"/>
        <v/>
      </c>
      <c r="V867" s="451"/>
      <c r="W867" s="451" t="str">
        <f t="shared" si="49"/>
        <v/>
      </c>
      <c r="X867" s="451"/>
      <c r="Y867" s="48"/>
      <c r="Z867" s="48"/>
      <c r="AA867" s="48"/>
      <c r="AB867" s="48"/>
      <c r="AC867" s="48"/>
      <c r="AD867" s="48"/>
      <c r="AE867" s="48"/>
      <c r="AF867" s="48"/>
      <c r="AG867" s="48"/>
      <c r="AH867" s="48"/>
      <c r="AI867" s="48"/>
      <c r="AJ867" s="48"/>
      <c r="AK867" s="48"/>
      <c r="AL867" s="144" t="s">
        <v>2470</v>
      </c>
      <c r="AM867" s="48"/>
      <c r="AN867" s="48"/>
      <c r="AO867" s="48"/>
      <c r="AP867" s="48"/>
      <c r="AQ867" s="48"/>
      <c r="AR867" s="48"/>
      <c r="AS867" s="48"/>
      <c r="AT867" s="451" t="str">
        <f t="shared" si="47"/>
        <v/>
      </c>
      <c r="AU867" s="451"/>
      <c r="AV867" s="451" t="str">
        <f t="shared" si="50"/>
        <v>Yes</v>
      </c>
      <c r="AW867" s="451"/>
      <c r="AX867" s="149" t="s">
        <v>905</v>
      </c>
      <c r="AY867" s="48"/>
      <c r="AZ867" s="48"/>
      <c r="BA867" s="48"/>
      <c r="BB867" s="451" t="b">
        <f t="shared" si="51"/>
        <v>0</v>
      </c>
      <c r="BC867" s="451"/>
      <c r="BD867" s="48"/>
      <c r="BE867" s="48"/>
      <c r="BF867" s="48"/>
      <c r="BG867" s="48"/>
      <c r="BH867" s="48"/>
      <c r="BI867" s="48"/>
      <c r="BJ867" s="48"/>
      <c r="BK867" s="48"/>
      <c r="BL867" s="48"/>
      <c r="BM867" s="48"/>
      <c r="BN867" s="48"/>
      <c r="BO867" s="48"/>
      <c r="BP867" s="48"/>
      <c r="BQ867" s="48"/>
      <c r="BR867" s="48"/>
      <c r="BS867" s="48"/>
      <c r="BT867" s="48"/>
      <c r="BU867" s="48"/>
    </row>
    <row r="868" spans="1:73" hidden="1">
      <c r="A868" s="48"/>
      <c r="B868" s="48"/>
      <c r="C868" s="70" t="s">
        <v>2471</v>
      </c>
      <c r="D868" s="48"/>
      <c r="E868" s="76"/>
      <c r="F868" s="48"/>
      <c r="G868" s="70"/>
      <c r="H868" s="48"/>
      <c r="I868" s="48"/>
      <c r="J868" s="48"/>
      <c r="K868" s="48"/>
      <c r="L868" s="450">
        <f t="shared" si="52"/>
        <v>497</v>
      </c>
      <c r="M868" s="450"/>
      <c r="N868" s="145" t="s">
        <v>2472</v>
      </c>
      <c r="O868" s="48"/>
      <c r="P868" s="48"/>
      <c r="Q868" s="48"/>
      <c r="R868" s="48"/>
      <c r="S868" s="48"/>
      <c r="T868" s="48"/>
      <c r="U868" s="451" t="str">
        <f t="shared" si="48"/>
        <v/>
      </c>
      <c r="V868" s="451"/>
      <c r="W868" s="451" t="str">
        <f t="shared" si="49"/>
        <v/>
      </c>
      <c r="X868" s="451"/>
      <c r="Y868" s="48"/>
      <c r="Z868" s="48"/>
      <c r="AA868" s="48"/>
      <c r="AB868" s="48"/>
      <c r="AC868" s="48"/>
      <c r="AD868" s="48"/>
      <c r="AE868" s="48"/>
      <c r="AF868" s="48"/>
      <c r="AG868" s="48"/>
      <c r="AH868" s="48"/>
      <c r="AI868" s="48"/>
      <c r="AJ868" s="48"/>
      <c r="AK868" s="48"/>
      <c r="AL868" s="144" t="s">
        <v>2473</v>
      </c>
      <c r="AM868" s="48"/>
      <c r="AN868" s="48"/>
      <c r="AO868" s="48"/>
      <c r="AP868" s="48"/>
      <c r="AQ868" s="48"/>
      <c r="AR868" s="48"/>
      <c r="AS868" s="48"/>
      <c r="AT868" s="451" t="str">
        <f t="shared" si="47"/>
        <v/>
      </c>
      <c r="AU868" s="451"/>
      <c r="AV868" s="451" t="str">
        <f t="shared" si="50"/>
        <v>Yes</v>
      </c>
      <c r="AW868" s="451"/>
      <c r="AX868" s="149" t="s">
        <v>905</v>
      </c>
      <c r="AY868" s="48"/>
      <c r="AZ868" s="48"/>
      <c r="BA868" s="48"/>
      <c r="BB868" s="451" t="b">
        <f t="shared" si="51"/>
        <v>0</v>
      </c>
      <c r="BC868" s="451"/>
      <c r="BD868" s="48"/>
      <c r="BE868" s="48"/>
      <c r="BF868" s="48"/>
      <c r="BG868" s="48"/>
      <c r="BH868" s="48"/>
      <c r="BI868" s="48"/>
      <c r="BJ868" s="48"/>
      <c r="BK868" s="48"/>
      <c r="BL868" s="48"/>
      <c r="BM868" s="48"/>
      <c r="BN868" s="48"/>
      <c r="BO868" s="48"/>
      <c r="BP868" s="48"/>
      <c r="BQ868" s="48"/>
      <c r="BR868" s="48"/>
      <c r="BS868" s="48"/>
      <c r="BT868" s="48"/>
      <c r="BU868" s="48"/>
    </row>
    <row r="869" spans="1:73" hidden="1">
      <c r="A869" s="48"/>
      <c r="B869" s="48"/>
      <c r="C869" s="70" t="s">
        <v>2474</v>
      </c>
      <c r="D869" s="48"/>
      <c r="E869" s="76"/>
      <c r="F869" s="48"/>
      <c r="G869" s="70"/>
      <c r="H869" s="48"/>
      <c r="I869" s="48"/>
      <c r="J869" s="48"/>
      <c r="K869" s="48"/>
      <c r="L869" s="450">
        <f t="shared" si="52"/>
        <v>498</v>
      </c>
      <c r="M869" s="450"/>
      <c r="N869" s="145" t="s">
        <v>2475</v>
      </c>
      <c r="O869" s="48"/>
      <c r="P869" s="48"/>
      <c r="Q869" s="48"/>
      <c r="R869" s="48"/>
      <c r="S869" s="48"/>
      <c r="T869" s="48"/>
      <c r="U869" s="451" t="str">
        <f t="shared" si="48"/>
        <v/>
      </c>
      <c r="V869" s="451"/>
      <c r="W869" s="451" t="str">
        <f t="shared" si="49"/>
        <v/>
      </c>
      <c r="X869" s="451"/>
      <c r="Y869" s="48"/>
      <c r="Z869" s="48"/>
      <c r="AA869" s="48"/>
      <c r="AB869" s="48"/>
      <c r="AC869" s="48"/>
      <c r="AD869" s="48"/>
      <c r="AE869" s="48"/>
      <c r="AF869" s="48"/>
      <c r="AG869" s="48"/>
      <c r="AH869" s="48"/>
      <c r="AI869" s="48"/>
      <c r="AJ869" s="48"/>
      <c r="AK869" s="48"/>
      <c r="AL869" s="144" t="s">
        <v>2476</v>
      </c>
      <c r="AM869" s="48"/>
      <c r="AN869" s="48"/>
      <c r="AO869" s="48"/>
      <c r="AP869" s="48"/>
      <c r="AQ869" s="48"/>
      <c r="AR869" s="48"/>
      <c r="AS869" s="48"/>
      <c r="AT869" s="451" t="str">
        <f t="shared" si="47"/>
        <v/>
      </c>
      <c r="AU869" s="451"/>
      <c r="AV869" s="451" t="str">
        <f t="shared" si="50"/>
        <v>Yes</v>
      </c>
      <c r="AW869" s="451"/>
      <c r="AX869" s="149" t="s">
        <v>905</v>
      </c>
      <c r="AY869" s="48"/>
      <c r="AZ869" s="48"/>
      <c r="BA869" s="48"/>
      <c r="BB869" s="451" t="b">
        <f t="shared" si="51"/>
        <v>0</v>
      </c>
      <c r="BC869" s="451"/>
      <c r="BD869" s="48"/>
      <c r="BE869" s="48"/>
      <c r="BF869" s="48"/>
      <c r="BG869" s="48"/>
      <c r="BH869" s="48"/>
      <c r="BI869" s="48"/>
      <c r="BJ869" s="48"/>
      <c r="BK869" s="48"/>
      <c r="BL869" s="48"/>
      <c r="BM869" s="48"/>
      <c r="BN869" s="48"/>
      <c r="BO869" s="48"/>
      <c r="BP869" s="48"/>
      <c r="BQ869" s="48"/>
      <c r="BR869" s="48"/>
      <c r="BS869" s="48"/>
      <c r="BT869" s="48"/>
      <c r="BU869" s="48"/>
    </row>
    <row r="870" spans="1:73" hidden="1">
      <c r="A870" s="48"/>
      <c r="B870" s="48"/>
      <c r="C870" s="70" t="s">
        <v>2477</v>
      </c>
      <c r="D870" s="48"/>
      <c r="E870" s="76"/>
      <c r="F870" s="48"/>
      <c r="G870" s="70"/>
      <c r="H870" s="48"/>
      <c r="I870" s="48"/>
      <c r="J870" s="48"/>
      <c r="K870" s="48"/>
      <c r="L870" s="450">
        <f t="shared" si="52"/>
        <v>499</v>
      </c>
      <c r="M870" s="450"/>
      <c r="N870" s="145" t="s">
        <v>2478</v>
      </c>
      <c r="O870" s="48"/>
      <c r="P870" s="48"/>
      <c r="Q870" s="48"/>
      <c r="R870" s="48"/>
      <c r="S870" s="48"/>
      <c r="T870" s="48"/>
      <c r="U870" s="451" t="str">
        <f t="shared" si="48"/>
        <v/>
      </c>
      <c r="V870" s="451"/>
      <c r="W870" s="451" t="str">
        <f t="shared" si="49"/>
        <v/>
      </c>
      <c r="X870" s="451"/>
      <c r="Y870" s="48"/>
      <c r="Z870" s="48"/>
      <c r="AA870" s="48"/>
      <c r="AB870" s="48"/>
      <c r="AC870" s="48"/>
      <c r="AD870" s="48"/>
      <c r="AE870" s="48"/>
      <c r="AF870" s="48"/>
      <c r="AG870" s="48"/>
      <c r="AH870" s="48"/>
      <c r="AI870" s="48"/>
      <c r="AJ870" s="48"/>
      <c r="AK870" s="48"/>
      <c r="AL870" s="144" t="s">
        <v>2479</v>
      </c>
      <c r="AM870" s="48"/>
      <c r="AN870" s="48"/>
      <c r="AO870" s="48"/>
      <c r="AP870" s="48"/>
      <c r="AQ870" s="48"/>
      <c r="AR870" s="48"/>
      <c r="AS870" s="48"/>
      <c r="AT870" s="451" t="str">
        <f t="shared" si="47"/>
        <v/>
      </c>
      <c r="AU870" s="451"/>
      <c r="AV870" s="451" t="str">
        <f t="shared" si="50"/>
        <v>Yes</v>
      </c>
      <c r="AW870" s="451"/>
      <c r="AX870" s="69" t="s">
        <v>987</v>
      </c>
      <c r="AY870" s="48"/>
      <c r="AZ870" s="48"/>
      <c r="BA870" s="48"/>
      <c r="BB870" s="451" t="b">
        <f t="shared" si="51"/>
        <v>0</v>
      </c>
      <c r="BC870" s="451"/>
      <c r="BD870" s="48"/>
      <c r="BE870" s="48"/>
      <c r="BF870" s="48"/>
      <c r="BG870" s="48"/>
      <c r="BH870" s="48"/>
      <c r="BI870" s="48"/>
      <c r="BJ870" s="48"/>
      <c r="BK870" s="48"/>
      <c r="BL870" s="48"/>
      <c r="BM870" s="48"/>
      <c r="BN870" s="48"/>
      <c r="BO870" s="48"/>
      <c r="BP870" s="48"/>
      <c r="BQ870" s="48"/>
      <c r="BR870" s="48"/>
      <c r="BS870" s="48"/>
      <c r="BT870" s="48"/>
      <c r="BU870" s="48"/>
    </row>
    <row r="871" spans="1:73" hidden="1">
      <c r="A871" s="48"/>
      <c r="B871" s="48"/>
      <c r="C871" s="70" t="s">
        <v>2480</v>
      </c>
      <c r="D871" s="48"/>
      <c r="E871" s="76"/>
      <c r="F871" s="48"/>
      <c r="G871" s="70"/>
      <c r="H871" s="48"/>
      <c r="I871" s="48"/>
      <c r="J871" s="48"/>
      <c r="K871" s="48"/>
      <c r="L871" s="450">
        <f t="shared" si="52"/>
        <v>500</v>
      </c>
      <c r="M871" s="450"/>
      <c r="N871" s="145" t="s">
        <v>2481</v>
      </c>
      <c r="O871" s="48"/>
      <c r="P871" s="48"/>
      <c r="Q871" s="48"/>
      <c r="R871" s="48"/>
      <c r="S871" s="48"/>
      <c r="T871" s="48"/>
      <c r="U871" s="451" t="str">
        <f t="shared" si="48"/>
        <v/>
      </c>
      <c r="V871" s="451"/>
      <c r="W871" s="451" t="str">
        <f t="shared" si="49"/>
        <v/>
      </c>
      <c r="X871" s="451"/>
      <c r="Y871" s="48"/>
      <c r="Z871" s="48"/>
      <c r="AA871" s="48"/>
      <c r="AB871" s="48"/>
      <c r="AC871" s="48"/>
      <c r="AD871" s="48"/>
      <c r="AE871" s="48"/>
      <c r="AF871" s="48"/>
      <c r="AG871" s="48"/>
      <c r="AH871" s="48"/>
      <c r="AI871" s="48"/>
      <c r="AJ871" s="48"/>
      <c r="AK871" s="48"/>
      <c r="AL871" s="144" t="s">
        <v>2482</v>
      </c>
      <c r="AM871" s="48"/>
      <c r="AN871" s="48"/>
      <c r="AO871" s="48"/>
      <c r="AP871" s="48"/>
      <c r="AQ871" s="48"/>
      <c r="AR871" s="48"/>
      <c r="AS871" s="48"/>
      <c r="AT871" s="451" t="str">
        <f t="shared" si="47"/>
        <v/>
      </c>
      <c r="AU871" s="451"/>
      <c r="AV871" s="451" t="str">
        <f t="shared" si="50"/>
        <v>Yes</v>
      </c>
      <c r="AW871" s="451"/>
      <c r="AX871" s="149" t="s">
        <v>905</v>
      </c>
      <c r="AY871" s="48"/>
      <c r="AZ871" s="48"/>
      <c r="BA871" s="48"/>
      <c r="BB871" s="451" t="b">
        <f t="shared" si="51"/>
        <v>0</v>
      </c>
      <c r="BC871" s="451"/>
      <c r="BD871" s="48"/>
      <c r="BE871" s="48"/>
      <c r="BF871" s="48"/>
      <c r="BG871" s="48"/>
      <c r="BH871" s="48"/>
      <c r="BI871" s="48"/>
      <c r="BJ871" s="48"/>
      <c r="BK871" s="48"/>
      <c r="BL871" s="48"/>
      <c r="BM871" s="48"/>
      <c r="BN871" s="48"/>
      <c r="BO871" s="48"/>
      <c r="BP871" s="48"/>
      <c r="BQ871" s="48"/>
      <c r="BR871" s="48"/>
      <c r="BS871" s="48"/>
      <c r="BT871" s="48"/>
      <c r="BU871" s="48"/>
    </row>
    <row r="872" spans="1:73" hidden="1">
      <c r="A872" s="48"/>
      <c r="B872" s="48"/>
      <c r="C872" s="70" t="s">
        <v>2483</v>
      </c>
      <c r="D872" s="48"/>
      <c r="E872" s="76"/>
      <c r="F872" s="48"/>
      <c r="G872" s="70"/>
      <c r="H872" s="48"/>
      <c r="I872" s="48"/>
      <c r="J872" s="48"/>
      <c r="K872" s="48"/>
      <c r="L872" s="450">
        <f t="shared" si="52"/>
        <v>501</v>
      </c>
      <c r="M872" s="450"/>
      <c r="N872" s="145" t="s">
        <v>2484</v>
      </c>
      <c r="O872" s="48"/>
      <c r="P872" s="48"/>
      <c r="Q872" s="48"/>
      <c r="R872" s="48"/>
      <c r="S872" s="48"/>
      <c r="T872" s="48"/>
      <c r="U872" s="451" t="str">
        <f t="shared" si="48"/>
        <v/>
      </c>
      <c r="V872" s="451"/>
      <c r="W872" s="451" t="str">
        <f t="shared" si="49"/>
        <v/>
      </c>
      <c r="X872" s="451"/>
      <c r="Y872" s="48"/>
      <c r="Z872" s="48"/>
      <c r="AA872" s="48"/>
      <c r="AB872" s="48"/>
      <c r="AC872" s="48"/>
      <c r="AD872" s="48"/>
      <c r="AE872" s="48"/>
      <c r="AF872" s="48"/>
      <c r="AG872" s="48"/>
      <c r="AH872" s="48"/>
      <c r="AI872" s="48"/>
      <c r="AJ872" s="48"/>
      <c r="AK872" s="48"/>
      <c r="AL872" s="150" t="s">
        <v>2485</v>
      </c>
      <c r="AM872" s="48"/>
      <c r="AN872" s="48"/>
      <c r="AO872" s="48"/>
      <c r="AP872" s="48"/>
      <c r="AQ872" s="48"/>
      <c r="AR872" s="48"/>
      <c r="AS872" s="48"/>
      <c r="AT872" s="451" t="str">
        <f t="shared" si="47"/>
        <v/>
      </c>
      <c r="AU872" s="451"/>
      <c r="AV872" s="451" t="str">
        <f t="shared" si="50"/>
        <v>Yes</v>
      </c>
      <c r="AW872" s="451"/>
      <c r="AX872" s="148" t="s">
        <v>895</v>
      </c>
      <c r="AY872" s="48"/>
      <c r="AZ872" s="48"/>
      <c r="BA872" s="48"/>
      <c r="BB872" s="451" t="b">
        <f t="shared" si="51"/>
        <v>0</v>
      </c>
      <c r="BC872" s="451"/>
      <c r="BD872" s="48"/>
      <c r="BE872" s="48"/>
      <c r="BF872" s="48"/>
      <c r="BG872" s="48"/>
      <c r="BH872" s="48"/>
      <c r="BI872" s="48"/>
      <c r="BJ872" s="48"/>
      <c r="BK872" s="48"/>
      <c r="BL872" s="48"/>
      <c r="BM872" s="48"/>
      <c r="BN872" s="48"/>
      <c r="BO872" s="48"/>
      <c r="BP872" s="48"/>
      <c r="BQ872" s="48"/>
      <c r="BR872" s="48"/>
      <c r="BS872" s="48"/>
      <c r="BT872" s="48"/>
      <c r="BU872" s="48"/>
    </row>
    <row r="873" spans="1:73" hidden="1">
      <c r="A873" s="48"/>
      <c r="B873" s="48"/>
      <c r="C873" s="70" t="s">
        <v>2486</v>
      </c>
      <c r="D873" s="48"/>
      <c r="E873" s="76"/>
      <c r="F873" s="48"/>
      <c r="G873" s="70"/>
      <c r="H873" s="48"/>
      <c r="I873" s="48"/>
      <c r="J873" s="48"/>
      <c r="K873" s="48"/>
      <c r="L873" s="450">
        <f t="shared" si="52"/>
        <v>502</v>
      </c>
      <c r="M873" s="450"/>
      <c r="N873" s="145" t="s">
        <v>2487</v>
      </c>
      <c r="O873" s="48"/>
      <c r="P873" s="48"/>
      <c r="Q873" s="48"/>
      <c r="R873" s="48"/>
      <c r="S873" s="48"/>
      <c r="T873" s="48"/>
      <c r="U873" s="451" t="str">
        <f t="shared" si="48"/>
        <v/>
      </c>
      <c r="V873" s="451"/>
      <c r="W873" s="451" t="str">
        <f t="shared" si="49"/>
        <v/>
      </c>
      <c r="X873" s="451"/>
      <c r="Y873" s="48"/>
      <c r="Z873" s="48"/>
      <c r="AA873" s="48"/>
      <c r="AB873" s="48"/>
      <c r="AC873" s="48"/>
      <c r="AD873" s="48"/>
      <c r="AE873" s="48"/>
      <c r="AF873" s="48"/>
      <c r="AG873" s="48"/>
      <c r="AH873" s="48"/>
      <c r="AI873" s="48"/>
      <c r="AJ873" s="48"/>
      <c r="AK873" s="48"/>
      <c r="AL873" s="144" t="s">
        <v>2488</v>
      </c>
      <c r="AM873" s="48"/>
      <c r="AN873" s="48"/>
      <c r="AO873" s="48"/>
      <c r="AP873" s="48"/>
      <c r="AQ873" s="48"/>
      <c r="AR873" s="48"/>
      <c r="AS873" s="48"/>
      <c r="AT873" s="451" t="str">
        <f t="shared" si="47"/>
        <v/>
      </c>
      <c r="AU873" s="451"/>
      <c r="AV873" s="451" t="str">
        <f t="shared" si="50"/>
        <v>Yes</v>
      </c>
      <c r="AW873" s="451"/>
      <c r="AX873" s="149" t="s">
        <v>905</v>
      </c>
      <c r="AY873" s="48"/>
      <c r="AZ873" s="48"/>
      <c r="BA873" s="48"/>
      <c r="BB873" s="451" t="b">
        <f t="shared" si="51"/>
        <v>0</v>
      </c>
      <c r="BC873" s="451"/>
      <c r="BD873" s="48"/>
      <c r="BE873" s="48"/>
      <c r="BF873" s="48"/>
      <c r="BG873" s="48"/>
      <c r="BH873" s="48"/>
      <c r="BI873" s="48"/>
      <c r="BJ873" s="48"/>
      <c r="BK873" s="48"/>
      <c r="BL873" s="48"/>
      <c r="BM873" s="48"/>
      <c r="BN873" s="48"/>
      <c r="BO873" s="48"/>
      <c r="BP873" s="48"/>
      <c r="BQ873" s="48"/>
      <c r="BR873" s="48"/>
      <c r="BS873" s="48"/>
      <c r="BT873" s="48"/>
      <c r="BU873" s="48"/>
    </row>
    <row r="874" spans="1:73" hidden="1">
      <c r="A874" s="48"/>
      <c r="B874" s="48"/>
      <c r="C874" s="70" t="s">
        <v>2489</v>
      </c>
      <c r="D874" s="48"/>
      <c r="E874" s="76"/>
      <c r="F874" s="48"/>
      <c r="G874" s="70"/>
      <c r="H874" s="48"/>
      <c r="I874" s="48"/>
      <c r="J874" s="48"/>
      <c r="K874" s="48"/>
      <c r="L874" s="450">
        <f t="shared" si="52"/>
        <v>503</v>
      </c>
      <c r="M874" s="450"/>
      <c r="N874" s="145" t="s">
        <v>2490</v>
      </c>
      <c r="O874" s="48"/>
      <c r="P874" s="48"/>
      <c r="Q874" s="48"/>
      <c r="R874" s="48"/>
      <c r="S874" s="48"/>
      <c r="T874" s="48"/>
      <c r="U874" s="451" t="str">
        <f t="shared" si="48"/>
        <v/>
      </c>
      <c r="V874" s="451"/>
      <c r="W874" s="451" t="str">
        <f t="shared" si="49"/>
        <v/>
      </c>
      <c r="X874" s="451"/>
      <c r="Y874" s="48"/>
      <c r="Z874" s="48"/>
      <c r="AA874" s="48"/>
      <c r="AB874" s="48"/>
      <c r="AC874" s="48"/>
      <c r="AD874" s="48"/>
      <c r="AE874" s="48"/>
      <c r="AF874" s="48"/>
      <c r="AG874" s="48"/>
      <c r="AH874" s="48"/>
      <c r="AI874" s="48"/>
      <c r="AJ874" s="48"/>
      <c r="AK874" s="48"/>
      <c r="AL874" s="150" t="s">
        <v>2491</v>
      </c>
      <c r="AM874" s="48"/>
      <c r="AN874" s="48"/>
      <c r="AO874" s="48"/>
      <c r="AP874" s="48"/>
      <c r="AQ874" s="48"/>
      <c r="AR874" s="48"/>
      <c r="AS874" s="48"/>
      <c r="AT874" s="451" t="str">
        <f t="shared" si="47"/>
        <v/>
      </c>
      <c r="AU874" s="451"/>
      <c r="AV874" s="451" t="str">
        <f t="shared" si="50"/>
        <v>Yes</v>
      </c>
      <c r="AW874" s="451"/>
      <c r="AX874" s="148" t="s">
        <v>895</v>
      </c>
      <c r="AY874" s="48"/>
      <c r="AZ874" s="48"/>
      <c r="BA874" s="48"/>
      <c r="BB874" s="451" t="b">
        <f t="shared" si="51"/>
        <v>0</v>
      </c>
      <c r="BC874" s="451"/>
      <c r="BD874" s="48"/>
      <c r="BE874" s="48"/>
      <c r="BF874" s="48"/>
      <c r="BG874" s="48"/>
      <c r="BH874" s="48"/>
      <c r="BI874" s="48"/>
      <c r="BJ874" s="48"/>
      <c r="BK874" s="48"/>
      <c r="BL874" s="48"/>
      <c r="BM874" s="48"/>
      <c r="BN874" s="48"/>
      <c r="BO874" s="48"/>
      <c r="BP874" s="48"/>
      <c r="BQ874" s="48"/>
      <c r="BR874" s="48"/>
      <c r="BS874" s="48"/>
      <c r="BT874" s="48"/>
      <c r="BU874" s="48"/>
    </row>
    <row r="875" spans="1:73" hidden="1">
      <c r="A875" s="48"/>
      <c r="B875" s="48"/>
      <c r="C875" s="70" t="s">
        <v>2492</v>
      </c>
      <c r="D875" s="48"/>
      <c r="E875" s="76"/>
      <c r="F875" s="48"/>
      <c r="G875" s="70"/>
      <c r="H875" s="48"/>
      <c r="I875" s="48"/>
      <c r="J875" s="48"/>
      <c r="K875" s="48"/>
      <c r="L875" s="450">
        <f t="shared" si="52"/>
        <v>504</v>
      </c>
      <c r="M875" s="450"/>
      <c r="N875" s="145" t="s">
        <v>986</v>
      </c>
      <c r="O875" s="48"/>
      <c r="P875" s="48"/>
      <c r="Q875" s="48"/>
      <c r="R875" s="48"/>
      <c r="S875" s="48"/>
      <c r="T875" s="48"/>
      <c r="U875" s="451" t="str">
        <f t="shared" si="48"/>
        <v/>
      </c>
      <c r="V875" s="451"/>
      <c r="W875" s="451" t="str">
        <f t="shared" si="49"/>
        <v/>
      </c>
      <c r="X875" s="451"/>
      <c r="Y875" s="48"/>
      <c r="Z875" s="48"/>
      <c r="AA875" s="48"/>
      <c r="AB875" s="48"/>
      <c r="AC875" s="48"/>
      <c r="AD875" s="48"/>
      <c r="AE875" s="48"/>
      <c r="AF875" s="48"/>
      <c r="AG875" s="48"/>
      <c r="AH875" s="48"/>
      <c r="AI875" s="48"/>
      <c r="AJ875" s="48"/>
      <c r="AK875" s="48"/>
      <c r="AL875" s="144" t="s">
        <v>2493</v>
      </c>
      <c r="AM875" s="48"/>
      <c r="AN875" s="48"/>
      <c r="AO875" s="48"/>
      <c r="AP875" s="48"/>
      <c r="AQ875" s="48"/>
      <c r="AR875" s="48"/>
      <c r="AS875" s="48"/>
      <c r="AT875" s="451" t="str">
        <f t="shared" si="47"/>
        <v/>
      </c>
      <c r="AU875" s="451"/>
      <c r="AV875" s="451" t="str">
        <f t="shared" si="50"/>
        <v>Yes</v>
      </c>
      <c r="AW875" s="451"/>
      <c r="AX875" s="149" t="s">
        <v>895</v>
      </c>
      <c r="AY875" s="48"/>
      <c r="AZ875" s="48"/>
      <c r="BA875" s="48"/>
      <c r="BB875" s="451" t="b">
        <f t="shared" si="51"/>
        <v>0</v>
      </c>
      <c r="BC875" s="451"/>
      <c r="BD875" s="48"/>
      <c r="BE875" s="48"/>
      <c r="BF875" s="48"/>
      <c r="BG875" s="48"/>
      <c r="BH875" s="48"/>
      <c r="BI875" s="48"/>
      <c r="BJ875" s="48"/>
      <c r="BK875" s="48"/>
      <c r="BL875" s="48"/>
      <c r="BM875" s="48"/>
      <c r="BN875" s="48"/>
      <c r="BO875" s="48"/>
      <c r="BP875" s="48"/>
      <c r="BQ875" s="48"/>
      <c r="BR875" s="48"/>
      <c r="BS875" s="48"/>
      <c r="BT875" s="48"/>
      <c r="BU875" s="48"/>
    </row>
    <row r="876" spans="1:73" hidden="1">
      <c r="A876" s="48"/>
      <c r="B876" s="48"/>
      <c r="C876" s="70" t="s">
        <v>2494</v>
      </c>
      <c r="D876" s="48"/>
      <c r="E876" s="76"/>
      <c r="F876" s="48"/>
      <c r="G876" s="70"/>
      <c r="H876" s="48"/>
      <c r="I876" s="48"/>
      <c r="J876" s="48"/>
      <c r="K876" s="48"/>
      <c r="L876" s="450">
        <f t="shared" si="52"/>
        <v>505</v>
      </c>
      <c r="M876" s="450"/>
      <c r="N876" s="145" t="s">
        <v>2495</v>
      </c>
      <c r="O876" s="48"/>
      <c r="P876" s="48"/>
      <c r="Q876" s="48"/>
      <c r="R876" s="48"/>
      <c r="S876" s="48"/>
      <c r="T876" s="48"/>
      <c r="U876" s="451" t="str">
        <f t="shared" si="48"/>
        <v/>
      </c>
      <c r="V876" s="451"/>
      <c r="W876" s="451" t="str">
        <f t="shared" si="49"/>
        <v/>
      </c>
      <c r="X876" s="451"/>
      <c r="Y876" s="48"/>
      <c r="Z876" s="48"/>
      <c r="AA876" s="48"/>
      <c r="AB876" s="48"/>
      <c r="AC876" s="48"/>
      <c r="AD876" s="48"/>
      <c r="AE876" s="48"/>
      <c r="AF876" s="48"/>
      <c r="AG876" s="48"/>
      <c r="AH876" s="48"/>
      <c r="AI876" s="48"/>
      <c r="AJ876" s="48"/>
      <c r="AK876" s="48"/>
      <c r="AL876" s="150" t="s">
        <v>2496</v>
      </c>
      <c r="AM876" s="48"/>
      <c r="AN876" s="48"/>
      <c r="AO876" s="48"/>
      <c r="AP876" s="48"/>
      <c r="AQ876" s="48"/>
      <c r="AR876" s="48"/>
      <c r="AS876" s="48"/>
      <c r="AT876" s="451" t="str">
        <f t="shared" si="47"/>
        <v/>
      </c>
      <c r="AU876" s="451"/>
      <c r="AV876" s="451" t="str">
        <f t="shared" si="50"/>
        <v>Yes</v>
      </c>
      <c r="AW876" s="451"/>
      <c r="AX876" s="148" t="s">
        <v>895</v>
      </c>
      <c r="AY876" s="48"/>
      <c r="AZ876" s="48"/>
      <c r="BA876" s="48"/>
      <c r="BB876" s="451" t="b">
        <f t="shared" si="51"/>
        <v>0</v>
      </c>
      <c r="BC876" s="451"/>
      <c r="BD876" s="48"/>
      <c r="BE876" s="48"/>
      <c r="BF876" s="48"/>
      <c r="BG876" s="48"/>
      <c r="BH876" s="48"/>
      <c r="BI876" s="48"/>
      <c r="BJ876" s="48"/>
      <c r="BK876" s="48"/>
      <c r="BL876" s="48"/>
      <c r="BM876" s="48"/>
      <c r="BN876" s="48"/>
      <c r="BO876" s="48"/>
      <c r="BP876" s="48"/>
      <c r="BQ876" s="48"/>
      <c r="BR876" s="48"/>
      <c r="BS876" s="48"/>
      <c r="BT876" s="48"/>
      <c r="BU876" s="48"/>
    </row>
    <row r="877" spans="1:73" hidden="1">
      <c r="A877" s="48"/>
      <c r="B877" s="48"/>
      <c r="C877" s="70" t="s">
        <v>2497</v>
      </c>
      <c r="D877" s="48"/>
      <c r="E877" s="76"/>
      <c r="F877" s="48"/>
      <c r="G877" s="70"/>
      <c r="H877" s="48"/>
      <c r="I877" s="48"/>
      <c r="J877" s="48"/>
      <c r="K877" s="48"/>
      <c r="L877" s="450">
        <f t="shared" si="52"/>
        <v>506</v>
      </c>
      <c r="M877" s="450"/>
      <c r="N877" s="145" t="s">
        <v>2498</v>
      </c>
      <c r="O877" s="48"/>
      <c r="P877" s="48"/>
      <c r="Q877" s="48"/>
      <c r="R877" s="48"/>
      <c r="S877" s="48"/>
      <c r="T877" s="48"/>
      <c r="U877" s="451" t="str">
        <f t="shared" si="48"/>
        <v/>
      </c>
      <c r="V877" s="451"/>
      <c r="W877" s="451" t="str">
        <f t="shared" si="49"/>
        <v/>
      </c>
      <c r="X877" s="451"/>
      <c r="Y877" s="48"/>
      <c r="Z877" s="48"/>
      <c r="AA877" s="48"/>
      <c r="AB877" s="48"/>
      <c r="AC877" s="48"/>
      <c r="AD877" s="48"/>
      <c r="AE877" s="48"/>
      <c r="AF877" s="48"/>
      <c r="AG877" s="48"/>
      <c r="AH877" s="48"/>
      <c r="AI877" s="48"/>
      <c r="AJ877" s="48"/>
      <c r="AK877" s="48"/>
      <c r="AL877" s="150" t="s">
        <v>2499</v>
      </c>
      <c r="AM877" s="48"/>
      <c r="AN877" s="48"/>
      <c r="AO877" s="48"/>
      <c r="AP877" s="48"/>
      <c r="AQ877" s="48"/>
      <c r="AR877" s="48"/>
      <c r="AS877" s="48"/>
      <c r="AT877" s="451" t="str">
        <f t="shared" si="47"/>
        <v/>
      </c>
      <c r="AU877" s="451"/>
      <c r="AV877" s="451" t="str">
        <f t="shared" si="50"/>
        <v>Yes</v>
      </c>
      <c r="AW877" s="451"/>
      <c r="AX877" s="148" t="s">
        <v>895</v>
      </c>
      <c r="AY877" s="48"/>
      <c r="AZ877" s="48"/>
      <c r="BA877" s="48"/>
      <c r="BB877" s="451" t="b">
        <f t="shared" si="51"/>
        <v>0</v>
      </c>
      <c r="BC877" s="451"/>
      <c r="BD877" s="48"/>
      <c r="BE877" s="48"/>
      <c r="BF877" s="48"/>
      <c r="BG877" s="48"/>
      <c r="BH877" s="48"/>
      <c r="BI877" s="48"/>
      <c r="BJ877" s="48"/>
      <c r="BK877" s="48"/>
      <c r="BL877" s="48"/>
      <c r="BM877" s="48"/>
      <c r="BN877" s="48"/>
      <c r="BO877" s="48"/>
      <c r="BP877" s="48"/>
      <c r="BQ877" s="48"/>
      <c r="BR877" s="48"/>
      <c r="BS877" s="48"/>
      <c r="BT877" s="48"/>
      <c r="BU877" s="48"/>
    </row>
    <row r="878" spans="1:73" hidden="1">
      <c r="A878" s="48"/>
      <c r="B878" s="48"/>
      <c r="C878" s="70" t="s">
        <v>2500</v>
      </c>
      <c r="D878" s="48"/>
      <c r="E878" s="76"/>
      <c r="F878" s="48"/>
      <c r="G878" s="70"/>
      <c r="H878" s="48"/>
      <c r="I878" s="48"/>
      <c r="J878" s="48"/>
      <c r="K878" s="48"/>
      <c r="L878" s="450">
        <f t="shared" si="52"/>
        <v>507</v>
      </c>
      <c r="M878" s="450"/>
      <c r="N878" s="145" t="s">
        <v>2501</v>
      </c>
      <c r="O878" s="48"/>
      <c r="P878" s="48"/>
      <c r="Q878" s="48"/>
      <c r="R878" s="48"/>
      <c r="S878" s="48"/>
      <c r="T878" s="48"/>
      <c r="U878" s="451" t="str">
        <f t="shared" si="48"/>
        <v/>
      </c>
      <c r="V878" s="451"/>
      <c r="W878" s="451" t="str">
        <f t="shared" si="49"/>
        <v/>
      </c>
      <c r="X878" s="451"/>
      <c r="Y878" s="48"/>
      <c r="Z878" s="48"/>
      <c r="AA878" s="48"/>
      <c r="AB878" s="48"/>
      <c r="AC878" s="48"/>
      <c r="AD878" s="48"/>
      <c r="AE878" s="48"/>
      <c r="AF878" s="48"/>
      <c r="AG878" s="48"/>
      <c r="AH878" s="48"/>
      <c r="AI878" s="48"/>
      <c r="AJ878" s="48"/>
      <c r="AK878" s="48"/>
      <c r="AL878" s="144" t="s">
        <v>2502</v>
      </c>
      <c r="AM878" s="48"/>
      <c r="AN878" s="48"/>
      <c r="AO878" s="48"/>
      <c r="AP878" s="48"/>
      <c r="AQ878" s="48"/>
      <c r="AR878" s="48"/>
      <c r="AS878" s="48"/>
      <c r="AT878" s="451" t="str">
        <f t="shared" si="47"/>
        <v/>
      </c>
      <c r="AU878" s="451"/>
      <c r="AV878" s="451" t="str">
        <f t="shared" si="50"/>
        <v>Yes</v>
      </c>
      <c r="AW878" s="451"/>
      <c r="AX878" s="149" t="s">
        <v>895</v>
      </c>
      <c r="AY878" s="48"/>
      <c r="AZ878" s="48"/>
      <c r="BA878" s="48"/>
      <c r="BB878" s="451" t="b">
        <f t="shared" si="51"/>
        <v>0</v>
      </c>
      <c r="BC878" s="451"/>
      <c r="BD878" s="48"/>
      <c r="BE878" s="48"/>
      <c r="BF878" s="48"/>
      <c r="BG878" s="48"/>
      <c r="BH878" s="48"/>
      <c r="BI878" s="48"/>
      <c r="BJ878" s="48"/>
      <c r="BK878" s="48"/>
      <c r="BL878" s="48"/>
      <c r="BM878" s="48"/>
      <c r="BN878" s="48"/>
      <c r="BO878" s="48"/>
      <c r="BP878" s="48"/>
      <c r="BQ878" s="48"/>
      <c r="BR878" s="48"/>
      <c r="BS878" s="48"/>
      <c r="BT878" s="48"/>
      <c r="BU878" s="48"/>
    </row>
    <row r="879" spans="1:73" hidden="1">
      <c r="A879" s="48"/>
      <c r="B879" s="48"/>
      <c r="C879" s="70" t="s">
        <v>2503</v>
      </c>
      <c r="D879" s="48"/>
      <c r="E879" s="76"/>
      <c r="F879" s="48"/>
      <c r="G879" s="70"/>
      <c r="H879" s="48"/>
      <c r="I879" s="48"/>
      <c r="J879" s="48"/>
      <c r="K879" s="48"/>
      <c r="L879" s="450">
        <f t="shared" si="52"/>
        <v>508</v>
      </c>
      <c r="M879" s="450"/>
      <c r="N879" s="145" t="s">
        <v>2504</v>
      </c>
      <c r="O879" s="48"/>
      <c r="P879" s="48"/>
      <c r="Q879" s="48"/>
      <c r="R879" s="48"/>
      <c r="S879" s="48"/>
      <c r="T879" s="48"/>
      <c r="U879" s="451" t="str">
        <f t="shared" si="48"/>
        <v/>
      </c>
      <c r="V879" s="451"/>
      <c r="W879" s="451" t="str">
        <f t="shared" si="49"/>
        <v/>
      </c>
      <c r="X879" s="451"/>
      <c r="Y879" s="48"/>
      <c r="Z879" s="48"/>
      <c r="AA879" s="48"/>
      <c r="AB879" s="48"/>
      <c r="AC879" s="48"/>
      <c r="AD879" s="48"/>
      <c r="AE879" s="48"/>
      <c r="AF879" s="48"/>
      <c r="AG879" s="48"/>
      <c r="AH879" s="48"/>
      <c r="AI879" s="48"/>
      <c r="AJ879" s="48"/>
      <c r="AK879" s="48"/>
      <c r="AL879" s="150" t="s">
        <v>2505</v>
      </c>
      <c r="AM879" s="48"/>
      <c r="AN879" s="48"/>
      <c r="AO879" s="48"/>
      <c r="AP879" s="48"/>
      <c r="AQ879" s="48"/>
      <c r="AR879" s="48"/>
      <c r="AS879" s="48"/>
      <c r="AT879" s="451" t="str">
        <f t="shared" si="47"/>
        <v/>
      </c>
      <c r="AU879" s="451"/>
      <c r="AV879" s="451" t="str">
        <f t="shared" si="50"/>
        <v>Yes</v>
      </c>
      <c r="AW879" s="451"/>
      <c r="AX879" s="148" t="s">
        <v>895</v>
      </c>
      <c r="AY879" s="48"/>
      <c r="AZ879" s="48"/>
      <c r="BA879" s="48"/>
      <c r="BB879" s="451" t="b">
        <f t="shared" si="51"/>
        <v>0</v>
      </c>
      <c r="BC879" s="451"/>
      <c r="BD879" s="48"/>
      <c r="BE879" s="48"/>
      <c r="BF879" s="48"/>
      <c r="BG879" s="48"/>
      <c r="BH879" s="48"/>
      <c r="BI879" s="48"/>
      <c r="BJ879" s="48"/>
      <c r="BK879" s="48"/>
      <c r="BL879" s="48"/>
      <c r="BM879" s="48"/>
      <c r="BN879" s="48"/>
      <c r="BO879" s="48"/>
      <c r="BP879" s="48"/>
      <c r="BQ879" s="48"/>
      <c r="BR879" s="48"/>
      <c r="BS879" s="48"/>
      <c r="BT879" s="48"/>
      <c r="BU879" s="48"/>
    </row>
    <row r="880" spans="1:73" hidden="1">
      <c r="A880" s="48"/>
      <c r="B880" s="48"/>
      <c r="C880" s="70" t="s">
        <v>2506</v>
      </c>
      <c r="D880" s="48"/>
      <c r="E880" s="76"/>
      <c r="F880" s="48"/>
      <c r="G880" s="70"/>
      <c r="H880" s="48"/>
      <c r="I880" s="48"/>
      <c r="J880" s="48"/>
      <c r="K880" s="48"/>
      <c r="L880" s="450">
        <f t="shared" si="52"/>
        <v>509</v>
      </c>
      <c r="M880" s="450"/>
      <c r="N880" s="145" t="s">
        <v>2439</v>
      </c>
      <c r="O880" s="48"/>
      <c r="P880" s="48"/>
      <c r="Q880" s="48"/>
      <c r="R880" s="48"/>
      <c r="S880" s="48"/>
      <c r="T880" s="48"/>
      <c r="U880" s="451" t="str">
        <f t="shared" si="48"/>
        <v/>
      </c>
      <c r="V880" s="451"/>
      <c r="W880" s="451" t="str">
        <f t="shared" si="49"/>
        <v/>
      </c>
      <c r="X880" s="451"/>
      <c r="Y880" s="48"/>
      <c r="Z880" s="48"/>
      <c r="AA880" s="48"/>
      <c r="AB880" s="48"/>
      <c r="AC880" s="48"/>
      <c r="AD880" s="48"/>
      <c r="AE880" s="48"/>
      <c r="AF880" s="48"/>
      <c r="AG880" s="48"/>
      <c r="AH880" s="48"/>
      <c r="AI880" s="48"/>
      <c r="AJ880" s="48"/>
      <c r="AK880" s="48"/>
      <c r="AL880" s="150" t="s">
        <v>2507</v>
      </c>
      <c r="AM880" s="48"/>
      <c r="AN880" s="48"/>
      <c r="AO880" s="48"/>
      <c r="AP880" s="48"/>
      <c r="AQ880" s="48"/>
      <c r="AR880" s="48"/>
      <c r="AS880" s="48"/>
      <c r="AT880" s="451" t="str">
        <f t="shared" si="47"/>
        <v/>
      </c>
      <c r="AU880" s="451"/>
      <c r="AV880" s="451" t="str">
        <f t="shared" si="50"/>
        <v>Yes</v>
      </c>
      <c r="AW880" s="451"/>
      <c r="AX880" s="148" t="s">
        <v>895</v>
      </c>
      <c r="AY880" s="48"/>
      <c r="AZ880" s="48"/>
      <c r="BA880" s="48"/>
      <c r="BB880" s="451" t="b">
        <f t="shared" si="51"/>
        <v>0</v>
      </c>
      <c r="BC880" s="451"/>
      <c r="BD880" s="48"/>
      <c r="BE880" s="48"/>
      <c r="BF880" s="48"/>
      <c r="BG880" s="48"/>
      <c r="BH880" s="48"/>
      <c r="BI880" s="48"/>
      <c r="BJ880" s="48"/>
      <c r="BK880" s="48"/>
      <c r="BL880" s="48"/>
      <c r="BM880" s="48"/>
      <c r="BN880" s="48"/>
      <c r="BO880" s="48"/>
      <c r="BP880" s="48"/>
      <c r="BQ880" s="48"/>
      <c r="BR880" s="48"/>
      <c r="BS880" s="48"/>
      <c r="BT880" s="48"/>
      <c r="BU880" s="48"/>
    </row>
    <row r="881" spans="1:73" hidden="1">
      <c r="A881" s="48"/>
      <c r="B881" s="48"/>
      <c r="C881" s="70" t="s">
        <v>2508</v>
      </c>
      <c r="D881" s="48"/>
      <c r="E881" s="76"/>
      <c r="F881" s="48"/>
      <c r="G881" s="70"/>
      <c r="H881" s="48"/>
      <c r="I881" s="48"/>
      <c r="J881" s="48"/>
      <c r="K881" s="48"/>
      <c r="L881" s="450">
        <f t="shared" si="52"/>
        <v>510</v>
      </c>
      <c r="M881" s="450"/>
      <c r="N881" s="145" t="s">
        <v>2509</v>
      </c>
      <c r="O881" s="48"/>
      <c r="P881" s="48"/>
      <c r="Q881" s="48"/>
      <c r="R881" s="48"/>
      <c r="S881" s="48"/>
      <c r="T881" s="48"/>
      <c r="U881" s="451" t="str">
        <f t="shared" si="48"/>
        <v/>
      </c>
      <c r="V881" s="451"/>
      <c r="W881" s="451" t="str">
        <f t="shared" si="49"/>
        <v/>
      </c>
      <c r="X881" s="451"/>
      <c r="Y881" s="48"/>
      <c r="Z881" s="48"/>
      <c r="AA881" s="48"/>
      <c r="AB881" s="48"/>
      <c r="AC881" s="48"/>
      <c r="AD881" s="48"/>
      <c r="AE881" s="48"/>
      <c r="AF881" s="48"/>
      <c r="AG881" s="48"/>
      <c r="AH881" s="48"/>
      <c r="AI881" s="48"/>
      <c r="AJ881" s="48"/>
      <c r="AK881" s="48"/>
      <c r="AL881" s="150" t="s">
        <v>2510</v>
      </c>
      <c r="AM881" s="48"/>
      <c r="AN881" s="48"/>
      <c r="AO881" s="48"/>
      <c r="AP881" s="48"/>
      <c r="AQ881" s="48"/>
      <c r="AR881" s="48"/>
      <c r="AS881" s="48"/>
      <c r="AT881" s="451" t="str">
        <f t="shared" si="47"/>
        <v/>
      </c>
      <c r="AU881" s="451"/>
      <c r="AV881" s="451" t="str">
        <f t="shared" si="50"/>
        <v>Yes</v>
      </c>
      <c r="AW881" s="451"/>
      <c r="AX881" s="148" t="s">
        <v>895</v>
      </c>
      <c r="AY881" s="48"/>
      <c r="AZ881" s="48"/>
      <c r="BA881" s="48"/>
      <c r="BB881" s="451" t="b">
        <f t="shared" si="51"/>
        <v>0</v>
      </c>
      <c r="BC881" s="451"/>
      <c r="BD881" s="48"/>
      <c r="BE881" s="48"/>
      <c r="BF881" s="48"/>
      <c r="BG881" s="48"/>
      <c r="BH881" s="48"/>
      <c r="BI881" s="48"/>
      <c r="BJ881" s="48"/>
      <c r="BK881" s="48"/>
      <c r="BL881" s="48"/>
      <c r="BM881" s="48"/>
      <c r="BN881" s="48"/>
      <c r="BO881" s="48"/>
      <c r="BP881" s="48"/>
      <c r="BQ881" s="48"/>
      <c r="BR881" s="48"/>
      <c r="BS881" s="48"/>
      <c r="BT881" s="48"/>
      <c r="BU881" s="48"/>
    </row>
    <row r="882" spans="1:73" hidden="1">
      <c r="A882" s="48"/>
      <c r="B882" s="48"/>
      <c r="C882" s="70" t="s">
        <v>2511</v>
      </c>
      <c r="D882" s="48"/>
      <c r="E882" s="76"/>
      <c r="F882" s="48"/>
      <c r="G882" s="70"/>
      <c r="H882" s="48"/>
      <c r="I882" s="48"/>
      <c r="J882" s="48"/>
      <c r="K882" s="48"/>
      <c r="L882" s="450">
        <f t="shared" si="52"/>
        <v>511</v>
      </c>
      <c r="M882" s="450"/>
      <c r="N882" s="145" t="s">
        <v>2512</v>
      </c>
      <c r="O882" s="48"/>
      <c r="P882" s="48"/>
      <c r="Q882" s="48"/>
      <c r="R882" s="48"/>
      <c r="S882" s="48"/>
      <c r="T882" s="48"/>
      <c r="U882" s="451" t="str">
        <f t="shared" si="48"/>
        <v/>
      </c>
      <c r="V882" s="451"/>
      <c r="W882" s="451" t="str">
        <f t="shared" si="49"/>
        <v/>
      </c>
      <c r="X882" s="451"/>
      <c r="Y882" s="48"/>
      <c r="Z882" s="48"/>
      <c r="AA882" s="48"/>
      <c r="AB882" s="48"/>
      <c r="AC882" s="48"/>
      <c r="AD882" s="48"/>
      <c r="AE882" s="48"/>
      <c r="AF882" s="48"/>
      <c r="AG882" s="48"/>
      <c r="AH882" s="48"/>
      <c r="AI882" s="48"/>
      <c r="AJ882" s="48"/>
      <c r="AK882" s="48"/>
      <c r="AL882" s="147" t="s">
        <v>2513</v>
      </c>
      <c r="AM882" s="48"/>
      <c r="AN882" s="48"/>
      <c r="AO882" s="48"/>
      <c r="AP882" s="48"/>
      <c r="AQ882" s="48"/>
      <c r="AR882" s="48"/>
      <c r="AS882" s="48"/>
      <c r="AT882" s="451" t="str">
        <f t="shared" si="47"/>
        <v/>
      </c>
      <c r="AU882" s="451"/>
      <c r="AV882" s="451" t="str">
        <f t="shared" si="50"/>
        <v>Yes</v>
      </c>
      <c r="AW882" s="451"/>
      <c r="AX882" s="148" t="s">
        <v>895</v>
      </c>
      <c r="AY882" s="48"/>
      <c r="AZ882" s="48"/>
      <c r="BA882" s="48"/>
      <c r="BB882" s="451" t="b">
        <f t="shared" si="51"/>
        <v>0</v>
      </c>
      <c r="BC882" s="451"/>
      <c r="BD882" s="48"/>
      <c r="BE882" s="48"/>
      <c r="BF882" s="48"/>
      <c r="BG882" s="48"/>
      <c r="BH882" s="48"/>
      <c r="BI882" s="48"/>
      <c r="BJ882" s="48"/>
      <c r="BK882" s="48"/>
      <c r="BL882" s="48"/>
      <c r="BM882" s="48"/>
      <c r="BN882" s="48"/>
      <c r="BO882" s="48"/>
      <c r="BP882" s="48"/>
      <c r="BQ882" s="48"/>
      <c r="BR882" s="48"/>
      <c r="BS882" s="48"/>
      <c r="BT882" s="48"/>
      <c r="BU882" s="48"/>
    </row>
    <row r="883" spans="1:73" hidden="1">
      <c r="A883" s="48"/>
      <c r="B883" s="48"/>
      <c r="C883" s="70" t="s">
        <v>2514</v>
      </c>
      <c r="D883" s="48"/>
      <c r="E883" s="76"/>
      <c r="F883" s="48"/>
      <c r="G883" s="70"/>
      <c r="H883" s="48"/>
      <c r="I883" s="48"/>
      <c r="J883" s="48"/>
      <c r="K883" s="48"/>
      <c r="L883" s="450">
        <f t="shared" si="52"/>
        <v>512</v>
      </c>
      <c r="M883" s="450"/>
      <c r="N883" s="145" t="s">
        <v>2515</v>
      </c>
      <c r="O883" s="48"/>
      <c r="P883" s="48"/>
      <c r="Q883" s="48"/>
      <c r="R883" s="48"/>
      <c r="S883" s="48"/>
      <c r="T883" s="48"/>
      <c r="U883" s="451" t="str">
        <f t="shared" si="48"/>
        <v/>
      </c>
      <c r="V883" s="451"/>
      <c r="W883" s="451" t="str">
        <f t="shared" si="49"/>
        <v/>
      </c>
      <c r="X883" s="451"/>
      <c r="Y883" s="48"/>
      <c r="Z883" s="48"/>
      <c r="AA883" s="48"/>
      <c r="AB883" s="48"/>
      <c r="AC883" s="48"/>
      <c r="AD883" s="48"/>
      <c r="AE883" s="48"/>
      <c r="AF883" s="48"/>
      <c r="AG883" s="48"/>
      <c r="AH883" s="48"/>
      <c r="AI883" s="48"/>
      <c r="AJ883" s="48"/>
      <c r="AK883" s="48"/>
      <c r="AL883" s="150" t="s">
        <v>2516</v>
      </c>
      <c r="AM883" s="48"/>
      <c r="AN883" s="48"/>
      <c r="AO883" s="48"/>
      <c r="AP883" s="48"/>
      <c r="AQ883" s="48"/>
      <c r="AR883" s="48"/>
      <c r="AS883" s="48"/>
      <c r="AT883" s="451" t="str">
        <f t="shared" si="47"/>
        <v/>
      </c>
      <c r="AU883" s="451"/>
      <c r="AV883" s="451" t="str">
        <f t="shared" si="50"/>
        <v>Yes</v>
      </c>
      <c r="AW883" s="451"/>
      <c r="AX883" s="148" t="s">
        <v>895</v>
      </c>
      <c r="AY883" s="48"/>
      <c r="AZ883" s="48"/>
      <c r="BA883" s="48"/>
      <c r="BB883" s="451" t="b">
        <f t="shared" si="51"/>
        <v>0</v>
      </c>
      <c r="BC883" s="451"/>
      <c r="BD883" s="48"/>
      <c r="BE883" s="48"/>
      <c r="BF883" s="48"/>
      <c r="BG883" s="48"/>
      <c r="BH883" s="48"/>
      <c r="BI883" s="48"/>
      <c r="BJ883" s="48"/>
      <c r="BK883" s="48"/>
      <c r="BL883" s="48"/>
      <c r="BM883" s="48"/>
      <c r="BN883" s="48"/>
      <c r="BO883" s="48"/>
      <c r="BP883" s="48"/>
      <c r="BQ883" s="48"/>
      <c r="BR883" s="48"/>
      <c r="BS883" s="48"/>
      <c r="BT883" s="48"/>
      <c r="BU883" s="48"/>
    </row>
    <row r="884" spans="1:73" hidden="1">
      <c r="A884" s="48"/>
      <c r="B884" s="48"/>
      <c r="C884" s="70" t="s">
        <v>2517</v>
      </c>
      <c r="D884" s="48"/>
      <c r="E884" s="76"/>
      <c r="F884" s="48"/>
      <c r="G884" s="70"/>
      <c r="H884" s="48"/>
      <c r="I884" s="48"/>
      <c r="J884" s="48"/>
      <c r="K884" s="48"/>
      <c r="L884" s="450">
        <f t="shared" si="52"/>
        <v>513</v>
      </c>
      <c r="M884" s="450"/>
      <c r="N884" s="145" t="s">
        <v>2518</v>
      </c>
      <c r="O884" s="48"/>
      <c r="P884" s="48"/>
      <c r="Q884" s="48"/>
      <c r="R884" s="48"/>
      <c r="S884" s="48"/>
      <c r="T884" s="48"/>
      <c r="U884" s="451" t="str">
        <f t="shared" si="48"/>
        <v/>
      </c>
      <c r="V884" s="451"/>
      <c r="W884" s="451" t="str">
        <f t="shared" si="49"/>
        <v/>
      </c>
      <c r="X884" s="451"/>
      <c r="Y884" s="48"/>
      <c r="Z884" s="48"/>
      <c r="AA884" s="48"/>
      <c r="AB884" s="48"/>
      <c r="AC884" s="48"/>
      <c r="AD884" s="48"/>
      <c r="AE884" s="48"/>
      <c r="AF884" s="48"/>
      <c r="AG884" s="48"/>
      <c r="AH884" s="48"/>
      <c r="AI884" s="48"/>
      <c r="AJ884" s="48"/>
      <c r="AK884" s="48"/>
      <c r="AL884" s="144" t="s">
        <v>2519</v>
      </c>
      <c r="AM884" s="48"/>
      <c r="AN884" s="48"/>
      <c r="AO884" s="48"/>
      <c r="AP884" s="48"/>
      <c r="AQ884" s="48"/>
      <c r="AR884" s="48"/>
      <c r="AS884" s="48"/>
      <c r="AT884" s="451" t="str">
        <f t="shared" ref="AT884:AT947" si="53">IF($AL884=$Q$364,"Yes","")</f>
        <v/>
      </c>
      <c r="AU884" s="451"/>
      <c r="AV884" s="451" t="str">
        <f t="shared" si="50"/>
        <v>Yes</v>
      </c>
      <c r="AW884" s="451"/>
      <c r="AX884" s="69" t="s">
        <v>918</v>
      </c>
      <c r="AY884" s="48"/>
      <c r="AZ884" s="48"/>
      <c r="BA884" s="48"/>
      <c r="BB884" s="451" t="b">
        <f t="shared" si="51"/>
        <v>0</v>
      </c>
      <c r="BC884" s="451"/>
      <c r="BD884" s="48"/>
      <c r="BE884" s="48"/>
      <c r="BF884" s="48"/>
      <c r="BG884" s="48"/>
      <c r="BH884" s="48"/>
      <c r="BI884" s="48"/>
      <c r="BJ884" s="48"/>
      <c r="BK884" s="48"/>
      <c r="BL884" s="48"/>
      <c r="BM884" s="48"/>
      <c r="BN884" s="48"/>
      <c r="BO884" s="48"/>
      <c r="BP884" s="48"/>
      <c r="BQ884" s="48"/>
      <c r="BR884" s="48"/>
      <c r="BS884" s="48"/>
      <c r="BT884" s="48"/>
      <c r="BU884" s="48"/>
    </row>
    <row r="885" spans="1:73" hidden="1">
      <c r="A885" s="48"/>
      <c r="B885" s="48"/>
      <c r="C885" s="70" t="s">
        <v>2520</v>
      </c>
      <c r="D885" s="48"/>
      <c r="E885" s="76"/>
      <c r="F885" s="48"/>
      <c r="G885" s="70"/>
      <c r="H885" s="48"/>
      <c r="I885" s="48"/>
      <c r="J885" s="48"/>
      <c r="K885" s="48"/>
      <c r="L885" s="450">
        <f t="shared" si="52"/>
        <v>514</v>
      </c>
      <c r="M885" s="450"/>
      <c r="N885" s="145" t="s">
        <v>2521</v>
      </c>
      <c r="O885" s="48"/>
      <c r="P885" s="48"/>
      <c r="Q885" s="48"/>
      <c r="R885" s="48"/>
      <c r="S885" s="48"/>
      <c r="T885" s="48"/>
      <c r="U885" s="451" t="str">
        <f t="shared" ref="U885:U948" si="54">IF(N885=Q$364,"Yes","")</f>
        <v/>
      </c>
      <c r="V885" s="451"/>
      <c r="W885" s="451" t="str">
        <f t="shared" ref="W885:W948" si="55">IF(N885=Q$366,"Yes","")</f>
        <v/>
      </c>
      <c r="X885" s="451"/>
      <c r="Y885" s="48"/>
      <c r="Z885" s="48"/>
      <c r="AA885" s="48"/>
      <c r="AB885" s="48"/>
      <c r="AC885" s="48"/>
      <c r="AD885" s="48"/>
      <c r="AE885" s="48"/>
      <c r="AF885" s="48"/>
      <c r="AG885" s="48"/>
      <c r="AH885" s="48"/>
      <c r="AI885" s="48"/>
      <c r="AJ885" s="48"/>
      <c r="AK885" s="48"/>
      <c r="AL885" s="150" t="s">
        <v>2522</v>
      </c>
      <c r="AM885" s="48"/>
      <c r="AN885" s="48"/>
      <c r="AO885" s="48"/>
      <c r="AP885" s="48"/>
      <c r="AQ885" s="48"/>
      <c r="AR885" s="48"/>
      <c r="AS885" s="48"/>
      <c r="AT885" s="451" t="str">
        <f t="shared" si="53"/>
        <v/>
      </c>
      <c r="AU885" s="451"/>
      <c r="AV885" s="451" t="str">
        <f t="shared" ref="AV885:AV948" si="56">IF(AX885="90.1-2001","No","Yes")</f>
        <v>Yes</v>
      </c>
      <c r="AW885" s="451"/>
      <c r="AX885" s="148" t="s">
        <v>895</v>
      </c>
      <c r="AY885" s="48"/>
      <c r="AZ885" s="48"/>
      <c r="BA885" s="48"/>
      <c r="BB885" s="451" t="b">
        <f t="shared" ref="BB885:BB948" si="57">AND(AT885="Yes",AV885="Yes")</f>
        <v>0</v>
      </c>
      <c r="BC885" s="451"/>
      <c r="BD885" s="48"/>
      <c r="BE885" s="48"/>
      <c r="BF885" s="48"/>
      <c r="BG885" s="48"/>
      <c r="BH885" s="48"/>
      <c r="BI885" s="48"/>
      <c r="BJ885" s="48"/>
      <c r="BK885" s="48"/>
      <c r="BL885" s="48"/>
      <c r="BM885" s="48"/>
      <c r="BN885" s="48"/>
      <c r="BO885" s="48"/>
      <c r="BP885" s="48"/>
      <c r="BQ885" s="48"/>
      <c r="BR885" s="48"/>
      <c r="BS885" s="48"/>
      <c r="BT885" s="48"/>
      <c r="BU885" s="48"/>
    </row>
    <row r="886" spans="1:73" hidden="1">
      <c r="A886" s="48"/>
      <c r="B886" s="48"/>
      <c r="C886" s="70" t="s">
        <v>2523</v>
      </c>
      <c r="D886" s="48"/>
      <c r="E886" s="76"/>
      <c r="F886" s="48"/>
      <c r="G886" s="70"/>
      <c r="H886" s="48"/>
      <c r="I886" s="48"/>
      <c r="J886" s="48"/>
      <c r="K886" s="48"/>
      <c r="L886" s="450">
        <f t="shared" ref="L886:L949" si="58">L885+1</f>
        <v>515</v>
      </c>
      <c r="M886" s="450"/>
      <c r="N886" s="145" t="s">
        <v>2524</v>
      </c>
      <c r="O886" s="48"/>
      <c r="P886" s="48"/>
      <c r="Q886" s="48"/>
      <c r="R886" s="48"/>
      <c r="S886" s="48"/>
      <c r="T886" s="48"/>
      <c r="U886" s="451" t="str">
        <f t="shared" si="54"/>
        <v/>
      </c>
      <c r="V886" s="451"/>
      <c r="W886" s="451" t="str">
        <f t="shared" si="55"/>
        <v/>
      </c>
      <c r="X886" s="451"/>
      <c r="Y886" s="48"/>
      <c r="Z886" s="48"/>
      <c r="AA886" s="48"/>
      <c r="AB886" s="48"/>
      <c r="AC886" s="48"/>
      <c r="AD886" s="48"/>
      <c r="AE886" s="48"/>
      <c r="AF886" s="48"/>
      <c r="AG886" s="48"/>
      <c r="AH886" s="48"/>
      <c r="AI886" s="48"/>
      <c r="AJ886" s="48"/>
      <c r="AK886" s="48"/>
      <c r="AL886" s="150" t="s">
        <v>2525</v>
      </c>
      <c r="AM886" s="48"/>
      <c r="AN886" s="48"/>
      <c r="AO886" s="48"/>
      <c r="AP886" s="48"/>
      <c r="AQ886" s="48"/>
      <c r="AR886" s="48"/>
      <c r="AS886" s="48"/>
      <c r="AT886" s="451" t="str">
        <f t="shared" si="53"/>
        <v/>
      </c>
      <c r="AU886" s="451"/>
      <c r="AV886" s="451" t="str">
        <f t="shared" si="56"/>
        <v>Yes</v>
      </c>
      <c r="AW886" s="451"/>
      <c r="AX886" s="148" t="s">
        <v>895</v>
      </c>
      <c r="AY886" s="48"/>
      <c r="AZ886" s="48"/>
      <c r="BA886" s="48"/>
      <c r="BB886" s="451" t="b">
        <f t="shared" si="57"/>
        <v>0</v>
      </c>
      <c r="BC886" s="451"/>
      <c r="BD886" s="48"/>
      <c r="BE886" s="48"/>
      <c r="BF886" s="48"/>
      <c r="BG886" s="48"/>
      <c r="BH886" s="48"/>
      <c r="BI886" s="48"/>
      <c r="BJ886" s="48"/>
      <c r="BK886" s="48"/>
      <c r="BL886" s="48"/>
      <c r="BM886" s="48"/>
      <c r="BN886" s="48"/>
      <c r="BO886" s="48"/>
      <c r="BP886" s="48"/>
      <c r="BQ886" s="48"/>
      <c r="BR886" s="48"/>
      <c r="BS886" s="48"/>
      <c r="BT886" s="48"/>
      <c r="BU886" s="48"/>
    </row>
    <row r="887" spans="1:73" hidden="1">
      <c r="A887" s="48"/>
      <c r="B887" s="48"/>
      <c r="C887" s="70" t="s">
        <v>2526</v>
      </c>
      <c r="D887" s="48"/>
      <c r="E887" s="76"/>
      <c r="F887" s="48"/>
      <c r="G887" s="70"/>
      <c r="H887" s="48"/>
      <c r="I887" s="48"/>
      <c r="J887" s="48"/>
      <c r="K887" s="48"/>
      <c r="L887" s="450">
        <f t="shared" si="58"/>
        <v>516</v>
      </c>
      <c r="M887" s="450"/>
      <c r="N887" s="145" t="s">
        <v>2527</v>
      </c>
      <c r="O887" s="48"/>
      <c r="P887" s="48"/>
      <c r="Q887" s="48"/>
      <c r="R887" s="48"/>
      <c r="S887" s="48"/>
      <c r="T887" s="48"/>
      <c r="U887" s="451" t="str">
        <f t="shared" si="54"/>
        <v/>
      </c>
      <c r="V887" s="451"/>
      <c r="W887" s="451" t="str">
        <f t="shared" si="55"/>
        <v/>
      </c>
      <c r="X887" s="451"/>
      <c r="Y887" s="48"/>
      <c r="Z887" s="48"/>
      <c r="AA887" s="48"/>
      <c r="AB887" s="48"/>
      <c r="AC887" s="48"/>
      <c r="AD887" s="48"/>
      <c r="AE887" s="48"/>
      <c r="AF887" s="48"/>
      <c r="AG887" s="48"/>
      <c r="AH887" s="48"/>
      <c r="AI887" s="48"/>
      <c r="AJ887" s="48"/>
      <c r="AK887" s="48"/>
      <c r="AL887" s="144" t="s">
        <v>2528</v>
      </c>
      <c r="AM887" s="48"/>
      <c r="AN887" s="48"/>
      <c r="AO887" s="48"/>
      <c r="AP887" s="48"/>
      <c r="AQ887" s="48"/>
      <c r="AR887" s="48"/>
      <c r="AS887" s="48"/>
      <c r="AT887" s="451" t="str">
        <f t="shared" si="53"/>
        <v/>
      </c>
      <c r="AU887" s="451"/>
      <c r="AV887" s="451" t="str">
        <f t="shared" si="56"/>
        <v>Yes</v>
      </c>
      <c r="AW887" s="451"/>
      <c r="AX887" s="69" t="s">
        <v>987</v>
      </c>
      <c r="AY887" s="48"/>
      <c r="AZ887" s="48"/>
      <c r="BA887" s="48"/>
      <c r="BB887" s="451" t="b">
        <f t="shared" si="57"/>
        <v>0</v>
      </c>
      <c r="BC887" s="451"/>
      <c r="BD887" s="48"/>
      <c r="BE887" s="48"/>
      <c r="BF887" s="48"/>
      <c r="BG887" s="48"/>
      <c r="BH887" s="48"/>
      <c r="BI887" s="48"/>
      <c r="BJ887" s="48"/>
      <c r="BK887" s="48"/>
      <c r="BL887" s="48"/>
      <c r="BM887" s="48"/>
      <c r="BN887" s="48"/>
      <c r="BO887" s="48"/>
      <c r="BP887" s="48"/>
      <c r="BQ887" s="48"/>
      <c r="BR887" s="48"/>
      <c r="BS887" s="48"/>
      <c r="BT887" s="48"/>
      <c r="BU887" s="48"/>
    </row>
    <row r="888" spans="1:73" hidden="1">
      <c r="A888" s="48"/>
      <c r="B888" s="48"/>
      <c r="C888" s="70" t="s">
        <v>2529</v>
      </c>
      <c r="D888" s="48"/>
      <c r="E888" s="76"/>
      <c r="F888" s="48"/>
      <c r="G888" s="70"/>
      <c r="H888" s="48"/>
      <c r="I888" s="48"/>
      <c r="J888" s="48"/>
      <c r="K888" s="48"/>
      <c r="L888" s="450">
        <f t="shared" si="58"/>
        <v>517</v>
      </c>
      <c r="M888" s="450"/>
      <c r="N888" s="145" t="s">
        <v>2530</v>
      </c>
      <c r="O888" s="48"/>
      <c r="P888" s="48"/>
      <c r="Q888" s="48"/>
      <c r="R888" s="48"/>
      <c r="S888" s="48"/>
      <c r="T888" s="48"/>
      <c r="U888" s="451" t="str">
        <f t="shared" si="54"/>
        <v/>
      </c>
      <c r="V888" s="451"/>
      <c r="W888" s="451" t="str">
        <f t="shared" si="55"/>
        <v/>
      </c>
      <c r="X888" s="451"/>
      <c r="Y888" s="48"/>
      <c r="Z888" s="48"/>
      <c r="AA888" s="48"/>
      <c r="AB888" s="48"/>
      <c r="AC888" s="48"/>
      <c r="AD888" s="48"/>
      <c r="AE888" s="48"/>
      <c r="AF888" s="48"/>
      <c r="AG888" s="48"/>
      <c r="AH888" s="48"/>
      <c r="AI888" s="48"/>
      <c r="AJ888" s="48"/>
      <c r="AK888" s="48"/>
      <c r="AL888" s="150" t="s">
        <v>2531</v>
      </c>
      <c r="AM888" s="48"/>
      <c r="AN888" s="48"/>
      <c r="AO888" s="48"/>
      <c r="AP888" s="48"/>
      <c r="AQ888" s="48"/>
      <c r="AR888" s="48"/>
      <c r="AS888" s="48"/>
      <c r="AT888" s="451" t="str">
        <f t="shared" si="53"/>
        <v/>
      </c>
      <c r="AU888" s="451"/>
      <c r="AV888" s="451" t="str">
        <f t="shared" si="56"/>
        <v>Yes</v>
      </c>
      <c r="AW888" s="451"/>
      <c r="AX888" s="148" t="s">
        <v>895</v>
      </c>
      <c r="AY888" s="48"/>
      <c r="AZ888" s="48"/>
      <c r="BA888" s="48"/>
      <c r="BB888" s="451" t="b">
        <f t="shared" si="57"/>
        <v>0</v>
      </c>
      <c r="BC888" s="451"/>
      <c r="BD888" s="48"/>
      <c r="BE888" s="48"/>
      <c r="BF888" s="48"/>
      <c r="BG888" s="48"/>
      <c r="BH888" s="48"/>
      <c r="BI888" s="48"/>
      <c r="BJ888" s="48"/>
      <c r="BK888" s="48"/>
      <c r="BL888" s="48"/>
      <c r="BM888" s="48"/>
      <c r="BN888" s="48"/>
      <c r="BO888" s="48"/>
      <c r="BP888" s="48"/>
      <c r="BQ888" s="48"/>
      <c r="BR888" s="48"/>
      <c r="BS888" s="48"/>
      <c r="BT888" s="48"/>
      <c r="BU888" s="48"/>
    </row>
    <row r="889" spans="1:73" hidden="1">
      <c r="A889" s="48"/>
      <c r="B889" s="48"/>
      <c r="C889" s="70" t="s">
        <v>2532</v>
      </c>
      <c r="D889" s="48"/>
      <c r="E889" s="76"/>
      <c r="F889" s="48"/>
      <c r="G889" s="70"/>
      <c r="H889" s="48"/>
      <c r="I889" s="48"/>
      <c r="J889" s="48"/>
      <c r="K889" s="48"/>
      <c r="L889" s="450">
        <f t="shared" si="58"/>
        <v>518</v>
      </c>
      <c r="M889" s="450"/>
      <c r="N889" s="145" t="s">
        <v>2533</v>
      </c>
      <c r="O889" s="48"/>
      <c r="P889" s="48"/>
      <c r="Q889" s="48"/>
      <c r="R889" s="48"/>
      <c r="S889" s="48"/>
      <c r="T889" s="48"/>
      <c r="U889" s="451" t="str">
        <f t="shared" si="54"/>
        <v/>
      </c>
      <c r="V889" s="451"/>
      <c r="W889" s="451" t="str">
        <f t="shared" si="55"/>
        <v/>
      </c>
      <c r="X889" s="451"/>
      <c r="Y889" s="48"/>
      <c r="Z889" s="48"/>
      <c r="AA889" s="48"/>
      <c r="AB889" s="48"/>
      <c r="AC889" s="48"/>
      <c r="AD889" s="48"/>
      <c r="AE889" s="48"/>
      <c r="AF889" s="48"/>
      <c r="AG889" s="48"/>
      <c r="AH889" s="48"/>
      <c r="AI889" s="48"/>
      <c r="AJ889" s="48"/>
      <c r="AK889" s="48"/>
      <c r="AL889" s="150" t="s">
        <v>2534</v>
      </c>
      <c r="AM889" s="48"/>
      <c r="AN889" s="48"/>
      <c r="AO889" s="48"/>
      <c r="AP889" s="48"/>
      <c r="AQ889" s="48"/>
      <c r="AR889" s="48"/>
      <c r="AS889" s="48"/>
      <c r="AT889" s="451" t="str">
        <f t="shared" si="53"/>
        <v/>
      </c>
      <c r="AU889" s="451"/>
      <c r="AV889" s="451" t="str">
        <f t="shared" si="56"/>
        <v>Yes</v>
      </c>
      <c r="AW889" s="451"/>
      <c r="AX889" s="148" t="s">
        <v>895</v>
      </c>
      <c r="AY889" s="48"/>
      <c r="AZ889" s="48"/>
      <c r="BA889" s="48"/>
      <c r="BB889" s="451" t="b">
        <f t="shared" si="57"/>
        <v>0</v>
      </c>
      <c r="BC889" s="451"/>
      <c r="BD889" s="48"/>
      <c r="BE889" s="48"/>
      <c r="BF889" s="48"/>
      <c r="BG889" s="48"/>
      <c r="BH889" s="48"/>
      <c r="BI889" s="48"/>
      <c r="BJ889" s="48"/>
      <c r="BK889" s="48"/>
      <c r="BL889" s="48"/>
      <c r="BM889" s="48"/>
      <c r="BN889" s="48"/>
      <c r="BO889" s="48"/>
      <c r="BP889" s="48"/>
      <c r="BQ889" s="48"/>
      <c r="BR889" s="48"/>
      <c r="BS889" s="48"/>
      <c r="BT889" s="48"/>
      <c r="BU889" s="48"/>
    </row>
    <row r="890" spans="1:73" hidden="1">
      <c r="A890" s="48"/>
      <c r="B890" s="48"/>
      <c r="C890" s="70" t="s">
        <v>2535</v>
      </c>
      <c r="D890" s="48"/>
      <c r="E890" s="76"/>
      <c r="F890" s="48"/>
      <c r="G890" s="70"/>
      <c r="H890" s="48"/>
      <c r="I890" s="48"/>
      <c r="J890" s="48"/>
      <c r="K890" s="48"/>
      <c r="L890" s="450">
        <f t="shared" si="58"/>
        <v>519</v>
      </c>
      <c r="M890" s="450"/>
      <c r="N890" s="145" t="s">
        <v>2536</v>
      </c>
      <c r="O890" s="48"/>
      <c r="P890" s="48"/>
      <c r="Q890" s="48"/>
      <c r="R890" s="48"/>
      <c r="S890" s="48"/>
      <c r="T890" s="48"/>
      <c r="U890" s="451" t="str">
        <f t="shared" si="54"/>
        <v/>
      </c>
      <c r="V890" s="451"/>
      <c r="W890" s="451" t="str">
        <f t="shared" si="55"/>
        <v/>
      </c>
      <c r="X890" s="451"/>
      <c r="Y890" s="48"/>
      <c r="Z890" s="48"/>
      <c r="AA890" s="48"/>
      <c r="AB890" s="48"/>
      <c r="AC890" s="48"/>
      <c r="AD890" s="48"/>
      <c r="AE890" s="48"/>
      <c r="AF890" s="48"/>
      <c r="AG890" s="48"/>
      <c r="AH890" s="48"/>
      <c r="AI890" s="48"/>
      <c r="AJ890" s="48"/>
      <c r="AK890" s="48"/>
      <c r="AL890" s="147" t="s">
        <v>2537</v>
      </c>
      <c r="AM890" s="48"/>
      <c r="AN890" s="48"/>
      <c r="AO890" s="48"/>
      <c r="AP890" s="48"/>
      <c r="AQ890" s="48"/>
      <c r="AR890" s="48"/>
      <c r="AS890" s="48"/>
      <c r="AT890" s="451" t="str">
        <f t="shared" si="53"/>
        <v/>
      </c>
      <c r="AU890" s="451"/>
      <c r="AV890" s="451" t="str">
        <f t="shared" si="56"/>
        <v>Yes</v>
      </c>
      <c r="AW890" s="451"/>
      <c r="AX890" s="148" t="s">
        <v>895</v>
      </c>
      <c r="AY890" s="48"/>
      <c r="AZ890" s="48"/>
      <c r="BA890" s="48"/>
      <c r="BB890" s="451" t="b">
        <f t="shared" si="57"/>
        <v>0</v>
      </c>
      <c r="BC890" s="451"/>
      <c r="BD890" s="48"/>
      <c r="BE890" s="48"/>
      <c r="BF890" s="48"/>
      <c r="BG890" s="48"/>
      <c r="BH890" s="48"/>
      <c r="BI890" s="48"/>
      <c r="BJ890" s="48"/>
      <c r="BK890" s="48"/>
      <c r="BL890" s="48"/>
      <c r="BM890" s="48"/>
      <c r="BN890" s="48"/>
      <c r="BO890" s="48"/>
      <c r="BP890" s="48"/>
      <c r="BQ890" s="48"/>
      <c r="BR890" s="48"/>
      <c r="BS890" s="48"/>
      <c r="BT890" s="48"/>
      <c r="BU890" s="48"/>
    </row>
    <row r="891" spans="1:73" hidden="1">
      <c r="A891" s="48"/>
      <c r="B891" s="48"/>
      <c r="C891" s="70" t="s">
        <v>2538</v>
      </c>
      <c r="D891" s="48"/>
      <c r="E891" s="76"/>
      <c r="F891" s="48"/>
      <c r="G891" s="70"/>
      <c r="H891" s="48"/>
      <c r="I891" s="48"/>
      <c r="J891" s="48"/>
      <c r="K891" s="48"/>
      <c r="L891" s="450">
        <f t="shared" si="58"/>
        <v>520</v>
      </c>
      <c r="M891" s="450"/>
      <c r="N891" s="145" t="s">
        <v>2539</v>
      </c>
      <c r="O891" s="48"/>
      <c r="P891" s="48"/>
      <c r="Q891" s="48"/>
      <c r="R891" s="48"/>
      <c r="S891" s="48"/>
      <c r="T891" s="48"/>
      <c r="U891" s="451" t="str">
        <f t="shared" si="54"/>
        <v/>
      </c>
      <c r="V891" s="451"/>
      <c r="W891" s="451" t="str">
        <f t="shared" si="55"/>
        <v/>
      </c>
      <c r="X891" s="451"/>
      <c r="Y891" s="48"/>
      <c r="Z891" s="48"/>
      <c r="AA891" s="48"/>
      <c r="AB891" s="48"/>
      <c r="AC891" s="48"/>
      <c r="AD891" s="48"/>
      <c r="AE891" s="48"/>
      <c r="AF891" s="48"/>
      <c r="AG891" s="48"/>
      <c r="AH891" s="48"/>
      <c r="AI891" s="48"/>
      <c r="AJ891" s="48"/>
      <c r="AK891" s="48"/>
      <c r="AL891" s="144" t="s">
        <v>2540</v>
      </c>
      <c r="AM891" s="48"/>
      <c r="AN891" s="48"/>
      <c r="AO891" s="48"/>
      <c r="AP891" s="48"/>
      <c r="AQ891" s="48"/>
      <c r="AR891" s="48"/>
      <c r="AS891" s="48"/>
      <c r="AT891" s="451" t="str">
        <f t="shared" si="53"/>
        <v/>
      </c>
      <c r="AU891" s="451"/>
      <c r="AV891" s="451" t="str">
        <f t="shared" si="56"/>
        <v>Yes</v>
      </c>
      <c r="AW891" s="451"/>
      <c r="AX891" s="149" t="s">
        <v>895</v>
      </c>
      <c r="AY891" s="48"/>
      <c r="AZ891" s="48"/>
      <c r="BA891" s="48"/>
      <c r="BB891" s="451" t="b">
        <f t="shared" si="57"/>
        <v>0</v>
      </c>
      <c r="BC891" s="451"/>
      <c r="BD891" s="48"/>
      <c r="BE891" s="48"/>
      <c r="BF891" s="48"/>
      <c r="BG891" s="48"/>
      <c r="BH891" s="48"/>
      <c r="BI891" s="48"/>
      <c r="BJ891" s="48"/>
      <c r="BK891" s="48"/>
      <c r="BL891" s="48"/>
      <c r="BM891" s="48"/>
      <c r="BN891" s="48"/>
      <c r="BO891" s="48"/>
      <c r="BP891" s="48"/>
      <c r="BQ891" s="48"/>
      <c r="BR891" s="48"/>
      <c r="BS891" s="48"/>
      <c r="BT891" s="48"/>
      <c r="BU891" s="48"/>
    </row>
    <row r="892" spans="1:73" hidden="1">
      <c r="A892" s="48"/>
      <c r="B892" s="48"/>
      <c r="C892" s="70" t="s">
        <v>2541</v>
      </c>
      <c r="D892" s="48"/>
      <c r="E892" s="76"/>
      <c r="F892" s="48"/>
      <c r="G892" s="70"/>
      <c r="H892" s="48"/>
      <c r="I892" s="48"/>
      <c r="J892" s="48"/>
      <c r="K892" s="48"/>
      <c r="L892" s="450">
        <f t="shared" si="58"/>
        <v>521</v>
      </c>
      <c r="M892" s="450"/>
      <c r="N892" s="145" t="s">
        <v>2542</v>
      </c>
      <c r="O892" s="48"/>
      <c r="P892" s="48"/>
      <c r="Q892" s="48"/>
      <c r="R892" s="48"/>
      <c r="S892" s="48"/>
      <c r="T892" s="48"/>
      <c r="U892" s="451" t="str">
        <f t="shared" si="54"/>
        <v/>
      </c>
      <c r="V892" s="451"/>
      <c r="W892" s="451" t="str">
        <f t="shared" si="55"/>
        <v/>
      </c>
      <c r="X892" s="451"/>
      <c r="Y892" s="48"/>
      <c r="Z892" s="48"/>
      <c r="AA892" s="48"/>
      <c r="AB892" s="48"/>
      <c r="AC892" s="48"/>
      <c r="AD892" s="48"/>
      <c r="AE892" s="48"/>
      <c r="AF892" s="48"/>
      <c r="AG892" s="48"/>
      <c r="AH892" s="48"/>
      <c r="AI892" s="48"/>
      <c r="AJ892" s="48"/>
      <c r="AK892" s="48"/>
      <c r="AL892" s="144" t="s">
        <v>2543</v>
      </c>
      <c r="AM892" s="48"/>
      <c r="AN892" s="48"/>
      <c r="AO892" s="48"/>
      <c r="AP892" s="48"/>
      <c r="AQ892" s="48"/>
      <c r="AR892" s="48"/>
      <c r="AS892" s="48"/>
      <c r="AT892" s="451" t="str">
        <f t="shared" si="53"/>
        <v/>
      </c>
      <c r="AU892" s="451"/>
      <c r="AV892" s="451" t="str">
        <f t="shared" si="56"/>
        <v>Yes</v>
      </c>
      <c r="AW892" s="451"/>
      <c r="AX892" s="149" t="s">
        <v>905</v>
      </c>
      <c r="AY892" s="48"/>
      <c r="AZ892" s="48"/>
      <c r="BA892" s="48"/>
      <c r="BB892" s="451" t="b">
        <f t="shared" si="57"/>
        <v>0</v>
      </c>
      <c r="BC892" s="451"/>
      <c r="BD892" s="48"/>
      <c r="BE892" s="48"/>
      <c r="BF892" s="48"/>
      <c r="BG892" s="48"/>
      <c r="BH892" s="48"/>
      <c r="BI892" s="48"/>
      <c r="BJ892" s="48"/>
      <c r="BK892" s="48"/>
      <c r="BL892" s="48"/>
      <c r="BM892" s="48"/>
      <c r="BN892" s="48"/>
      <c r="BO892" s="48"/>
      <c r="BP892" s="48"/>
      <c r="BQ892" s="48"/>
      <c r="BR892" s="48"/>
      <c r="BS892" s="48"/>
      <c r="BT892" s="48"/>
      <c r="BU892" s="48"/>
    </row>
    <row r="893" spans="1:73" hidden="1">
      <c r="A893" s="48"/>
      <c r="B893" s="48"/>
      <c r="C893" s="70" t="s">
        <v>2544</v>
      </c>
      <c r="D893" s="48"/>
      <c r="E893" s="76"/>
      <c r="F893" s="48"/>
      <c r="G893" s="70"/>
      <c r="H893" s="48"/>
      <c r="I893" s="48"/>
      <c r="J893" s="48"/>
      <c r="K893" s="48"/>
      <c r="L893" s="450">
        <f t="shared" si="58"/>
        <v>522</v>
      </c>
      <c r="M893" s="450"/>
      <c r="N893" s="145" t="s">
        <v>2545</v>
      </c>
      <c r="O893" s="48"/>
      <c r="P893" s="48"/>
      <c r="Q893" s="48"/>
      <c r="R893" s="48"/>
      <c r="S893" s="48"/>
      <c r="T893" s="48"/>
      <c r="U893" s="451" t="str">
        <f t="shared" si="54"/>
        <v/>
      </c>
      <c r="V893" s="451"/>
      <c r="W893" s="451" t="str">
        <f t="shared" si="55"/>
        <v/>
      </c>
      <c r="X893" s="451"/>
      <c r="Y893" s="48"/>
      <c r="Z893" s="48"/>
      <c r="AA893" s="48"/>
      <c r="AB893" s="48"/>
      <c r="AC893" s="48"/>
      <c r="AD893" s="48"/>
      <c r="AE893" s="48"/>
      <c r="AF893" s="48"/>
      <c r="AG893" s="48"/>
      <c r="AH893" s="48"/>
      <c r="AI893" s="48"/>
      <c r="AJ893" s="48"/>
      <c r="AK893" s="48"/>
      <c r="AL893" s="150" t="s">
        <v>2546</v>
      </c>
      <c r="AM893" s="48"/>
      <c r="AN893" s="48"/>
      <c r="AO893" s="48"/>
      <c r="AP893" s="48"/>
      <c r="AQ893" s="48"/>
      <c r="AR893" s="48"/>
      <c r="AS893" s="48"/>
      <c r="AT893" s="451" t="str">
        <f t="shared" si="53"/>
        <v/>
      </c>
      <c r="AU893" s="451"/>
      <c r="AV893" s="451" t="str">
        <f t="shared" si="56"/>
        <v>Yes</v>
      </c>
      <c r="AW893" s="451"/>
      <c r="AX893" s="148" t="s">
        <v>895</v>
      </c>
      <c r="AY893" s="48"/>
      <c r="AZ893" s="48"/>
      <c r="BA893" s="48"/>
      <c r="BB893" s="451" t="b">
        <f t="shared" si="57"/>
        <v>0</v>
      </c>
      <c r="BC893" s="451"/>
      <c r="BD893" s="48"/>
      <c r="BE893" s="48"/>
      <c r="BF893" s="48"/>
      <c r="BG893" s="48"/>
      <c r="BH893" s="48"/>
      <c r="BI893" s="48"/>
      <c r="BJ893" s="48"/>
      <c r="BK893" s="48"/>
      <c r="BL893" s="48"/>
      <c r="BM893" s="48"/>
      <c r="BN893" s="48"/>
      <c r="BO893" s="48"/>
      <c r="BP893" s="48"/>
      <c r="BQ893" s="48"/>
      <c r="BR893" s="48"/>
      <c r="BS893" s="48"/>
      <c r="BT893" s="48"/>
      <c r="BU893" s="48"/>
    </row>
    <row r="894" spans="1:73" hidden="1">
      <c r="A894" s="48"/>
      <c r="B894" s="48"/>
      <c r="C894" s="70" t="s">
        <v>2547</v>
      </c>
      <c r="D894" s="48"/>
      <c r="E894" s="76"/>
      <c r="F894" s="48"/>
      <c r="G894" s="70"/>
      <c r="H894" s="48"/>
      <c r="I894" s="48"/>
      <c r="J894" s="48"/>
      <c r="K894" s="48"/>
      <c r="L894" s="450">
        <f t="shared" si="58"/>
        <v>523</v>
      </c>
      <c r="M894" s="450"/>
      <c r="N894" s="145" t="s">
        <v>2548</v>
      </c>
      <c r="O894" s="48"/>
      <c r="P894" s="48"/>
      <c r="Q894" s="48"/>
      <c r="R894" s="48"/>
      <c r="S894" s="48"/>
      <c r="T894" s="48"/>
      <c r="U894" s="451" t="str">
        <f t="shared" si="54"/>
        <v/>
      </c>
      <c r="V894" s="451"/>
      <c r="W894" s="451" t="str">
        <f t="shared" si="55"/>
        <v/>
      </c>
      <c r="X894" s="451"/>
      <c r="Y894" s="48"/>
      <c r="Z894" s="48"/>
      <c r="AA894" s="48"/>
      <c r="AB894" s="48"/>
      <c r="AC894" s="48"/>
      <c r="AD894" s="48"/>
      <c r="AE894" s="48"/>
      <c r="AF894" s="48"/>
      <c r="AG894" s="48"/>
      <c r="AH894" s="48"/>
      <c r="AI894" s="48"/>
      <c r="AJ894" s="48"/>
      <c r="AK894" s="48"/>
      <c r="AL894" s="150" t="s">
        <v>2549</v>
      </c>
      <c r="AM894" s="48"/>
      <c r="AN894" s="48"/>
      <c r="AO894" s="48"/>
      <c r="AP894" s="48"/>
      <c r="AQ894" s="48"/>
      <c r="AR894" s="48"/>
      <c r="AS894" s="48"/>
      <c r="AT894" s="451" t="str">
        <f t="shared" si="53"/>
        <v/>
      </c>
      <c r="AU894" s="451"/>
      <c r="AV894" s="451" t="str">
        <f t="shared" si="56"/>
        <v>Yes</v>
      </c>
      <c r="AW894" s="451"/>
      <c r="AX894" s="148" t="s">
        <v>895</v>
      </c>
      <c r="AY894" s="48"/>
      <c r="AZ894" s="48"/>
      <c r="BA894" s="48"/>
      <c r="BB894" s="451" t="b">
        <f t="shared" si="57"/>
        <v>0</v>
      </c>
      <c r="BC894" s="451"/>
      <c r="BD894" s="48"/>
      <c r="BE894" s="48"/>
      <c r="BF894" s="48"/>
      <c r="BG894" s="48"/>
      <c r="BH894" s="48"/>
      <c r="BI894" s="48"/>
      <c r="BJ894" s="48"/>
      <c r="BK894" s="48"/>
      <c r="BL894" s="48"/>
      <c r="BM894" s="48"/>
      <c r="BN894" s="48"/>
      <c r="BO894" s="48"/>
      <c r="BP894" s="48"/>
      <c r="BQ894" s="48"/>
      <c r="BR894" s="48"/>
      <c r="BS894" s="48"/>
      <c r="BT894" s="48"/>
      <c r="BU894" s="48"/>
    </row>
    <row r="895" spans="1:73" hidden="1">
      <c r="A895" s="48"/>
      <c r="B895" s="48"/>
      <c r="C895" s="70" t="s">
        <v>2550</v>
      </c>
      <c r="D895" s="48"/>
      <c r="E895" s="76"/>
      <c r="F895" s="48"/>
      <c r="G895" s="70"/>
      <c r="H895" s="48"/>
      <c r="I895" s="48"/>
      <c r="J895" s="48"/>
      <c r="K895" s="48"/>
      <c r="L895" s="450">
        <f t="shared" si="58"/>
        <v>524</v>
      </c>
      <c r="M895" s="450"/>
      <c r="N895" s="145" t="s">
        <v>2551</v>
      </c>
      <c r="O895" s="48"/>
      <c r="P895" s="48"/>
      <c r="Q895" s="48"/>
      <c r="R895" s="48"/>
      <c r="S895" s="48"/>
      <c r="T895" s="48"/>
      <c r="U895" s="451" t="str">
        <f t="shared" si="54"/>
        <v/>
      </c>
      <c r="V895" s="451"/>
      <c r="W895" s="451" t="str">
        <f t="shared" si="55"/>
        <v/>
      </c>
      <c r="X895" s="451"/>
      <c r="Y895" s="48"/>
      <c r="Z895" s="48"/>
      <c r="AA895" s="48"/>
      <c r="AB895" s="48"/>
      <c r="AC895" s="48"/>
      <c r="AD895" s="48"/>
      <c r="AE895" s="48"/>
      <c r="AF895" s="48"/>
      <c r="AG895" s="48"/>
      <c r="AH895" s="48"/>
      <c r="AI895" s="48"/>
      <c r="AJ895" s="48"/>
      <c r="AK895" s="48"/>
      <c r="AL895" s="150" t="s">
        <v>2552</v>
      </c>
      <c r="AM895" s="48"/>
      <c r="AN895" s="48"/>
      <c r="AO895" s="48"/>
      <c r="AP895" s="48"/>
      <c r="AQ895" s="48"/>
      <c r="AR895" s="48"/>
      <c r="AS895" s="48"/>
      <c r="AT895" s="451" t="str">
        <f t="shared" si="53"/>
        <v/>
      </c>
      <c r="AU895" s="451"/>
      <c r="AV895" s="451" t="str">
        <f t="shared" si="56"/>
        <v>Yes</v>
      </c>
      <c r="AW895" s="451"/>
      <c r="AX895" s="148" t="s">
        <v>895</v>
      </c>
      <c r="AY895" s="48"/>
      <c r="AZ895" s="48"/>
      <c r="BA895" s="48"/>
      <c r="BB895" s="451" t="b">
        <f t="shared" si="57"/>
        <v>0</v>
      </c>
      <c r="BC895" s="451"/>
      <c r="BD895" s="48"/>
      <c r="BE895" s="48"/>
      <c r="BF895" s="48"/>
      <c r="BG895" s="48"/>
      <c r="BH895" s="48"/>
      <c r="BI895" s="48"/>
      <c r="BJ895" s="48"/>
      <c r="BK895" s="48"/>
      <c r="BL895" s="48"/>
      <c r="BM895" s="48"/>
      <c r="BN895" s="48"/>
      <c r="BO895" s="48"/>
      <c r="BP895" s="48"/>
      <c r="BQ895" s="48"/>
      <c r="BR895" s="48"/>
      <c r="BS895" s="48"/>
      <c r="BT895" s="48"/>
      <c r="BU895" s="48"/>
    </row>
    <row r="896" spans="1:73" hidden="1">
      <c r="A896" s="48"/>
      <c r="B896" s="48"/>
      <c r="C896" s="70" t="s">
        <v>2553</v>
      </c>
      <c r="D896" s="48"/>
      <c r="E896" s="76"/>
      <c r="F896" s="48"/>
      <c r="G896" s="70"/>
      <c r="H896" s="48"/>
      <c r="I896" s="48"/>
      <c r="J896" s="48"/>
      <c r="K896" s="48"/>
      <c r="L896" s="450">
        <f t="shared" si="58"/>
        <v>525</v>
      </c>
      <c r="M896" s="450"/>
      <c r="N896" s="145" t="s">
        <v>2554</v>
      </c>
      <c r="O896" s="48"/>
      <c r="P896" s="48"/>
      <c r="Q896" s="48"/>
      <c r="R896" s="48"/>
      <c r="S896" s="48"/>
      <c r="T896" s="48"/>
      <c r="U896" s="451" t="str">
        <f t="shared" si="54"/>
        <v/>
      </c>
      <c r="V896" s="451"/>
      <c r="W896" s="451" t="str">
        <f t="shared" si="55"/>
        <v/>
      </c>
      <c r="X896" s="451"/>
      <c r="Y896" s="48"/>
      <c r="Z896" s="48"/>
      <c r="AA896" s="48"/>
      <c r="AB896" s="48"/>
      <c r="AC896" s="48"/>
      <c r="AD896" s="48"/>
      <c r="AE896" s="48"/>
      <c r="AF896" s="48"/>
      <c r="AG896" s="48"/>
      <c r="AH896" s="48"/>
      <c r="AI896" s="48"/>
      <c r="AJ896" s="48"/>
      <c r="AK896" s="48"/>
      <c r="AL896" s="150" t="s">
        <v>2555</v>
      </c>
      <c r="AM896" s="48"/>
      <c r="AN896" s="48"/>
      <c r="AO896" s="48"/>
      <c r="AP896" s="48"/>
      <c r="AQ896" s="48"/>
      <c r="AR896" s="48"/>
      <c r="AS896" s="48"/>
      <c r="AT896" s="451" t="str">
        <f t="shared" si="53"/>
        <v/>
      </c>
      <c r="AU896" s="451"/>
      <c r="AV896" s="451" t="str">
        <f t="shared" si="56"/>
        <v>Yes</v>
      </c>
      <c r="AW896" s="451"/>
      <c r="AX896" s="148" t="s">
        <v>895</v>
      </c>
      <c r="AY896" s="48"/>
      <c r="AZ896" s="48"/>
      <c r="BA896" s="48"/>
      <c r="BB896" s="451" t="b">
        <f t="shared" si="57"/>
        <v>0</v>
      </c>
      <c r="BC896" s="451"/>
      <c r="BD896" s="48"/>
      <c r="BE896" s="48"/>
      <c r="BF896" s="48"/>
      <c r="BG896" s="48"/>
      <c r="BH896" s="48"/>
      <c r="BI896" s="48"/>
      <c r="BJ896" s="48"/>
      <c r="BK896" s="48"/>
      <c r="BL896" s="48"/>
      <c r="BM896" s="48"/>
      <c r="BN896" s="48"/>
      <c r="BO896" s="48"/>
      <c r="BP896" s="48"/>
      <c r="BQ896" s="48"/>
      <c r="BR896" s="48"/>
      <c r="BS896" s="48"/>
      <c r="BT896" s="48"/>
      <c r="BU896" s="48"/>
    </row>
    <row r="897" spans="1:73" hidden="1">
      <c r="A897" s="48"/>
      <c r="B897" s="48"/>
      <c r="C897" s="70" t="s">
        <v>2556</v>
      </c>
      <c r="D897" s="48"/>
      <c r="E897" s="76"/>
      <c r="F897" s="48"/>
      <c r="G897" s="70"/>
      <c r="H897" s="48"/>
      <c r="I897" s="48"/>
      <c r="J897" s="48"/>
      <c r="K897" s="48"/>
      <c r="L897" s="450">
        <f t="shared" si="58"/>
        <v>526</v>
      </c>
      <c r="M897" s="450"/>
      <c r="N897" s="145" t="s">
        <v>2557</v>
      </c>
      <c r="O897" s="48"/>
      <c r="P897" s="48"/>
      <c r="Q897" s="48"/>
      <c r="R897" s="48"/>
      <c r="S897" s="48"/>
      <c r="T897" s="48"/>
      <c r="U897" s="451" t="str">
        <f t="shared" si="54"/>
        <v/>
      </c>
      <c r="V897" s="451"/>
      <c r="W897" s="451" t="str">
        <f t="shared" si="55"/>
        <v/>
      </c>
      <c r="X897" s="451"/>
      <c r="Y897" s="48"/>
      <c r="Z897" s="48"/>
      <c r="AA897" s="48"/>
      <c r="AB897" s="48"/>
      <c r="AC897" s="48"/>
      <c r="AD897" s="48"/>
      <c r="AE897" s="48"/>
      <c r="AF897" s="48"/>
      <c r="AG897" s="48"/>
      <c r="AH897" s="48"/>
      <c r="AI897" s="48"/>
      <c r="AJ897" s="48"/>
      <c r="AK897" s="48"/>
      <c r="AL897" s="144" t="s">
        <v>2558</v>
      </c>
      <c r="AM897" s="48"/>
      <c r="AN897" s="48"/>
      <c r="AO897" s="48"/>
      <c r="AP897" s="48"/>
      <c r="AQ897" s="48"/>
      <c r="AR897" s="48"/>
      <c r="AS897" s="48"/>
      <c r="AT897" s="451" t="str">
        <f t="shared" si="53"/>
        <v/>
      </c>
      <c r="AU897" s="451"/>
      <c r="AV897" s="451" t="str">
        <f t="shared" si="56"/>
        <v>Yes</v>
      </c>
      <c r="AW897" s="451"/>
      <c r="AX897" s="149" t="s">
        <v>895</v>
      </c>
      <c r="AY897" s="48"/>
      <c r="AZ897" s="48"/>
      <c r="BA897" s="48"/>
      <c r="BB897" s="451" t="b">
        <f t="shared" si="57"/>
        <v>0</v>
      </c>
      <c r="BC897" s="451"/>
      <c r="BD897" s="48"/>
      <c r="BE897" s="48"/>
      <c r="BF897" s="48"/>
      <c r="BG897" s="48"/>
      <c r="BH897" s="48"/>
      <c r="BI897" s="48"/>
      <c r="BJ897" s="48"/>
      <c r="BK897" s="48"/>
      <c r="BL897" s="48"/>
      <c r="BM897" s="48"/>
      <c r="BN897" s="48"/>
      <c r="BO897" s="48"/>
      <c r="BP897" s="48"/>
      <c r="BQ897" s="48"/>
      <c r="BR897" s="48"/>
      <c r="BS897" s="48"/>
      <c r="BT897" s="48"/>
      <c r="BU897" s="48"/>
    </row>
    <row r="898" spans="1:73" hidden="1">
      <c r="A898" s="48"/>
      <c r="B898" s="48"/>
      <c r="C898" s="70" t="s">
        <v>2559</v>
      </c>
      <c r="D898" s="48"/>
      <c r="E898" s="76"/>
      <c r="F898" s="48"/>
      <c r="G898" s="70"/>
      <c r="H898" s="48"/>
      <c r="I898" s="48"/>
      <c r="J898" s="48"/>
      <c r="K898" s="48"/>
      <c r="L898" s="450">
        <f t="shared" si="58"/>
        <v>527</v>
      </c>
      <c r="M898" s="450"/>
      <c r="N898" s="145" t="s">
        <v>2560</v>
      </c>
      <c r="O898" s="48"/>
      <c r="P898" s="48"/>
      <c r="Q898" s="48"/>
      <c r="R898" s="48"/>
      <c r="S898" s="48"/>
      <c r="T898" s="48"/>
      <c r="U898" s="451" t="str">
        <f t="shared" si="54"/>
        <v/>
      </c>
      <c r="V898" s="451"/>
      <c r="W898" s="451" t="str">
        <f t="shared" si="55"/>
        <v/>
      </c>
      <c r="X898" s="451"/>
      <c r="Y898" s="48"/>
      <c r="Z898" s="48"/>
      <c r="AA898" s="48"/>
      <c r="AB898" s="48"/>
      <c r="AC898" s="48"/>
      <c r="AD898" s="48"/>
      <c r="AE898" s="48"/>
      <c r="AF898" s="48"/>
      <c r="AG898" s="48"/>
      <c r="AH898" s="48"/>
      <c r="AI898" s="48"/>
      <c r="AJ898" s="48"/>
      <c r="AK898" s="48"/>
      <c r="AL898" s="150" t="s">
        <v>2561</v>
      </c>
      <c r="AM898" s="48"/>
      <c r="AN898" s="48"/>
      <c r="AO898" s="48"/>
      <c r="AP898" s="48"/>
      <c r="AQ898" s="48"/>
      <c r="AR898" s="48"/>
      <c r="AS898" s="48"/>
      <c r="AT898" s="451" t="str">
        <f t="shared" si="53"/>
        <v/>
      </c>
      <c r="AU898" s="451"/>
      <c r="AV898" s="451" t="str">
        <f t="shared" si="56"/>
        <v>Yes</v>
      </c>
      <c r="AW898" s="451"/>
      <c r="AX898" s="148" t="s">
        <v>895</v>
      </c>
      <c r="AY898" s="48"/>
      <c r="AZ898" s="48"/>
      <c r="BA898" s="48"/>
      <c r="BB898" s="451" t="b">
        <f t="shared" si="57"/>
        <v>0</v>
      </c>
      <c r="BC898" s="451"/>
      <c r="BD898" s="48"/>
      <c r="BE898" s="48"/>
      <c r="BF898" s="48"/>
      <c r="BG898" s="48"/>
      <c r="BH898" s="48"/>
      <c r="BI898" s="48"/>
      <c r="BJ898" s="48"/>
      <c r="BK898" s="48"/>
      <c r="BL898" s="48"/>
      <c r="BM898" s="48"/>
      <c r="BN898" s="48"/>
      <c r="BO898" s="48"/>
      <c r="BP898" s="48"/>
      <c r="BQ898" s="48"/>
      <c r="BR898" s="48"/>
      <c r="BS898" s="48"/>
      <c r="BT898" s="48"/>
      <c r="BU898" s="48"/>
    </row>
    <row r="899" spans="1:73" hidden="1">
      <c r="A899" s="48"/>
      <c r="B899" s="48"/>
      <c r="C899" s="70" t="s">
        <v>2562</v>
      </c>
      <c r="D899" s="48"/>
      <c r="E899" s="76"/>
      <c r="F899" s="48"/>
      <c r="G899" s="70"/>
      <c r="H899" s="48"/>
      <c r="I899" s="48"/>
      <c r="J899" s="48"/>
      <c r="K899" s="48"/>
      <c r="L899" s="450">
        <f t="shared" si="58"/>
        <v>528</v>
      </c>
      <c r="M899" s="450"/>
      <c r="N899" s="145" t="s">
        <v>2563</v>
      </c>
      <c r="O899" s="48"/>
      <c r="P899" s="48"/>
      <c r="Q899" s="48"/>
      <c r="R899" s="48"/>
      <c r="S899" s="48"/>
      <c r="T899" s="48"/>
      <c r="U899" s="451" t="str">
        <f t="shared" si="54"/>
        <v/>
      </c>
      <c r="V899" s="451"/>
      <c r="W899" s="451" t="str">
        <f t="shared" si="55"/>
        <v/>
      </c>
      <c r="X899" s="451"/>
      <c r="Y899" s="48"/>
      <c r="Z899" s="48"/>
      <c r="AA899" s="48"/>
      <c r="AB899" s="48"/>
      <c r="AC899" s="48"/>
      <c r="AD899" s="48"/>
      <c r="AE899" s="48"/>
      <c r="AF899" s="48"/>
      <c r="AG899" s="48"/>
      <c r="AH899" s="48"/>
      <c r="AI899" s="48"/>
      <c r="AJ899" s="48"/>
      <c r="AK899" s="48"/>
      <c r="AL899" s="150" t="s">
        <v>2564</v>
      </c>
      <c r="AM899" s="48"/>
      <c r="AN899" s="48"/>
      <c r="AO899" s="48"/>
      <c r="AP899" s="48"/>
      <c r="AQ899" s="48"/>
      <c r="AR899" s="48"/>
      <c r="AS899" s="48"/>
      <c r="AT899" s="451" t="str">
        <f t="shared" si="53"/>
        <v/>
      </c>
      <c r="AU899" s="451"/>
      <c r="AV899" s="451" t="str">
        <f t="shared" si="56"/>
        <v>Yes</v>
      </c>
      <c r="AW899" s="451"/>
      <c r="AX899" s="148" t="s">
        <v>895</v>
      </c>
      <c r="AY899" s="48"/>
      <c r="AZ899" s="48"/>
      <c r="BA899" s="48"/>
      <c r="BB899" s="451" t="b">
        <f t="shared" si="57"/>
        <v>0</v>
      </c>
      <c r="BC899" s="451"/>
      <c r="BD899" s="48"/>
      <c r="BE899" s="48"/>
      <c r="BF899" s="48"/>
      <c r="BG899" s="48"/>
      <c r="BH899" s="48"/>
      <c r="BI899" s="48"/>
      <c r="BJ899" s="48"/>
      <c r="BK899" s="48"/>
      <c r="BL899" s="48"/>
      <c r="BM899" s="48"/>
      <c r="BN899" s="48"/>
      <c r="BO899" s="48"/>
      <c r="BP899" s="48"/>
      <c r="BQ899" s="48"/>
      <c r="BR899" s="48"/>
      <c r="BS899" s="48"/>
      <c r="BT899" s="48"/>
      <c r="BU899" s="48"/>
    </row>
    <row r="900" spans="1:73" hidden="1">
      <c r="A900" s="48"/>
      <c r="B900" s="48"/>
      <c r="C900" s="70" t="s">
        <v>2565</v>
      </c>
      <c r="D900" s="48"/>
      <c r="E900" s="76"/>
      <c r="F900" s="48"/>
      <c r="G900" s="70"/>
      <c r="H900" s="48"/>
      <c r="I900" s="48"/>
      <c r="J900" s="48"/>
      <c r="K900" s="48"/>
      <c r="L900" s="450">
        <f t="shared" si="58"/>
        <v>529</v>
      </c>
      <c r="M900" s="450"/>
      <c r="N900" s="145" t="s">
        <v>2566</v>
      </c>
      <c r="O900" s="48"/>
      <c r="P900" s="48"/>
      <c r="Q900" s="48"/>
      <c r="R900" s="48"/>
      <c r="S900" s="48"/>
      <c r="T900" s="48"/>
      <c r="U900" s="451" t="str">
        <f t="shared" si="54"/>
        <v/>
      </c>
      <c r="V900" s="451"/>
      <c r="W900" s="451" t="str">
        <f t="shared" si="55"/>
        <v/>
      </c>
      <c r="X900" s="451"/>
      <c r="Y900" s="48"/>
      <c r="Z900" s="48"/>
      <c r="AA900" s="48"/>
      <c r="AB900" s="48"/>
      <c r="AC900" s="48"/>
      <c r="AD900" s="48"/>
      <c r="AE900" s="48"/>
      <c r="AF900" s="48"/>
      <c r="AG900" s="48"/>
      <c r="AH900" s="48"/>
      <c r="AI900" s="48"/>
      <c r="AJ900" s="48"/>
      <c r="AK900" s="48"/>
      <c r="AL900" s="144" t="s">
        <v>2567</v>
      </c>
      <c r="AM900" s="48"/>
      <c r="AN900" s="48"/>
      <c r="AO900" s="48"/>
      <c r="AP900" s="48"/>
      <c r="AQ900" s="48"/>
      <c r="AR900" s="48"/>
      <c r="AS900" s="48"/>
      <c r="AT900" s="451" t="str">
        <f t="shared" si="53"/>
        <v/>
      </c>
      <c r="AU900" s="451"/>
      <c r="AV900" s="451" t="str">
        <f t="shared" si="56"/>
        <v>Yes</v>
      </c>
      <c r="AW900" s="451"/>
      <c r="AX900" s="149" t="s">
        <v>905</v>
      </c>
      <c r="AY900" s="48"/>
      <c r="AZ900" s="48"/>
      <c r="BA900" s="48"/>
      <c r="BB900" s="451" t="b">
        <f t="shared" si="57"/>
        <v>0</v>
      </c>
      <c r="BC900" s="451"/>
      <c r="BD900" s="48"/>
      <c r="BE900" s="48"/>
      <c r="BF900" s="48"/>
      <c r="BG900" s="48"/>
      <c r="BH900" s="48"/>
      <c r="BI900" s="48"/>
      <c r="BJ900" s="48"/>
      <c r="BK900" s="48"/>
      <c r="BL900" s="48"/>
      <c r="BM900" s="48"/>
      <c r="BN900" s="48"/>
      <c r="BO900" s="48"/>
      <c r="BP900" s="48"/>
      <c r="BQ900" s="48"/>
      <c r="BR900" s="48"/>
      <c r="BS900" s="48"/>
      <c r="BT900" s="48"/>
      <c r="BU900" s="48"/>
    </row>
    <row r="901" spans="1:73" hidden="1">
      <c r="A901" s="48"/>
      <c r="B901" s="48"/>
      <c r="C901" s="70" t="s">
        <v>2568</v>
      </c>
      <c r="D901" s="48"/>
      <c r="E901" s="76"/>
      <c r="F901" s="48"/>
      <c r="G901" s="70"/>
      <c r="H901" s="48"/>
      <c r="I901" s="48"/>
      <c r="J901" s="48"/>
      <c r="K901" s="48"/>
      <c r="L901" s="450">
        <f t="shared" si="58"/>
        <v>530</v>
      </c>
      <c r="M901" s="450"/>
      <c r="N901" s="145" t="s">
        <v>2569</v>
      </c>
      <c r="O901" s="48"/>
      <c r="P901" s="48"/>
      <c r="Q901" s="48"/>
      <c r="R901" s="48"/>
      <c r="S901" s="48"/>
      <c r="T901" s="48"/>
      <c r="U901" s="451" t="str">
        <f t="shared" si="54"/>
        <v/>
      </c>
      <c r="V901" s="451"/>
      <c r="W901" s="451" t="str">
        <f t="shared" si="55"/>
        <v/>
      </c>
      <c r="X901" s="451"/>
      <c r="Y901" s="48"/>
      <c r="Z901" s="48"/>
      <c r="AA901" s="48"/>
      <c r="AB901" s="48"/>
      <c r="AC901" s="48"/>
      <c r="AD901" s="48"/>
      <c r="AE901" s="48"/>
      <c r="AF901" s="48"/>
      <c r="AG901" s="48"/>
      <c r="AH901" s="48"/>
      <c r="AI901" s="48"/>
      <c r="AJ901" s="48"/>
      <c r="AK901" s="48"/>
      <c r="AL901" s="150" t="s">
        <v>2570</v>
      </c>
      <c r="AM901" s="48"/>
      <c r="AN901" s="48"/>
      <c r="AO901" s="48"/>
      <c r="AP901" s="48"/>
      <c r="AQ901" s="48"/>
      <c r="AR901" s="48"/>
      <c r="AS901" s="48"/>
      <c r="AT901" s="451" t="str">
        <f t="shared" si="53"/>
        <v/>
      </c>
      <c r="AU901" s="451"/>
      <c r="AV901" s="451" t="str">
        <f t="shared" si="56"/>
        <v>Yes</v>
      </c>
      <c r="AW901" s="451"/>
      <c r="AX901" s="148" t="s">
        <v>895</v>
      </c>
      <c r="AY901" s="48"/>
      <c r="AZ901" s="48"/>
      <c r="BA901" s="48"/>
      <c r="BB901" s="451" t="b">
        <f t="shared" si="57"/>
        <v>0</v>
      </c>
      <c r="BC901" s="451"/>
      <c r="BD901" s="48"/>
      <c r="BE901" s="48"/>
      <c r="BF901" s="48"/>
      <c r="BG901" s="48"/>
      <c r="BH901" s="48"/>
      <c r="BI901" s="48"/>
      <c r="BJ901" s="48"/>
      <c r="BK901" s="48"/>
      <c r="BL901" s="48"/>
      <c r="BM901" s="48"/>
      <c r="BN901" s="48"/>
      <c r="BO901" s="48"/>
      <c r="BP901" s="48"/>
      <c r="BQ901" s="48"/>
      <c r="BR901" s="48"/>
      <c r="BS901" s="48"/>
      <c r="BT901" s="48"/>
      <c r="BU901" s="48"/>
    </row>
    <row r="902" spans="1:73" hidden="1">
      <c r="A902" s="48"/>
      <c r="B902" s="48"/>
      <c r="C902" s="70" t="s">
        <v>2571</v>
      </c>
      <c r="D902" s="48"/>
      <c r="E902" s="76"/>
      <c r="F902" s="48"/>
      <c r="G902" s="70"/>
      <c r="H902" s="48"/>
      <c r="I902" s="48"/>
      <c r="J902" s="48"/>
      <c r="K902" s="48"/>
      <c r="L902" s="450">
        <f t="shared" si="58"/>
        <v>531</v>
      </c>
      <c r="M902" s="450"/>
      <c r="N902" s="145" t="s">
        <v>2572</v>
      </c>
      <c r="O902" s="48"/>
      <c r="P902" s="48"/>
      <c r="Q902" s="48"/>
      <c r="R902" s="48"/>
      <c r="S902" s="48"/>
      <c r="T902" s="48"/>
      <c r="U902" s="451" t="str">
        <f t="shared" si="54"/>
        <v/>
      </c>
      <c r="V902" s="451"/>
      <c r="W902" s="451" t="str">
        <f t="shared" si="55"/>
        <v/>
      </c>
      <c r="X902" s="451"/>
      <c r="Y902" s="48"/>
      <c r="Z902" s="48"/>
      <c r="AA902" s="48"/>
      <c r="AB902" s="48"/>
      <c r="AC902" s="48"/>
      <c r="AD902" s="48"/>
      <c r="AE902" s="48"/>
      <c r="AF902" s="48"/>
      <c r="AG902" s="48"/>
      <c r="AH902" s="48"/>
      <c r="AI902" s="48"/>
      <c r="AJ902" s="48"/>
      <c r="AK902" s="48"/>
      <c r="AL902" s="150" t="s">
        <v>2573</v>
      </c>
      <c r="AM902" s="48"/>
      <c r="AN902" s="48"/>
      <c r="AO902" s="48"/>
      <c r="AP902" s="48"/>
      <c r="AQ902" s="48"/>
      <c r="AR902" s="48"/>
      <c r="AS902" s="48"/>
      <c r="AT902" s="451" t="str">
        <f t="shared" si="53"/>
        <v/>
      </c>
      <c r="AU902" s="451"/>
      <c r="AV902" s="451" t="str">
        <f t="shared" si="56"/>
        <v>Yes</v>
      </c>
      <c r="AW902" s="451"/>
      <c r="AX902" s="148" t="s">
        <v>895</v>
      </c>
      <c r="AY902" s="48"/>
      <c r="AZ902" s="48"/>
      <c r="BA902" s="48"/>
      <c r="BB902" s="451" t="b">
        <f t="shared" si="57"/>
        <v>0</v>
      </c>
      <c r="BC902" s="451"/>
      <c r="BD902" s="48"/>
      <c r="BE902" s="48"/>
      <c r="BF902" s="48"/>
      <c r="BG902" s="48"/>
      <c r="BH902" s="48"/>
      <c r="BI902" s="48"/>
      <c r="BJ902" s="48"/>
      <c r="BK902" s="48"/>
      <c r="BL902" s="48"/>
      <c r="BM902" s="48"/>
      <c r="BN902" s="48"/>
      <c r="BO902" s="48"/>
      <c r="BP902" s="48"/>
      <c r="BQ902" s="48"/>
      <c r="BR902" s="48"/>
      <c r="BS902" s="48"/>
      <c r="BT902" s="48"/>
      <c r="BU902" s="48"/>
    </row>
    <row r="903" spans="1:73" hidden="1">
      <c r="A903" s="48"/>
      <c r="B903" s="48"/>
      <c r="C903" s="70" t="s">
        <v>2574</v>
      </c>
      <c r="D903" s="48"/>
      <c r="E903" s="76"/>
      <c r="F903" s="48"/>
      <c r="G903" s="70"/>
      <c r="H903" s="48"/>
      <c r="I903" s="48"/>
      <c r="J903" s="48"/>
      <c r="K903" s="48"/>
      <c r="L903" s="450">
        <f t="shared" si="58"/>
        <v>532</v>
      </c>
      <c r="M903" s="450"/>
      <c r="N903" s="145" t="s">
        <v>2575</v>
      </c>
      <c r="O903" s="48"/>
      <c r="P903" s="48"/>
      <c r="Q903" s="48"/>
      <c r="R903" s="48"/>
      <c r="S903" s="48"/>
      <c r="T903" s="48"/>
      <c r="U903" s="451" t="str">
        <f t="shared" si="54"/>
        <v/>
      </c>
      <c r="V903" s="451"/>
      <c r="W903" s="451" t="str">
        <f t="shared" si="55"/>
        <v/>
      </c>
      <c r="X903" s="451"/>
      <c r="Y903" s="48"/>
      <c r="Z903" s="48"/>
      <c r="AA903" s="48"/>
      <c r="AB903" s="48"/>
      <c r="AC903" s="48"/>
      <c r="AD903" s="48"/>
      <c r="AE903" s="48"/>
      <c r="AF903" s="48"/>
      <c r="AG903" s="48"/>
      <c r="AH903" s="48"/>
      <c r="AI903" s="48"/>
      <c r="AJ903" s="48"/>
      <c r="AK903" s="48"/>
      <c r="AL903" s="150" t="s">
        <v>2576</v>
      </c>
      <c r="AM903" s="48"/>
      <c r="AN903" s="48"/>
      <c r="AO903" s="48"/>
      <c r="AP903" s="48"/>
      <c r="AQ903" s="48"/>
      <c r="AR903" s="48"/>
      <c r="AS903" s="48"/>
      <c r="AT903" s="451" t="str">
        <f t="shared" si="53"/>
        <v/>
      </c>
      <c r="AU903" s="451"/>
      <c r="AV903" s="451" t="str">
        <f t="shared" si="56"/>
        <v>Yes</v>
      </c>
      <c r="AW903" s="451"/>
      <c r="AX903" s="148" t="s">
        <v>895</v>
      </c>
      <c r="AY903" s="48"/>
      <c r="AZ903" s="48"/>
      <c r="BA903" s="48"/>
      <c r="BB903" s="451" t="b">
        <f t="shared" si="57"/>
        <v>0</v>
      </c>
      <c r="BC903" s="451"/>
      <c r="BD903" s="48"/>
      <c r="BE903" s="48"/>
      <c r="BF903" s="48"/>
      <c r="BG903" s="48"/>
      <c r="BH903" s="48"/>
      <c r="BI903" s="48"/>
      <c r="BJ903" s="48"/>
      <c r="BK903" s="48"/>
      <c r="BL903" s="48"/>
      <c r="BM903" s="48"/>
      <c r="BN903" s="48"/>
      <c r="BO903" s="48"/>
      <c r="BP903" s="48"/>
      <c r="BQ903" s="48"/>
      <c r="BR903" s="48"/>
      <c r="BS903" s="48"/>
      <c r="BT903" s="48"/>
      <c r="BU903" s="48"/>
    </row>
    <row r="904" spans="1:73" hidden="1">
      <c r="A904" s="48"/>
      <c r="B904" s="48"/>
      <c r="C904" s="70" t="s">
        <v>2577</v>
      </c>
      <c r="D904" s="48"/>
      <c r="E904" s="76"/>
      <c r="F904" s="48"/>
      <c r="G904" s="70"/>
      <c r="H904" s="48"/>
      <c r="I904" s="48"/>
      <c r="J904" s="48"/>
      <c r="K904" s="48"/>
      <c r="L904" s="450">
        <f t="shared" si="58"/>
        <v>533</v>
      </c>
      <c r="M904" s="450"/>
      <c r="N904" s="145" t="s">
        <v>2578</v>
      </c>
      <c r="O904" s="48"/>
      <c r="P904" s="48"/>
      <c r="Q904" s="48"/>
      <c r="R904" s="48"/>
      <c r="S904" s="48"/>
      <c r="T904" s="48"/>
      <c r="U904" s="451" t="str">
        <f t="shared" si="54"/>
        <v/>
      </c>
      <c r="V904" s="451"/>
      <c r="W904" s="451" t="str">
        <f t="shared" si="55"/>
        <v/>
      </c>
      <c r="X904" s="451"/>
      <c r="Y904" s="48"/>
      <c r="Z904" s="48"/>
      <c r="AA904" s="48"/>
      <c r="AB904" s="48"/>
      <c r="AC904" s="48"/>
      <c r="AD904" s="48"/>
      <c r="AE904" s="48"/>
      <c r="AF904" s="48"/>
      <c r="AG904" s="48"/>
      <c r="AH904" s="48"/>
      <c r="AI904" s="48"/>
      <c r="AJ904" s="48"/>
      <c r="AK904" s="48"/>
      <c r="AL904" s="144" t="s">
        <v>2579</v>
      </c>
      <c r="AM904" s="48"/>
      <c r="AN904" s="48"/>
      <c r="AO904" s="48"/>
      <c r="AP904" s="48"/>
      <c r="AQ904" s="48"/>
      <c r="AR904" s="48"/>
      <c r="AS904" s="48"/>
      <c r="AT904" s="451" t="str">
        <f t="shared" si="53"/>
        <v/>
      </c>
      <c r="AU904" s="451"/>
      <c r="AV904" s="451" t="str">
        <f t="shared" si="56"/>
        <v>Yes</v>
      </c>
      <c r="AW904" s="451"/>
      <c r="AX904" s="149" t="s">
        <v>895</v>
      </c>
      <c r="AY904" s="48"/>
      <c r="AZ904" s="48"/>
      <c r="BA904" s="48"/>
      <c r="BB904" s="451" t="b">
        <f t="shared" si="57"/>
        <v>0</v>
      </c>
      <c r="BC904" s="451"/>
      <c r="BD904" s="48"/>
      <c r="BE904" s="48"/>
      <c r="BF904" s="48"/>
      <c r="BG904" s="48"/>
      <c r="BH904" s="48"/>
      <c r="BI904" s="48"/>
      <c r="BJ904" s="48"/>
      <c r="BK904" s="48"/>
      <c r="BL904" s="48"/>
      <c r="BM904" s="48"/>
      <c r="BN904" s="48"/>
      <c r="BO904" s="48"/>
      <c r="BP904" s="48"/>
      <c r="BQ904" s="48"/>
      <c r="BR904" s="48"/>
      <c r="BS904" s="48"/>
      <c r="BT904" s="48"/>
      <c r="BU904" s="48"/>
    </row>
    <row r="905" spans="1:73" hidden="1">
      <c r="A905" s="48"/>
      <c r="B905" s="48"/>
      <c r="C905" s="70" t="s">
        <v>2580</v>
      </c>
      <c r="D905" s="48"/>
      <c r="E905" s="76"/>
      <c r="F905" s="48"/>
      <c r="G905" s="70"/>
      <c r="H905" s="48"/>
      <c r="I905" s="48"/>
      <c r="J905" s="48"/>
      <c r="K905" s="48"/>
      <c r="L905" s="450">
        <f t="shared" si="58"/>
        <v>534</v>
      </c>
      <c r="M905" s="450"/>
      <c r="N905" s="145" t="s">
        <v>2581</v>
      </c>
      <c r="O905" s="48"/>
      <c r="P905" s="48"/>
      <c r="Q905" s="48"/>
      <c r="R905" s="48"/>
      <c r="S905" s="48"/>
      <c r="T905" s="48"/>
      <c r="U905" s="451" t="str">
        <f t="shared" si="54"/>
        <v/>
      </c>
      <c r="V905" s="451"/>
      <c r="W905" s="451" t="str">
        <f t="shared" si="55"/>
        <v/>
      </c>
      <c r="X905" s="451"/>
      <c r="Y905" s="48"/>
      <c r="Z905" s="48"/>
      <c r="AA905" s="48"/>
      <c r="AB905" s="48"/>
      <c r="AC905" s="48"/>
      <c r="AD905" s="48"/>
      <c r="AE905" s="48"/>
      <c r="AF905" s="48"/>
      <c r="AG905" s="48"/>
      <c r="AH905" s="48"/>
      <c r="AI905" s="48"/>
      <c r="AJ905" s="48"/>
      <c r="AK905" s="48"/>
      <c r="AL905" s="144" t="s">
        <v>2063</v>
      </c>
      <c r="AM905" s="48"/>
      <c r="AN905" s="48"/>
      <c r="AO905" s="48"/>
      <c r="AP905" s="48"/>
      <c r="AQ905" s="48"/>
      <c r="AR905" s="48"/>
      <c r="AS905" s="48"/>
      <c r="AT905" s="451" t="str">
        <f t="shared" si="53"/>
        <v/>
      </c>
      <c r="AU905" s="451"/>
      <c r="AV905" s="451" t="str">
        <f t="shared" si="56"/>
        <v>Yes</v>
      </c>
      <c r="AW905" s="451"/>
      <c r="AX905" s="149" t="s">
        <v>905</v>
      </c>
      <c r="AY905" s="48"/>
      <c r="AZ905" s="48"/>
      <c r="BA905" s="48"/>
      <c r="BB905" s="451" t="b">
        <f t="shared" si="57"/>
        <v>0</v>
      </c>
      <c r="BC905" s="451"/>
      <c r="BD905" s="48"/>
      <c r="BE905" s="48"/>
      <c r="BF905" s="48"/>
      <c r="BG905" s="48"/>
      <c r="BH905" s="48"/>
      <c r="BI905" s="48"/>
      <c r="BJ905" s="48"/>
      <c r="BK905" s="48"/>
      <c r="BL905" s="48"/>
      <c r="BM905" s="48"/>
      <c r="BN905" s="48"/>
      <c r="BO905" s="48"/>
      <c r="BP905" s="48"/>
      <c r="BQ905" s="48"/>
      <c r="BR905" s="48"/>
      <c r="BS905" s="48"/>
      <c r="BT905" s="48"/>
      <c r="BU905" s="48"/>
    </row>
    <row r="906" spans="1:73" hidden="1">
      <c r="A906" s="48"/>
      <c r="B906" s="48"/>
      <c r="C906" s="70" t="s">
        <v>2582</v>
      </c>
      <c r="D906" s="48"/>
      <c r="E906" s="76"/>
      <c r="F906" s="48"/>
      <c r="G906" s="70"/>
      <c r="H906" s="48"/>
      <c r="I906" s="48"/>
      <c r="J906" s="48"/>
      <c r="K906" s="48"/>
      <c r="L906" s="450">
        <f t="shared" si="58"/>
        <v>535</v>
      </c>
      <c r="M906" s="450"/>
      <c r="N906" s="145" t="s">
        <v>2583</v>
      </c>
      <c r="O906" s="48"/>
      <c r="P906" s="48"/>
      <c r="Q906" s="48"/>
      <c r="R906" s="48"/>
      <c r="S906" s="48"/>
      <c r="T906" s="48"/>
      <c r="U906" s="451" t="str">
        <f t="shared" si="54"/>
        <v/>
      </c>
      <c r="V906" s="451"/>
      <c r="W906" s="451" t="str">
        <f t="shared" si="55"/>
        <v/>
      </c>
      <c r="X906" s="451"/>
      <c r="Y906" s="48"/>
      <c r="Z906" s="48"/>
      <c r="AA906" s="48"/>
      <c r="AB906" s="48"/>
      <c r="AC906" s="48"/>
      <c r="AD906" s="48"/>
      <c r="AE906" s="48"/>
      <c r="AF906" s="48"/>
      <c r="AG906" s="48"/>
      <c r="AH906" s="48"/>
      <c r="AI906" s="48"/>
      <c r="AJ906" s="48"/>
      <c r="AK906" s="48"/>
      <c r="AL906" s="150" t="s">
        <v>2584</v>
      </c>
      <c r="AM906" s="48"/>
      <c r="AN906" s="48"/>
      <c r="AO906" s="48"/>
      <c r="AP906" s="48"/>
      <c r="AQ906" s="48"/>
      <c r="AR906" s="48"/>
      <c r="AS906" s="48"/>
      <c r="AT906" s="451" t="str">
        <f t="shared" si="53"/>
        <v/>
      </c>
      <c r="AU906" s="451"/>
      <c r="AV906" s="451" t="str">
        <f t="shared" si="56"/>
        <v>Yes</v>
      </c>
      <c r="AW906" s="451"/>
      <c r="AX906" s="148" t="s">
        <v>895</v>
      </c>
      <c r="AY906" s="48"/>
      <c r="AZ906" s="48"/>
      <c r="BA906" s="48"/>
      <c r="BB906" s="451" t="b">
        <f t="shared" si="57"/>
        <v>0</v>
      </c>
      <c r="BC906" s="451"/>
      <c r="BD906" s="48"/>
      <c r="BE906" s="48"/>
      <c r="BF906" s="48"/>
      <c r="BG906" s="48"/>
      <c r="BH906" s="48"/>
      <c r="BI906" s="48"/>
      <c r="BJ906" s="48"/>
      <c r="BK906" s="48"/>
      <c r="BL906" s="48"/>
      <c r="BM906" s="48"/>
      <c r="BN906" s="48"/>
      <c r="BO906" s="48"/>
      <c r="BP906" s="48"/>
      <c r="BQ906" s="48"/>
      <c r="BR906" s="48"/>
      <c r="BS906" s="48"/>
      <c r="BT906" s="48"/>
      <c r="BU906" s="48"/>
    </row>
    <row r="907" spans="1:73" hidden="1">
      <c r="A907" s="48"/>
      <c r="B907" s="48"/>
      <c r="C907" s="70" t="s">
        <v>2585</v>
      </c>
      <c r="D907" s="48"/>
      <c r="E907" s="76"/>
      <c r="F907" s="48"/>
      <c r="G907" s="70"/>
      <c r="H907" s="48"/>
      <c r="I907" s="48"/>
      <c r="J907" s="48"/>
      <c r="K907" s="48"/>
      <c r="L907" s="450">
        <f t="shared" si="58"/>
        <v>536</v>
      </c>
      <c r="M907" s="450"/>
      <c r="N907" s="145" t="s">
        <v>2586</v>
      </c>
      <c r="O907" s="48"/>
      <c r="P907" s="48"/>
      <c r="Q907" s="48"/>
      <c r="R907" s="48"/>
      <c r="S907" s="48"/>
      <c r="T907" s="48"/>
      <c r="U907" s="451" t="str">
        <f t="shared" si="54"/>
        <v/>
      </c>
      <c r="V907" s="451"/>
      <c r="W907" s="451" t="str">
        <f t="shared" si="55"/>
        <v/>
      </c>
      <c r="X907" s="451"/>
      <c r="Y907" s="48"/>
      <c r="Z907" s="48"/>
      <c r="AA907" s="48"/>
      <c r="AB907" s="48"/>
      <c r="AC907" s="48"/>
      <c r="AD907" s="48"/>
      <c r="AE907" s="48"/>
      <c r="AF907" s="48"/>
      <c r="AG907" s="48"/>
      <c r="AH907" s="48"/>
      <c r="AI907" s="48"/>
      <c r="AJ907" s="48"/>
      <c r="AK907" s="48"/>
      <c r="AL907" s="144" t="s">
        <v>2587</v>
      </c>
      <c r="AM907" s="48"/>
      <c r="AN907" s="48"/>
      <c r="AO907" s="48"/>
      <c r="AP907" s="48"/>
      <c r="AQ907" s="48"/>
      <c r="AR907" s="48"/>
      <c r="AS907" s="48"/>
      <c r="AT907" s="451" t="str">
        <f t="shared" si="53"/>
        <v/>
      </c>
      <c r="AU907" s="451"/>
      <c r="AV907" s="451" t="str">
        <f t="shared" si="56"/>
        <v>Yes</v>
      </c>
      <c r="AW907" s="451"/>
      <c r="AX907" s="149" t="s">
        <v>905</v>
      </c>
      <c r="AY907" s="48"/>
      <c r="AZ907" s="48"/>
      <c r="BA907" s="48"/>
      <c r="BB907" s="451" t="b">
        <f t="shared" si="57"/>
        <v>0</v>
      </c>
      <c r="BC907" s="451"/>
      <c r="BD907" s="48"/>
      <c r="BE907" s="48"/>
      <c r="BF907" s="48"/>
      <c r="BG907" s="48"/>
      <c r="BH907" s="48"/>
      <c r="BI907" s="48"/>
      <c r="BJ907" s="48"/>
      <c r="BK907" s="48"/>
      <c r="BL907" s="48"/>
      <c r="BM907" s="48"/>
      <c r="BN907" s="48"/>
      <c r="BO907" s="48"/>
      <c r="BP907" s="48"/>
      <c r="BQ907" s="48"/>
      <c r="BR907" s="48"/>
      <c r="BS907" s="48"/>
      <c r="BT907" s="48"/>
      <c r="BU907" s="48"/>
    </row>
    <row r="908" spans="1:73" hidden="1">
      <c r="A908" s="48"/>
      <c r="B908" s="48"/>
      <c r="C908" s="70" t="s">
        <v>2588</v>
      </c>
      <c r="D908" s="48"/>
      <c r="E908" s="76"/>
      <c r="F908" s="48"/>
      <c r="G908" s="70"/>
      <c r="H908" s="48"/>
      <c r="I908" s="48"/>
      <c r="J908" s="48"/>
      <c r="K908" s="48"/>
      <c r="L908" s="450">
        <f t="shared" si="58"/>
        <v>537</v>
      </c>
      <c r="M908" s="450"/>
      <c r="N908" s="145" t="s">
        <v>2589</v>
      </c>
      <c r="O908" s="48"/>
      <c r="P908" s="48"/>
      <c r="Q908" s="48"/>
      <c r="R908" s="48"/>
      <c r="S908" s="48"/>
      <c r="T908" s="48"/>
      <c r="U908" s="451" t="str">
        <f t="shared" si="54"/>
        <v/>
      </c>
      <c r="V908" s="451"/>
      <c r="W908" s="451" t="str">
        <f t="shared" si="55"/>
        <v/>
      </c>
      <c r="X908" s="451"/>
      <c r="Y908" s="48"/>
      <c r="Z908" s="48"/>
      <c r="AA908" s="48"/>
      <c r="AB908" s="48"/>
      <c r="AC908" s="48"/>
      <c r="AD908" s="48"/>
      <c r="AE908" s="48"/>
      <c r="AF908" s="48"/>
      <c r="AG908" s="48"/>
      <c r="AH908" s="48"/>
      <c r="AI908" s="48"/>
      <c r="AJ908" s="48"/>
      <c r="AK908" s="48"/>
      <c r="AL908" s="153" t="s">
        <v>2590</v>
      </c>
      <c r="AM908" s="48"/>
      <c r="AN908" s="48"/>
      <c r="AO908" s="48"/>
      <c r="AP908" s="48"/>
      <c r="AQ908" s="48"/>
      <c r="AR908" s="48"/>
      <c r="AS908" s="48"/>
      <c r="AT908" s="451" t="str">
        <f t="shared" si="53"/>
        <v/>
      </c>
      <c r="AU908" s="451"/>
      <c r="AV908" s="451" t="str">
        <f t="shared" si="56"/>
        <v>Yes</v>
      </c>
      <c r="AW908" s="451"/>
      <c r="AX908" s="148" t="s">
        <v>895</v>
      </c>
      <c r="AY908" s="48"/>
      <c r="AZ908" s="48"/>
      <c r="BA908" s="48"/>
      <c r="BB908" s="451" t="b">
        <f t="shared" si="57"/>
        <v>0</v>
      </c>
      <c r="BC908" s="451"/>
      <c r="BD908" s="48"/>
      <c r="BE908" s="48"/>
      <c r="BF908" s="48"/>
      <c r="BG908" s="48"/>
      <c r="BH908" s="48"/>
      <c r="BI908" s="48"/>
      <c r="BJ908" s="48"/>
      <c r="BK908" s="48"/>
      <c r="BL908" s="48"/>
      <c r="BM908" s="48"/>
      <c r="BN908" s="48"/>
      <c r="BO908" s="48"/>
      <c r="BP908" s="48"/>
      <c r="BQ908" s="48"/>
      <c r="BR908" s="48"/>
      <c r="BS908" s="48"/>
      <c r="BT908" s="48"/>
      <c r="BU908" s="48"/>
    </row>
    <row r="909" spans="1:73" hidden="1">
      <c r="A909" s="48"/>
      <c r="B909" s="48"/>
      <c r="C909" s="70" t="s">
        <v>2591</v>
      </c>
      <c r="D909" s="48"/>
      <c r="E909" s="76"/>
      <c r="F909" s="48"/>
      <c r="G909" s="70"/>
      <c r="H909" s="48"/>
      <c r="I909" s="48"/>
      <c r="J909" s="48"/>
      <c r="K909" s="48"/>
      <c r="L909" s="450">
        <f t="shared" si="58"/>
        <v>538</v>
      </c>
      <c r="M909" s="450"/>
      <c r="N909" s="145" t="s">
        <v>2592</v>
      </c>
      <c r="O909" s="48"/>
      <c r="P909" s="48"/>
      <c r="Q909" s="48"/>
      <c r="R909" s="48"/>
      <c r="S909" s="48"/>
      <c r="T909" s="48"/>
      <c r="U909" s="451" t="str">
        <f t="shared" si="54"/>
        <v/>
      </c>
      <c r="V909" s="451"/>
      <c r="W909" s="451" t="str">
        <f t="shared" si="55"/>
        <v/>
      </c>
      <c r="X909" s="451"/>
      <c r="Y909" s="48"/>
      <c r="Z909" s="48"/>
      <c r="AA909" s="48"/>
      <c r="AB909" s="48"/>
      <c r="AC909" s="48"/>
      <c r="AD909" s="48"/>
      <c r="AE909" s="48"/>
      <c r="AF909" s="48"/>
      <c r="AG909" s="48"/>
      <c r="AH909" s="48"/>
      <c r="AI909" s="48"/>
      <c r="AJ909" s="48"/>
      <c r="AK909" s="48"/>
      <c r="AL909" s="147" t="s">
        <v>2593</v>
      </c>
      <c r="AM909" s="48"/>
      <c r="AN909" s="48"/>
      <c r="AO909" s="48"/>
      <c r="AP909" s="48"/>
      <c r="AQ909" s="48"/>
      <c r="AR909" s="48"/>
      <c r="AS909" s="48"/>
      <c r="AT909" s="451" t="str">
        <f t="shared" si="53"/>
        <v/>
      </c>
      <c r="AU909" s="451"/>
      <c r="AV909" s="451" t="str">
        <f t="shared" si="56"/>
        <v>Yes</v>
      </c>
      <c r="AW909" s="451"/>
      <c r="AX909" s="148" t="s">
        <v>895</v>
      </c>
      <c r="AY909" s="48"/>
      <c r="AZ909" s="48"/>
      <c r="BA909" s="48"/>
      <c r="BB909" s="451" t="b">
        <f t="shared" si="57"/>
        <v>0</v>
      </c>
      <c r="BC909" s="451"/>
      <c r="BD909" s="48"/>
      <c r="BE909" s="48"/>
      <c r="BF909" s="48"/>
      <c r="BG909" s="48"/>
      <c r="BH909" s="48"/>
      <c r="BI909" s="48"/>
      <c r="BJ909" s="48"/>
      <c r="BK909" s="48"/>
      <c r="BL909" s="48"/>
      <c r="BM909" s="48"/>
      <c r="BN909" s="48"/>
      <c r="BO909" s="48"/>
      <c r="BP909" s="48"/>
      <c r="BQ909" s="48"/>
      <c r="BR909" s="48"/>
      <c r="BS909" s="48"/>
      <c r="BT909" s="48"/>
      <c r="BU909" s="48"/>
    </row>
    <row r="910" spans="1:73" hidden="1">
      <c r="A910" s="48"/>
      <c r="B910" s="48"/>
      <c r="C910" s="70" t="s">
        <v>2594</v>
      </c>
      <c r="D910" s="48"/>
      <c r="E910" s="76"/>
      <c r="F910" s="48"/>
      <c r="G910" s="70"/>
      <c r="H910" s="48"/>
      <c r="I910" s="48"/>
      <c r="J910" s="48"/>
      <c r="K910" s="48"/>
      <c r="L910" s="450">
        <f t="shared" si="58"/>
        <v>539</v>
      </c>
      <c r="M910" s="450"/>
      <c r="N910" s="145" t="s">
        <v>2595</v>
      </c>
      <c r="O910" s="48"/>
      <c r="P910" s="48"/>
      <c r="Q910" s="48"/>
      <c r="R910" s="48"/>
      <c r="S910" s="48"/>
      <c r="T910" s="48"/>
      <c r="U910" s="451" t="str">
        <f t="shared" si="54"/>
        <v/>
      </c>
      <c r="V910" s="451"/>
      <c r="W910" s="451" t="str">
        <f t="shared" si="55"/>
        <v/>
      </c>
      <c r="X910" s="451"/>
      <c r="Y910" s="48"/>
      <c r="Z910" s="48"/>
      <c r="AA910" s="48"/>
      <c r="AB910" s="48"/>
      <c r="AC910" s="48"/>
      <c r="AD910" s="48"/>
      <c r="AE910" s="48"/>
      <c r="AF910" s="48"/>
      <c r="AG910" s="48"/>
      <c r="AH910" s="48"/>
      <c r="AI910" s="48"/>
      <c r="AJ910" s="48"/>
      <c r="AK910" s="48"/>
      <c r="AL910" s="150" t="s">
        <v>2596</v>
      </c>
      <c r="AM910" s="48"/>
      <c r="AN910" s="48"/>
      <c r="AO910" s="48"/>
      <c r="AP910" s="48"/>
      <c r="AQ910" s="48"/>
      <c r="AR910" s="48"/>
      <c r="AS910" s="48"/>
      <c r="AT910" s="451" t="str">
        <f t="shared" si="53"/>
        <v/>
      </c>
      <c r="AU910" s="451"/>
      <c r="AV910" s="451" t="str">
        <f t="shared" si="56"/>
        <v>Yes</v>
      </c>
      <c r="AW910" s="451"/>
      <c r="AX910" s="148" t="s">
        <v>895</v>
      </c>
      <c r="AY910" s="48"/>
      <c r="AZ910" s="48"/>
      <c r="BA910" s="48"/>
      <c r="BB910" s="451" t="b">
        <f t="shared" si="57"/>
        <v>0</v>
      </c>
      <c r="BC910" s="451"/>
      <c r="BD910" s="48"/>
      <c r="BE910" s="48"/>
      <c r="BF910" s="48"/>
      <c r="BG910" s="48"/>
      <c r="BH910" s="48"/>
      <c r="BI910" s="48"/>
      <c r="BJ910" s="48"/>
      <c r="BK910" s="48"/>
      <c r="BL910" s="48"/>
      <c r="BM910" s="48"/>
      <c r="BN910" s="48"/>
      <c r="BO910" s="48"/>
      <c r="BP910" s="48"/>
      <c r="BQ910" s="48"/>
      <c r="BR910" s="48"/>
      <c r="BS910" s="48"/>
      <c r="BT910" s="48"/>
      <c r="BU910" s="48"/>
    </row>
    <row r="911" spans="1:73" hidden="1">
      <c r="A911" s="48"/>
      <c r="B911" s="48"/>
      <c r="C911" s="70" t="s">
        <v>2597</v>
      </c>
      <c r="D911" s="48"/>
      <c r="E911" s="76"/>
      <c r="F911" s="48"/>
      <c r="G911" s="70"/>
      <c r="H911" s="48"/>
      <c r="I911" s="48"/>
      <c r="J911" s="48"/>
      <c r="K911" s="48"/>
      <c r="L911" s="450">
        <f t="shared" si="58"/>
        <v>540</v>
      </c>
      <c r="M911" s="450"/>
      <c r="N911" s="145" t="s">
        <v>2598</v>
      </c>
      <c r="O911" s="48"/>
      <c r="P911" s="48"/>
      <c r="Q911" s="48"/>
      <c r="R911" s="48"/>
      <c r="S911" s="48"/>
      <c r="T911" s="48"/>
      <c r="U911" s="451" t="str">
        <f t="shared" si="54"/>
        <v/>
      </c>
      <c r="V911" s="451"/>
      <c r="W911" s="451" t="str">
        <f t="shared" si="55"/>
        <v/>
      </c>
      <c r="X911" s="451"/>
      <c r="Y911" s="48"/>
      <c r="Z911" s="48"/>
      <c r="AA911" s="48"/>
      <c r="AB911" s="48"/>
      <c r="AC911" s="48"/>
      <c r="AD911" s="48"/>
      <c r="AE911" s="48"/>
      <c r="AF911" s="48"/>
      <c r="AG911" s="48"/>
      <c r="AH911" s="48"/>
      <c r="AI911" s="48"/>
      <c r="AJ911" s="48"/>
      <c r="AK911" s="48"/>
      <c r="AL911" s="150" t="s">
        <v>2599</v>
      </c>
      <c r="AM911" s="48"/>
      <c r="AN911" s="48"/>
      <c r="AO911" s="48"/>
      <c r="AP911" s="48"/>
      <c r="AQ911" s="48"/>
      <c r="AR911" s="48"/>
      <c r="AS911" s="48"/>
      <c r="AT911" s="451" t="str">
        <f t="shared" si="53"/>
        <v/>
      </c>
      <c r="AU911" s="451"/>
      <c r="AV911" s="451" t="str">
        <f t="shared" si="56"/>
        <v>Yes</v>
      </c>
      <c r="AW911" s="451"/>
      <c r="AX911" s="148" t="s">
        <v>895</v>
      </c>
      <c r="AY911" s="48"/>
      <c r="AZ911" s="48"/>
      <c r="BA911" s="48"/>
      <c r="BB911" s="451" t="b">
        <f t="shared" si="57"/>
        <v>0</v>
      </c>
      <c r="BC911" s="451"/>
      <c r="BD911" s="48"/>
      <c r="BE911" s="48"/>
      <c r="BF911" s="48"/>
      <c r="BG911" s="48"/>
      <c r="BH911" s="48"/>
      <c r="BI911" s="48"/>
      <c r="BJ911" s="48"/>
      <c r="BK911" s="48"/>
      <c r="BL911" s="48"/>
      <c r="BM911" s="48"/>
      <c r="BN911" s="48"/>
      <c r="BO911" s="48"/>
      <c r="BP911" s="48"/>
      <c r="BQ911" s="48"/>
      <c r="BR911" s="48"/>
      <c r="BS911" s="48"/>
      <c r="BT911" s="48"/>
      <c r="BU911" s="48"/>
    </row>
    <row r="912" spans="1:73" hidden="1">
      <c r="A912" s="48"/>
      <c r="B912" s="48"/>
      <c r="C912" s="70" t="s">
        <v>2600</v>
      </c>
      <c r="D912" s="48"/>
      <c r="E912" s="48"/>
      <c r="F912" s="48"/>
      <c r="G912" s="48"/>
      <c r="H912" s="48"/>
      <c r="I912" s="48"/>
      <c r="J912" s="48"/>
      <c r="K912" s="48"/>
      <c r="L912" s="450">
        <f t="shared" si="58"/>
        <v>541</v>
      </c>
      <c r="M912" s="450"/>
      <c r="N912" s="145" t="s">
        <v>2601</v>
      </c>
      <c r="O912" s="48"/>
      <c r="P912" s="48"/>
      <c r="Q912" s="48"/>
      <c r="R912" s="48"/>
      <c r="S912" s="48"/>
      <c r="T912" s="48"/>
      <c r="U912" s="451" t="str">
        <f t="shared" si="54"/>
        <v/>
      </c>
      <c r="V912" s="451"/>
      <c r="W912" s="451" t="str">
        <f t="shared" si="55"/>
        <v/>
      </c>
      <c r="X912" s="451"/>
      <c r="Y912" s="48"/>
      <c r="Z912" s="48"/>
      <c r="AA912" s="48"/>
      <c r="AB912" s="48"/>
      <c r="AC912" s="48"/>
      <c r="AD912" s="48"/>
      <c r="AE912" s="48"/>
      <c r="AF912" s="48"/>
      <c r="AG912" s="48"/>
      <c r="AH912" s="48"/>
      <c r="AI912" s="48"/>
      <c r="AJ912" s="48"/>
      <c r="AK912" s="48"/>
      <c r="AL912" s="144" t="s">
        <v>2602</v>
      </c>
      <c r="AM912" s="48"/>
      <c r="AN912" s="48"/>
      <c r="AO912" s="48"/>
      <c r="AP912" s="48"/>
      <c r="AQ912" s="48"/>
      <c r="AR912" s="48"/>
      <c r="AS912" s="48"/>
      <c r="AT912" s="451" t="str">
        <f t="shared" si="53"/>
        <v/>
      </c>
      <c r="AU912" s="451"/>
      <c r="AV912" s="451" t="str">
        <f t="shared" si="56"/>
        <v>Yes</v>
      </c>
      <c r="AW912" s="451"/>
      <c r="AX912" s="149" t="s">
        <v>895</v>
      </c>
      <c r="AY912" s="48"/>
      <c r="AZ912" s="48"/>
      <c r="BA912" s="48"/>
      <c r="BB912" s="451" t="b">
        <f t="shared" si="57"/>
        <v>0</v>
      </c>
      <c r="BC912" s="451"/>
      <c r="BD912" s="48"/>
      <c r="BE912" s="48"/>
      <c r="BF912" s="48"/>
      <c r="BG912" s="48"/>
      <c r="BH912" s="48"/>
      <c r="BI912" s="48"/>
      <c r="BJ912" s="48"/>
      <c r="BK912" s="48"/>
      <c r="BL912" s="48"/>
      <c r="BM912" s="48"/>
      <c r="BN912" s="48"/>
      <c r="BO912" s="48"/>
      <c r="BP912" s="48"/>
      <c r="BQ912" s="48"/>
      <c r="BR912" s="48"/>
      <c r="BS912" s="48"/>
      <c r="BT912" s="48"/>
      <c r="BU912" s="48"/>
    </row>
    <row r="913" spans="1:73" hidden="1">
      <c r="A913" s="48"/>
      <c r="B913" s="48"/>
      <c r="C913" s="70" t="s">
        <v>2603</v>
      </c>
      <c r="D913" s="48"/>
      <c r="E913" s="48"/>
      <c r="F913" s="48"/>
      <c r="G913" s="48"/>
      <c r="H913" s="48"/>
      <c r="I913" s="48"/>
      <c r="J913" s="48"/>
      <c r="K913" s="48"/>
      <c r="L913" s="450">
        <f t="shared" si="58"/>
        <v>542</v>
      </c>
      <c r="M913" s="450"/>
      <c r="N913" s="145" t="s">
        <v>2604</v>
      </c>
      <c r="O913" s="48"/>
      <c r="P913" s="48"/>
      <c r="Q913" s="48"/>
      <c r="R913" s="48"/>
      <c r="S913" s="48"/>
      <c r="T913" s="48"/>
      <c r="U913" s="451" t="str">
        <f t="shared" si="54"/>
        <v/>
      </c>
      <c r="V913" s="451"/>
      <c r="W913" s="451" t="str">
        <f t="shared" si="55"/>
        <v/>
      </c>
      <c r="X913" s="451"/>
      <c r="Y913" s="48"/>
      <c r="Z913" s="48"/>
      <c r="AA913" s="48"/>
      <c r="AB913" s="48"/>
      <c r="AC913" s="48"/>
      <c r="AD913" s="48"/>
      <c r="AE913" s="48"/>
      <c r="AF913" s="48"/>
      <c r="AG913" s="48"/>
      <c r="AH913" s="48"/>
      <c r="AI913" s="48"/>
      <c r="AJ913" s="48"/>
      <c r="AK913" s="48"/>
      <c r="AL913" s="144" t="s">
        <v>2605</v>
      </c>
      <c r="AM913" s="48"/>
      <c r="AN913" s="48"/>
      <c r="AO913" s="48"/>
      <c r="AP913" s="48"/>
      <c r="AQ913" s="48"/>
      <c r="AR913" s="48"/>
      <c r="AS913" s="48"/>
      <c r="AT913" s="451" t="str">
        <f t="shared" si="53"/>
        <v/>
      </c>
      <c r="AU913" s="451"/>
      <c r="AV913" s="451" t="str">
        <f t="shared" si="56"/>
        <v>No</v>
      </c>
      <c r="AW913" s="451"/>
      <c r="AX913" s="149" t="s">
        <v>900</v>
      </c>
      <c r="AY913" s="48"/>
      <c r="AZ913" s="48"/>
      <c r="BA913" s="48"/>
      <c r="BB913" s="451" t="b">
        <f t="shared" si="57"/>
        <v>0</v>
      </c>
      <c r="BC913" s="451"/>
      <c r="BD913" s="48"/>
      <c r="BE913" s="48"/>
      <c r="BF913" s="48"/>
      <c r="BG913" s="48"/>
      <c r="BH913" s="48"/>
      <c r="BI913" s="48"/>
      <c r="BJ913" s="48"/>
      <c r="BK913" s="48"/>
      <c r="BL913" s="48"/>
      <c r="BM913" s="48"/>
      <c r="BN913" s="48"/>
      <c r="BO913" s="48"/>
      <c r="BP913" s="48"/>
      <c r="BQ913" s="48"/>
      <c r="BR913" s="48"/>
      <c r="BS913" s="48"/>
      <c r="BT913" s="48"/>
      <c r="BU913" s="48"/>
    </row>
    <row r="914" spans="1:73" hidden="1">
      <c r="A914" s="48"/>
      <c r="B914" s="48"/>
      <c r="C914" s="70" t="s">
        <v>2606</v>
      </c>
      <c r="D914" s="48"/>
      <c r="E914" s="48"/>
      <c r="F914" s="48"/>
      <c r="G914" s="48"/>
      <c r="H914" s="48"/>
      <c r="I914" s="48"/>
      <c r="J914" s="48"/>
      <c r="K914" s="48"/>
      <c r="L914" s="450">
        <f t="shared" si="58"/>
        <v>543</v>
      </c>
      <c r="M914" s="450"/>
      <c r="N914" s="145" t="s">
        <v>2607</v>
      </c>
      <c r="O914" s="48"/>
      <c r="P914" s="48"/>
      <c r="Q914" s="48"/>
      <c r="R914" s="48"/>
      <c r="S914" s="48"/>
      <c r="T914" s="48"/>
      <c r="U914" s="451" t="str">
        <f t="shared" si="54"/>
        <v/>
      </c>
      <c r="V914" s="451"/>
      <c r="W914" s="451" t="str">
        <f t="shared" si="55"/>
        <v/>
      </c>
      <c r="X914" s="451"/>
      <c r="Y914" s="48"/>
      <c r="Z914" s="48"/>
      <c r="AA914" s="48"/>
      <c r="AB914" s="48"/>
      <c r="AC914" s="48"/>
      <c r="AD914" s="48"/>
      <c r="AE914" s="48"/>
      <c r="AF914" s="48"/>
      <c r="AG914" s="48"/>
      <c r="AH914" s="48"/>
      <c r="AI914" s="48"/>
      <c r="AJ914" s="48"/>
      <c r="AK914" s="48"/>
      <c r="AL914" s="150" t="s">
        <v>2608</v>
      </c>
      <c r="AM914" s="48"/>
      <c r="AN914" s="48"/>
      <c r="AO914" s="48"/>
      <c r="AP914" s="48"/>
      <c r="AQ914" s="48"/>
      <c r="AR914" s="48"/>
      <c r="AS914" s="48"/>
      <c r="AT914" s="451" t="str">
        <f t="shared" si="53"/>
        <v/>
      </c>
      <c r="AU914" s="451"/>
      <c r="AV914" s="451" t="str">
        <f t="shared" si="56"/>
        <v>Yes</v>
      </c>
      <c r="AW914" s="451"/>
      <c r="AX914" s="148" t="s">
        <v>895</v>
      </c>
      <c r="AY914" s="48"/>
      <c r="AZ914" s="48"/>
      <c r="BA914" s="48"/>
      <c r="BB914" s="451" t="b">
        <f t="shared" si="57"/>
        <v>0</v>
      </c>
      <c r="BC914" s="451"/>
      <c r="BD914" s="48"/>
      <c r="BE914" s="48"/>
      <c r="BF914" s="48"/>
      <c r="BG914" s="48"/>
      <c r="BH914" s="48"/>
      <c r="BI914" s="48"/>
      <c r="BJ914" s="48"/>
      <c r="BK914" s="48"/>
      <c r="BL914" s="48"/>
      <c r="BM914" s="48"/>
      <c r="BN914" s="48"/>
      <c r="BO914" s="48"/>
      <c r="BP914" s="48"/>
      <c r="BQ914" s="48"/>
      <c r="BR914" s="48"/>
      <c r="BS914" s="48"/>
      <c r="BT914" s="48"/>
      <c r="BU914" s="48"/>
    </row>
    <row r="915" spans="1:73" hidden="1">
      <c r="A915" s="48"/>
      <c r="B915" s="48"/>
      <c r="C915" s="70" t="s">
        <v>2609</v>
      </c>
      <c r="D915" s="48"/>
      <c r="E915" s="48"/>
      <c r="F915" s="48"/>
      <c r="G915" s="48"/>
      <c r="H915" s="48"/>
      <c r="I915" s="48"/>
      <c r="J915" s="48"/>
      <c r="K915" s="48"/>
      <c r="L915" s="450">
        <f t="shared" si="58"/>
        <v>544</v>
      </c>
      <c r="M915" s="450"/>
      <c r="N915" s="145" t="s">
        <v>2610</v>
      </c>
      <c r="O915" s="48"/>
      <c r="P915" s="48"/>
      <c r="Q915" s="48"/>
      <c r="R915" s="48"/>
      <c r="S915" s="48"/>
      <c r="T915" s="48"/>
      <c r="U915" s="451" t="str">
        <f t="shared" si="54"/>
        <v/>
      </c>
      <c r="V915" s="451"/>
      <c r="W915" s="451" t="str">
        <f t="shared" si="55"/>
        <v/>
      </c>
      <c r="X915" s="451"/>
      <c r="Y915" s="48"/>
      <c r="Z915" s="48"/>
      <c r="AA915" s="48"/>
      <c r="AB915" s="48"/>
      <c r="AC915" s="48"/>
      <c r="AD915" s="48"/>
      <c r="AE915" s="48"/>
      <c r="AF915" s="48"/>
      <c r="AG915" s="48"/>
      <c r="AH915" s="48"/>
      <c r="AI915" s="48"/>
      <c r="AJ915" s="48"/>
      <c r="AK915" s="48"/>
      <c r="AL915" s="144" t="s">
        <v>2611</v>
      </c>
      <c r="AM915" s="48"/>
      <c r="AN915" s="48"/>
      <c r="AO915" s="48"/>
      <c r="AP915" s="48"/>
      <c r="AQ915" s="48"/>
      <c r="AR915" s="48"/>
      <c r="AS915" s="48"/>
      <c r="AT915" s="451" t="str">
        <f t="shared" si="53"/>
        <v/>
      </c>
      <c r="AU915" s="451"/>
      <c r="AV915" s="451" t="str">
        <f t="shared" si="56"/>
        <v>Yes</v>
      </c>
      <c r="AW915" s="451"/>
      <c r="AX915" s="149" t="s">
        <v>905</v>
      </c>
      <c r="AY915" s="48"/>
      <c r="AZ915" s="48"/>
      <c r="BA915" s="48"/>
      <c r="BB915" s="451" t="b">
        <f t="shared" si="57"/>
        <v>0</v>
      </c>
      <c r="BC915" s="451"/>
      <c r="BD915" s="48"/>
      <c r="BE915" s="48"/>
      <c r="BF915" s="48"/>
      <c r="BG915" s="48"/>
      <c r="BH915" s="48"/>
      <c r="BI915" s="48"/>
      <c r="BJ915" s="48"/>
      <c r="BK915" s="48"/>
      <c r="BL915" s="48"/>
      <c r="BM915" s="48"/>
      <c r="BN915" s="48"/>
      <c r="BO915" s="48"/>
      <c r="BP915" s="48"/>
      <c r="BQ915" s="48"/>
      <c r="BR915" s="48"/>
      <c r="BS915" s="48"/>
      <c r="BT915" s="48"/>
      <c r="BU915" s="48"/>
    </row>
    <row r="916" spans="1:73" hidden="1">
      <c r="A916" s="48"/>
      <c r="B916" s="48"/>
      <c r="C916" s="70" t="s">
        <v>2612</v>
      </c>
      <c r="D916" s="48"/>
      <c r="E916" s="48"/>
      <c r="F916" s="48"/>
      <c r="G916" s="48"/>
      <c r="H916" s="48"/>
      <c r="I916" s="48"/>
      <c r="J916" s="48"/>
      <c r="K916" s="48"/>
      <c r="L916" s="450">
        <f t="shared" si="58"/>
        <v>545</v>
      </c>
      <c r="M916" s="450"/>
      <c r="N916" s="145" t="s">
        <v>2613</v>
      </c>
      <c r="O916" s="48"/>
      <c r="P916" s="48"/>
      <c r="Q916" s="48"/>
      <c r="R916" s="48"/>
      <c r="S916" s="48"/>
      <c r="T916" s="48"/>
      <c r="U916" s="451" t="str">
        <f t="shared" si="54"/>
        <v/>
      </c>
      <c r="V916" s="451"/>
      <c r="W916" s="451" t="str">
        <f t="shared" si="55"/>
        <v/>
      </c>
      <c r="X916" s="451"/>
      <c r="Y916" s="48"/>
      <c r="Z916" s="48"/>
      <c r="AA916" s="48"/>
      <c r="AB916" s="48"/>
      <c r="AC916" s="48"/>
      <c r="AD916" s="48"/>
      <c r="AE916" s="48"/>
      <c r="AF916" s="48"/>
      <c r="AG916" s="48"/>
      <c r="AH916" s="48"/>
      <c r="AI916" s="48"/>
      <c r="AJ916" s="48"/>
      <c r="AK916" s="48"/>
      <c r="AL916" s="150" t="s">
        <v>2614</v>
      </c>
      <c r="AM916" s="48"/>
      <c r="AN916" s="48"/>
      <c r="AO916" s="48"/>
      <c r="AP916" s="48"/>
      <c r="AQ916" s="48"/>
      <c r="AR916" s="48"/>
      <c r="AS916" s="48"/>
      <c r="AT916" s="451" t="str">
        <f t="shared" si="53"/>
        <v/>
      </c>
      <c r="AU916" s="451"/>
      <c r="AV916" s="451" t="str">
        <f t="shared" si="56"/>
        <v>Yes</v>
      </c>
      <c r="AW916" s="451"/>
      <c r="AX916" s="148" t="s">
        <v>895</v>
      </c>
      <c r="AY916" s="48"/>
      <c r="AZ916" s="48"/>
      <c r="BA916" s="48"/>
      <c r="BB916" s="451" t="b">
        <f t="shared" si="57"/>
        <v>0</v>
      </c>
      <c r="BC916" s="451"/>
      <c r="BD916" s="48"/>
      <c r="BE916" s="48"/>
      <c r="BF916" s="48"/>
      <c r="BG916" s="48"/>
      <c r="BH916" s="48"/>
      <c r="BI916" s="48"/>
      <c r="BJ916" s="48"/>
      <c r="BK916" s="48"/>
      <c r="BL916" s="48"/>
      <c r="BM916" s="48"/>
      <c r="BN916" s="48"/>
      <c r="BO916" s="48"/>
      <c r="BP916" s="48"/>
      <c r="BQ916" s="48"/>
      <c r="BR916" s="48"/>
      <c r="BS916" s="48"/>
      <c r="BT916" s="48"/>
      <c r="BU916" s="48"/>
    </row>
    <row r="917" spans="1:73" hidden="1">
      <c r="A917" s="48"/>
      <c r="B917" s="48"/>
      <c r="C917" s="70" t="s">
        <v>2615</v>
      </c>
      <c r="D917" s="48"/>
      <c r="E917" s="48"/>
      <c r="F917" s="48"/>
      <c r="G917" s="48"/>
      <c r="H917" s="48"/>
      <c r="I917" s="48"/>
      <c r="J917" s="48"/>
      <c r="K917" s="48"/>
      <c r="L917" s="450">
        <f t="shared" si="58"/>
        <v>546</v>
      </c>
      <c r="M917" s="450"/>
      <c r="N917" s="145" t="s">
        <v>2352</v>
      </c>
      <c r="O917" s="48"/>
      <c r="P917" s="48"/>
      <c r="Q917" s="48"/>
      <c r="R917" s="48"/>
      <c r="S917" s="48"/>
      <c r="T917" s="48"/>
      <c r="U917" s="451" t="str">
        <f t="shared" si="54"/>
        <v/>
      </c>
      <c r="V917" s="451"/>
      <c r="W917" s="451" t="str">
        <f t="shared" si="55"/>
        <v/>
      </c>
      <c r="X917" s="451"/>
      <c r="Y917" s="48"/>
      <c r="Z917" s="48"/>
      <c r="AA917" s="48"/>
      <c r="AB917" s="48"/>
      <c r="AC917" s="48"/>
      <c r="AD917" s="48"/>
      <c r="AE917" s="48"/>
      <c r="AF917" s="48"/>
      <c r="AG917" s="48"/>
      <c r="AH917" s="48"/>
      <c r="AI917" s="48"/>
      <c r="AJ917" s="48"/>
      <c r="AK917" s="48"/>
      <c r="AL917" s="150" t="s">
        <v>2616</v>
      </c>
      <c r="AM917" s="48"/>
      <c r="AN917" s="48"/>
      <c r="AO917" s="48"/>
      <c r="AP917" s="48"/>
      <c r="AQ917" s="48"/>
      <c r="AR917" s="48"/>
      <c r="AS917" s="48"/>
      <c r="AT917" s="451" t="str">
        <f t="shared" si="53"/>
        <v/>
      </c>
      <c r="AU917" s="451"/>
      <c r="AV917" s="451" t="str">
        <f t="shared" si="56"/>
        <v>Yes</v>
      </c>
      <c r="AW917" s="451"/>
      <c r="AX917" s="148" t="s">
        <v>895</v>
      </c>
      <c r="AY917" s="48"/>
      <c r="AZ917" s="48"/>
      <c r="BA917" s="48"/>
      <c r="BB917" s="451" t="b">
        <f t="shared" si="57"/>
        <v>0</v>
      </c>
      <c r="BC917" s="451"/>
      <c r="BD917" s="48"/>
      <c r="BE917" s="48"/>
      <c r="BF917" s="48"/>
      <c r="BG917" s="48"/>
      <c r="BH917" s="48"/>
      <c r="BI917" s="48"/>
      <c r="BJ917" s="48"/>
      <c r="BK917" s="48"/>
      <c r="BL917" s="48"/>
      <c r="BM917" s="48"/>
      <c r="BN917" s="48"/>
      <c r="BO917" s="48"/>
      <c r="BP917" s="48"/>
      <c r="BQ917" s="48"/>
      <c r="BR917" s="48"/>
      <c r="BS917" s="48"/>
      <c r="BT917" s="48"/>
      <c r="BU917" s="48"/>
    </row>
    <row r="918" spans="1:73" hidden="1">
      <c r="A918" s="48"/>
      <c r="B918" s="48"/>
      <c r="C918" s="70" t="s">
        <v>2617</v>
      </c>
      <c r="D918" s="48"/>
      <c r="E918" s="48"/>
      <c r="F918" s="48"/>
      <c r="G918" s="48"/>
      <c r="H918" s="48"/>
      <c r="I918" s="48"/>
      <c r="J918" s="48"/>
      <c r="K918" s="48"/>
      <c r="L918" s="450">
        <f t="shared" si="58"/>
        <v>547</v>
      </c>
      <c r="M918" s="450"/>
      <c r="N918" s="145" t="s">
        <v>2618</v>
      </c>
      <c r="O918" s="48"/>
      <c r="P918" s="48"/>
      <c r="Q918" s="48"/>
      <c r="R918" s="48"/>
      <c r="S918" s="48"/>
      <c r="T918" s="48"/>
      <c r="U918" s="451" t="str">
        <f t="shared" si="54"/>
        <v/>
      </c>
      <c r="V918" s="451"/>
      <c r="W918" s="451" t="str">
        <f t="shared" si="55"/>
        <v/>
      </c>
      <c r="X918" s="451"/>
      <c r="Y918" s="48"/>
      <c r="Z918" s="48"/>
      <c r="AA918" s="48"/>
      <c r="AB918" s="48"/>
      <c r="AC918" s="48"/>
      <c r="AD918" s="48"/>
      <c r="AE918" s="48"/>
      <c r="AF918" s="48"/>
      <c r="AG918" s="48"/>
      <c r="AH918" s="48"/>
      <c r="AI918" s="48"/>
      <c r="AJ918" s="48"/>
      <c r="AK918" s="48"/>
      <c r="AL918" s="150" t="s">
        <v>2619</v>
      </c>
      <c r="AM918" s="48"/>
      <c r="AN918" s="48"/>
      <c r="AO918" s="48"/>
      <c r="AP918" s="48"/>
      <c r="AQ918" s="48"/>
      <c r="AR918" s="48"/>
      <c r="AS918" s="48"/>
      <c r="AT918" s="451" t="str">
        <f t="shared" si="53"/>
        <v/>
      </c>
      <c r="AU918" s="451"/>
      <c r="AV918" s="451" t="str">
        <f t="shared" si="56"/>
        <v>Yes</v>
      </c>
      <c r="AW918" s="451"/>
      <c r="AX918" s="148" t="s">
        <v>895</v>
      </c>
      <c r="AY918" s="48"/>
      <c r="AZ918" s="48"/>
      <c r="BA918" s="48"/>
      <c r="BB918" s="451" t="b">
        <f t="shared" si="57"/>
        <v>0</v>
      </c>
      <c r="BC918" s="451"/>
      <c r="BD918" s="48"/>
      <c r="BE918" s="48"/>
      <c r="BF918" s="48"/>
      <c r="BG918" s="48"/>
      <c r="BH918" s="48"/>
      <c r="BI918" s="48"/>
      <c r="BJ918" s="48"/>
      <c r="BK918" s="48"/>
      <c r="BL918" s="48"/>
      <c r="BM918" s="48"/>
      <c r="BN918" s="48"/>
      <c r="BO918" s="48"/>
      <c r="BP918" s="48"/>
      <c r="BQ918" s="48"/>
      <c r="BR918" s="48"/>
      <c r="BS918" s="48"/>
      <c r="BT918" s="48"/>
      <c r="BU918" s="48"/>
    </row>
    <row r="919" spans="1:73" hidden="1">
      <c r="A919" s="48"/>
      <c r="B919" s="48"/>
      <c r="C919" s="70" t="s">
        <v>2620</v>
      </c>
      <c r="D919" s="48"/>
      <c r="E919" s="48"/>
      <c r="F919" s="48"/>
      <c r="G919" s="48"/>
      <c r="H919" s="48"/>
      <c r="I919" s="48"/>
      <c r="J919" s="48"/>
      <c r="K919" s="48"/>
      <c r="L919" s="450">
        <f t="shared" si="58"/>
        <v>548</v>
      </c>
      <c r="M919" s="450"/>
      <c r="N919" s="145" t="s">
        <v>2621</v>
      </c>
      <c r="O919" s="48"/>
      <c r="P919" s="48"/>
      <c r="Q919" s="48"/>
      <c r="R919" s="48"/>
      <c r="S919" s="48"/>
      <c r="T919" s="48"/>
      <c r="U919" s="451" t="str">
        <f t="shared" si="54"/>
        <v/>
      </c>
      <c r="V919" s="451"/>
      <c r="W919" s="451" t="str">
        <f t="shared" si="55"/>
        <v/>
      </c>
      <c r="X919" s="451"/>
      <c r="Y919" s="48"/>
      <c r="Z919" s="48"/>
      <c r="AA919" s="48"/>
      <c r="AB919" s="48"/>
      <c r="AC919" s="48"/>
      <c r="AD919" s="48"/>
      <c r="AE919" s="48"/>
      <c r="AF919" s="48"/>
      <c r="AG919" s="48"/>
      <c r="AH919" s="48"/>
      <c r="AI919" s="48"/>
      <c r="AJ919" s="48"/>
      <c r="AK919" s="48"/>
      <c r="AL919" s="155" t="s">
        <v>2622</v>
      </c>
      <c r="AM919" s="48"/>
      <c r="AN919" s="48"/>
      <c r="AO919" s="48"/>
      <c r="AP919" s="48"/>
      <c r="AQ919" s="48"/>
      <c r="AR919" s="48"/>
      <c r="AS919" s="48"/>
      <c r="AT919" s="451" t="str">
        <f t="shared" si="53"/>
        <v/>
      </c>
      <c r="AU919" s="451"/>
      <c r="AV919" s="451" t="str">
        <f t="shared" si="56"/>
        <v>Yes</v>
      </c>
      <c r="AW919" s="451"/>
      <c r="AX919" s="148" t="s">
        <v>895</v>
      </c>
      <c r="AY919" s="48"/>
      <c r="AZ919" s="48"/>
      <c r="BA919" s="48"/>
      <c r="BB919" s="451" t="b">
        <f t="shared" si="57"/>
        <v>0</v>
      </c>
      <c r="BC919" s="451"/>
      <c r="BD919" s="48"/>
      <c r="BE919" s="48"/>
      <c r="BF919" s="48"/>
      <c r="BG919" s="48"/>
      <c r="BH919" s="48"/>
      <c r="BI919" s="48"/>
      <c r="BJ919" s="48"/>
      <c r="BK919" s="48"/>
      <c r="BL919" s="48"/>
      <c r="BM919" s="48"/>
      <c r="BN919" s="48"/>
      <c r="BO919" s="48"/>
      <c r="BP919" s="48"/>
      <c r="BQ919" s="48"/>
      <c r="BR919" s="48"/>
      <c r="BS919" s="48"/>
      <c r="BT919" s="48"/>
      <c r="BU919" s="48"/>
    </row>
    <row r="920" spans="1:73" hidden="1">
      <c r="A920" s="48"/>
      <c r="B920" s="48"/>
      <c r="C920" s="70" t="s">
        <v>2623</v>
      </c>
      <c r="D920" s="48"/>
      <c r="E920" s="48"/>
      <c r="F920" s="48"/>
      <c r="G920" s="48"/>
      <c r="H920" s="48"/>
      <c r="I920" s="48"/>
      <c r="J920" s="48"/>
      <c r="K920" s="48"/>
      <c r="L920" s="450">
        <f t="shared" si="58"/>
        <v>549</v>
      </c>
      <c r="M920" s="450"/>
      <c r="N920" s="145" t="s">
        <v>2624</v>
      </c>
      <c r="O920" s="48"/>
      <c r="P920" s="48"/>
      <c r="Q920" s="48"/>
      <c r="R920" s="48"/>
      <c r="S920" s="48"/>
      <c r="T920" s="48"/>
      <c r="U920" s="451" t="str">
        <f t="shared" si="54"/>
        <v/>
      </c>
      <c r="V920" s="451"/>
      <c r="W920" s="451" t="str">
        <f t="shared" si="55"/>
        <v/>
      </c>
      <c r="X920" s="451"/>
      <c r="Y920" s="48"/>
      <c r="Z920" s="48"/>
      <c r="AA920" s="48"/>
      <c r="AB920" s="48"/>
      <c r="AC920" s="48"/>
      <c r="AD920" s="48"/>
      <c r="AE920" s="48"/>
      <c r="AF920" s="48"/>
      <c r="AG920" s="48"/>
      <c r="AH920" s="48"/>
      <c r="AI920" s="48"/>
      <c r="AJ920" s="48"/>
      <c r="AK920" s="48"/>
      <c r="AL920" s="150" t="s">
        <v>2625</v>
      </c>
      <c r="AM920" s="48"/>
      <c r="AN920" s="48"/>
      <c r="AO920" s="48"/>
      <c r="AP920" s="48"/>
      <c r="AQ920" s="48"/>
      <c r="AR920" s="48"/>
      <c r="AS920" s="48"/>
      <c r="AT920" s="451" t="str">
        <f t="shared" si="53"/>
        <v/>
      </c>
      <c r="AU920" s="451"/>
      <c r="AV920" s="451" t="str">
        <f t="shared" si="56"/>
        <v>Yes</v>
      </c>
      <c r="AW920" s="451"/>
      <c r="AX920" s="148" t="s">
        <v>895</v>
      </c>
      <c r="AY920" s="48"/>
      <c r="AZ920" s="48"/>
      <c r="BA920" s="48"/>
      <c r="BB920" s="451" t="b">
        <f t="shared" si="57"/>
        <v>0</v>
      </c>
      <c r="BC920" s="451"/>
      <c r="BD920" s="48"/>
      <c r="BE920" s="48"/>
      <c r="BF920" s="48"/>
      <c r="BG920" s="48"/>
      <c r="BH920" s="48"/>
      <c r="BI920" s="48"/>
      <c r="BJ920" s="48"/>
      <c r="BK920" s="48"/>
      <c r="BL920" s="48"/>
      <c r="BM920" s="48"/>
      <c r="BN920" s="48"/>
      <c r="BO920" s="48"/>
      <c r="BP920" s="48"/>
      <c r="BQ920" s="48"/>
      <c r="BR920" s="48"/>
      <c r="BS920" s="48"/>
      <c r="BT920" s="48"/>
      <c r="BU920" s="48"/>
    </row>
    <row r="921" spans="1:73" hidden="1">
      <c r="A921" s="48"/>
      <c r="B921" s="48"/>
      <c r="C921" s="70" t="s">
        <v>2626</v>
      </c>
      <c r="D921" s="48"/>
      <c r="E921" s="48"/>
      <c r="F921" s="48"/>
      <c r="G921" s="48"/>
      <c r="H921" s="48"/>
      <c r="I921" s="48"/>
      <c r="J921" s="48"/>
      <c r="K921" s="48"/>
      <c r="L921" s="450">
        <f t="shared" si="58"/>
        <v>550</v>
      </c>
      <c r="M921" s="450"/>
      <c r="N921" s="145" t="s">
        <v>2627</v>
      </c>
      <c r="O921" s="48"/>
      <c r="P921" s="48"/>
      <c r="Q921" s="48"/>
      <c r="R921" s="48"/>
      <c r="S921" s="48"/>
      <c r="T921" s="48"/>
      <c r="U921" s="451" t="str">
        <f t="shared" si="54"/>
        <v/>
      </c>
      <c r="V921" s="451"/>
      <c r="W921" s="451" t="str">
        <f t="shared" si="55"/>
        <v/>
      </c>
      <c r="X921" s="451"/>
      <c r="Y921" s="48"/>
      <c r="Z921" s="48"/>
      <c r="AA921" s="48"/>
      <c r="AB921" s="48"/>
      <c r="AC921" s="48"/>
      <c r="AD921" s="48"/>
      <c r="AE921" s="48"/>
      <c r="AF921" s="48"/>
      <c r="AG921" s="48"/>
      <c r="AH921" s="48"/>
      <c r="AI921" s="48"/>
      <c r="AJ921" s="48"/>
      <c r="AK921" s="48"/>
      <c r="AL921" s="150" t="s">
        <v>2628</v>
      </c>
      <c r="AM921" s="48"/>
      <c r="AN921" s="48"/>
      <c r="AO921" s="48"/>
      <c r="AP921" s="48"/>
      <c r="AQ921" s="48"/>
      <c r="AR921" s="48"/>
      <c r="AS921" s="48"/>
      <c r="AT921" s="451" t="str">
        <f t="shared" si="53"/>
        <v/>
      </c>
      <c r="AU921" s="451"/>
      <c r="AV921" s="451" t="str">
        <f t="shared" si="56"/>
        <v>Yes</v>
      </c>
      <c r="AW921" s="451"/>
      <c r="AX921" s="148" t="s">
        <v>895</v>
      </c>
      <c r="AY921" s="48"/>
      <c r="AZ921" s="48"/>
      <c r="BA921" s="48"/>
      <c r="BB921" s="451" t="b">
        <f t="shared" si="57"/>
        <v>0</v>
      </c>
      <c r="BC921" s="451"/>
      <c r="BD921" s="48"/>
      <c r="BE921" s="48"/>
      <c r="BF921" s="48"/>
      <c r="BG921" s="48"/>
      <c r="BH921" s="48"/>
      <c r="BI921" s="48"/>
      <c r="BJ921" s="48"/>
      <c r="BK921" s="48"/>
      <c r="BL921" s="48"/>
      <c r="BM921" s="48"/>
      <c r="BN921" s="48"/>
      <c r="BO921" s="48"/>
      <c r="BP921" s="48"/>
      <c r="BQ921" s="48"/>
      <c r="BR921" s="48"/>
      <c r="BS921" s="48"/>
      <c r="BT921" s="48"/>
      <c r="BU921" s="48"/>
    </row>
    <row r="922" spans="1:73" hidden="1">
      <c r="A922" s="48"/>
      <c r="B922" s="48"/>
      <c r="C922" s="70" t="s">
        <v>2629</v>
      </c>
      <c r="D922" s="48"/>
      <c r="E922" s="48"/>
      <c r="F922" s="48"/>
      <c r="G922" s="48"/>
      <c r="H922" s="48"/>
      <c r="I922" s="48"/>
      <c r="J922" s="48"/>
      <c r="K922" s="48"/>
      <c r="L922" s="450">
        <f t="shared" si="58"/>
        <v>551</v>
      </c>
      <c r="M922" s="450"/>
      <c r="N922" s="145" t="s">
        <v>2558</v>
      </c>
      <c r="O922" s="48"/>
      <c r="P922" s="48"/>
      <c r="Q922" s="48"/>
      <c r="R922" s="48"/>
      <c r="S922" s="48"/>
      <c r="T922" s="48"/>
      <c r="U922" s="451" t="str">
        <f t="shared" si="54"/>
        <v/>
      </c>
      <c r="V922" s="451"/>
      <c r="W922" s="451" t="str">
        <f t="shared" si="55"/>
        <v/>
      </c>
      <c r="X922" s="451"/>
      <c r="Y922" s="48"/>
      <c r="Z922" s="48"/>
      <c r="AA922" s="48"/>
      <c r="AB922" s="48"/>
      <c r="AC922" s="48"/>
      <c r="AD922" s="48"/>
      <c r="AE922" s="48"/>
      <c r="AF922" s="48"/>
      <c r="AG922" s="48"/>
      <c r="AH922" s="48"/>
      <c r="AI922" s="48"/>
      <c r="AJ922" s="48"/>
      <c r="AK922" s="48"/>
      <c r="AL922" s="144" t="s">
        <v>2630</v>
      </c>
      <c r="AM922" s="48"/>
      <c r="AN922" s="48"/>
      <c r="AO922" s="48"/>
      <c r="AP922" s="48"/>
      <c r="AQ922" s="48"/>
      <c r="AR922" s="48"/>
      <c r="AS922" s="48"/>
      <c r="AT922" s="451" t="str">
        <f t="shared" si="53"/>
        <v/>
      </c>
      <c r="AU922" s="451"/>
      <c r="AV922" s="451" t="str">
        <f t="shared" si="56"/>
        <v>Yes</v>
      </c>
      <c r="AW922" s="451"/>
      <c r="AX922" s="149" t="s">
        <v>895</v>
      </c>
      <c r="AY922" s="48"/>
      <c r="AZ922" s="48"/>
      <c r="BA922" s="48"/>
      <c r="BB922" s="451" t="b">
        <f t="shared" si="57"/>
        <v>0</v>
      </c>
      <c r="BC922" s="451"/>
      <c r="BD922" s="48"/>
      <c r="BE922" s="48"/>
      <c r="BF922" s="48"/>
      <c r="BG922" s="48"/>
      <c r="BH922" s="48"/>
      <c r="BI922" s="48"/>
      <c r="BJ922" s="48"/>
      <c r="BK922" s="48"/>
      <c r="BL922" s="48"/>
      <c r="BM922" s="48"/>
      <c r="BN922" s="48"/>
      <c r="BO922" s="48"/>
      <c r="BP922" s="48"/>
      <c r="BQ922" s="48"/>
      <c r="BR922" s="48"/>
      <c r="BS922" s="48"/>
      <c r="BT922" s="48"/>
      <c r="BU922" s="48"/>
    </row>
    <row r="923" spans="1:73" hidden="1">
      <c r="A923" s="48"/>
      <c r="B923" s="48"/>
      <c r="C923" s="70" t="s">
        <v>2631</v>
      </c>
      <c r="D923" s="48"/>
      <c r="E923" s="48"/>
      <c r="F923" s="48"/>
      <c r="G923" s="48"/>
      <c r="H923" s="48"/>
      <c r="I923" s="48"/>
      <c r="J923" s="48"/>
      <c r="K923" s="48"/>
      <c r="L923" s="450">
        <f t="shared" si="58"/>
        <v>552</v>
      </c>
      <c r="M923" s="450"/>
      <c r="N923" s="145" t="s">
        <v>2632</v>
      </c>
      <c r="O923" s="48"/>
      <c r="P923" s="48"/>
      <c r="Q923" s="48"/>
      <c r="R923" s="48"/>
      <c r="S923" s="48"/>
      <c r="T923" s="48"/>
      <c r="U923" s="451" t="str">
        <f t="shared" si="54"/>
        <v/>
      </c>
      <c r="V923" s="451"/>
      <c r="W923" s="451" t="str">
        <f t="shared" si="55"/>
        <v/>
      </c>
      <c r="X923" s="451"/>
      <c r="Y923" s="48"/>
      <c r="Z923" s="48"/>
      <c r="AA923" s="48"/>
      <c r="AB923" s="48"/>
      <c r="AC923" s="48"/>
      <c r="AD923" s="48"/>
      <c r="AE923" s="48"/>
      <c r="AF923" s="48"/>
      <c r="AG923" s="48"/>
      <c r="AH923" s="48"/>
      <c r="AI923" s="48"/>
      <c r="AJ923" s="48"/>
      <c r="AK923" s="48"/>
      <c r="AL923" s="150" t="s">
        <v>2633</v>
      </c>
      <c r="AM923" s="48"/>
      <c r="AN923" s="48"/>
      <c r="AO923" s="48"/>
      <c r="AP923" s="48"/>
      <c r="AQ923" s="48"/>
      <c r="AR923" s="48"/>
      <c r="AS923" s="48"/>
      <c r="AT923" s="451" t="str">
        <f t="shared" si="53"/>
        <v/>
      </c>
      <c r="AU923" s="451"/>
      <c r="AV923" s="451" t="str">
        <f t="shared" si="56"/>
        <v>Yes</v>
      </c>
      <c r="AW923" s="451"/>
      <c r="AX923" s="148" t="s">
        <v>895</v>
      </c>
      <c r="AY923" s="48"/>
      <c r="AZ923" s="48"/>
      <c r="BA923" s="48"/>
      <c r="BB923" s="451" t="b">
        <f t="shared" si="57"/>
        <v>0</v>
      </c>
      <c r="BC923" s="451"/>
      <c r="BD923" s="48"/>
      <c r="BE923" s="48"/>
      <c r="BF923" s="48"/>
      <c r="BG923" s="48"/>
      <c r="BH923" s="48"/>
      <c r="BI923" s="48"/>
      <c r="BJ923" s="48"/>
      <c r="BK923" s="48"/>
      <c r="BL923" s="48"/>
      <c r="BM923" s="48"/>
      <c r="BN923" s="48"/>
      <c r="BO923" s="48"/>
      <c r="BP923" s="48"/>
      <c r="BQ923" s="48"/>
      <c r="BR923" s="48"/>
      <c r="BS923" s="48"/>
      <c r="BT923" s="48"/>
      <c r="BU923" s="48"/>
    </row>
    <row r="924" spans="1:73" hidden="1">
      <c r="A924" s="48"/>
      <c r="B924" s="48"/>
      <c r="C924" s="70" t="s">
        <v>2634</v>
      </c>
      <c r="D924" s="48"/>
      <c r="E924" s="48"/>
      <c r="F924" s="48"/>
      <c r="G924" s="48"/>
      <c r="H924" s="48"/>
      <c r="I924" s="48"/>
      <c r="J924" s="48"/>
      <c r="K924" s="48"/>
      <c r="L924" s="450">
        <f t="shared" si="58"/>
        <v>553</v>
      </c>
      <c r="M924" s="450"/>
      <c r="N924" s="145" t="s">
        <v>2635</v>
      </c>
      <c r="O924" s="48"/>
      <c r="P924" s="48"/>
      <c r="Q924" s="48"/>
      <c r="R924" s="48"/>
      <c r="S924" s="48"/>
      <c r="T924" s="48"/>
      <c r="U924" s="451" t="str">
        <f t="shared" si="54"/>
        <v/>
      </c>
      <c r="V924" s="451"/>
      <c r="W924" s="451" t="str">
        <f t="shared" si="55"/>
        <v/>
      </c>
      <c r="X924" s="451"/>
      <c r="Y924" s="48"/>
      <c r="Z924" s="48"/>
      <c r="AA924" s="48"/>
      <c r="AB924" s="48"/>
      <c r="AC924" s="48"/>
      <c r="AD924" s="48"/>
      <c r="AE924" s="48"/>
      <c r="AF924" s="48"/>
      <c r="AG924" s="48"/>
      <c r="AH924" s="48"/>
      <c r="AI924" s="48"/>
      <c r="AJ924" s="48"/>
      <c r="AK924" s="48"/>
      <c r="AL924" s="150" t="s">
        <v>2636</v>
      </c>
      <c r="AM924" s="48"/>
      <c r="AN924" s="48"/>
      <c r="AO924" s="48"/>
      <c r="AP924" s="48"/>
      <c r="AQ924" s="48"/>
      <c r="AR924" s="48"/>
      <c r="AS924" s="48"/>
      <c r="AT924" s="451" t="str">
        <f t="shared" si="53"/>
        <v/>
      </c>
      <c r="AU924" s="451"/>
      <c r="AV924" s="451" t="str">
        <f t="shared" si="56"/>
        <v>Yes</v>
      </c>
      <c r="AW924" s="451"/>
      <c r="AX924" s="148" t="s">
        <v>895</v>
      </c>
      <c r="AY924" s="48"/>
      <c r="AZ924" s="48"/>
      <c r="BA924" s="48"/>
      <c r="BB924" s="451" t="b">
        <f t="shared" si="57"/>
        <v>0</v>
      </c>
      <c r="BC924" s="451"/>
      <c r="BD924" s="48"/>
      <c r="BE924" s="48"/>
      <c r="BF924" s="48"/>
      <c r="BG924" s="48"/>
      <c r="BH924" s="48"/>
      <c r="BI924" s="48"/>
      <c r="BJ924" s="48"/>
      <c r="BK924" s="48"/>
      <c r="BL924" s="48"/>
      <c r="BM924" s="48"/>
      <c r="BN924" s="48"/>
      <c r="BO924" s="48"/>
      <c r="BP924" s="48"/>
      <c r="BQ924" s="48"/>
      <c r="BR924" s="48"/>
      <c r="BS924" s="48"/>
      <c r="BT924" s="48"/>
      <c r="BU924" s="48"/>
    </row>
    <row r="925" spans="1:73" hidden="1">
      <c r="A925" s="48"/>
      <c r="B925" s="48"/>
      <c r="C925" s="70" t="s">
        <v>2637</v>
      </c>
      <c r="D925" s="48"/>
      <c r="E925" s="48"/>
      <c r="F925" s="48"/>
      <c r="G925" s="48"/>
      <c r="H925" s="48"/>
      <c r="I925" s="48"/>
      <c r="J925" s="48"/>
      <c r="K925" s="48"/>
      <c r="L925" s="450">
        <f t="shared" si="58"/>
        <v>554</v>
      </c>
      <c r="M925" s="450"/>
      <c r="N925" s="145" t="s">
        <v>2638</v>
      </c>
      <c r="O925" s="48"/>
      <c r="P925" s="48"/>
      <c r="Q925" s="48"/>
      <c r="R925" s="48"/>
      <c r="S925" s="48"/>
      <c r="T925" s="48"/>
      <c r="U925" s="451" t="str">
        <f t="shared" si="54"/>
        <v/>
      </c>
      <c r="V925" s="451"/>
      <c r="W925" s="451" t="str">
        <f t="shared" si="55"/>
        <v/>
      </c>
      <c r="X925" s="451"/>
      <c r="Y925" s="48"/>
      <c r="Z925" s="48"/>
      <c r="AA925" s="48"/>
      <c r="AB925" s="48"/>
      <c r="AC925" s="48"/>
      <c r="AD925" s="48"/>
      <c r="AE925" s="48"/>
      <c r="AF925" s="48"/>
      <c r="AG925" s="48"/>
      <c r="AH925" s="48"/>
      <c r="AI925" s="48"/>
      <c r="AJ925" s="48"/>
      <c r="AK925" s="48"/>
      <c r="AL925" s="150" t="s">
        <v>2639</v>
      </c>
      <c r="AM925" s="48"/>
      <c r="AN925" s="48"/>
      <c r="AO925" s="48"/>
      <c r="AP925" s="48"/>
      <c r="AQ925" s="48"/>
      <c r="AR925" s="48"/>
      <c r="AS925" s="48"/>
      <c r="AT925" s="451" t="str">
        <f t="shared" si="53"/>
        <v/>
      </c>
      <c r="AU925" s="451"/>
      <c r="AV925" s="451" t="str">
        <f t="shared" si="56"/>
        <v>Yes</v>
      </c>
      <c r="AW925" s="451"/>
      <c r="AX925" s="148" t="s">
        <v>895</v>
      </c>
      <c r="AY925" s="48"/>
      <c r="AZ925" s="48"/>
      <c r="BA925" s="48"/>
      <c r="BB925" s="451" t="b">
        <f t="shared" si="57"/>
        <v>0</v>
      </c>
      <c r="BC925" s="451"/>
      <c r="BD925" s="48"/>
      <c r="BE925" s="48"/>
      <c r="BF925" s="48"/>
      <c r="BG925" s="48"/>
      <c r="BH925" s="48"/>
      <c r="BI925" s="48"/>
      <c r="BJ925" s="48"/>
      <c r="BK925" s="48"/>
      <c r="BL925" s="48"/>
      <c r="BM925" s="48"/>
      <c r="BN925" s="48"/>
      <c r="BO925" s="48"/>
      <c r="BP925" s="48"/>
      <c r="BQ925" s="48"/>
      <c r="BR925" s="48"/>
      <c r="BS925" s="48"/>
      <c r="BT925" s="48"/>
      <c r="BU925" s="48"/>
    </row>
    <row r="926" spans="1:73" hidden="1">
      <c r="A926" s="48"/>
      <c r="B926" s="48"/>
      <c r="C926" s="70" t="s">
        <v>2640</v>
      </c>
      <c r="D926" s="48"/>
      <c r="E926" s="48"/>
      <c r="F926" s="48"/>
      <c r="G926" s="48"/>
      <c r="H926" s="48"/>
      <c r="I926" s="48"/>
      <c r="J926" s="48"/>
      <c r="K926" s="48"/>
      <c r="L926" s="450">
        <f t="shared" si="58"/>
        <v>555</v>
      </c>
      <c r="M926" s="450"/>
      <c r="N926" s="145" t="s">
        <v>2641</v>
      </c>
      <c r="O926" s="48"/>
      <c r="P926" s="48"/>
      <c r="Q926" s="48"/>
      <c r="R926" s="48"/>
      <c r="S926" s="48"/>
      <c r="T926" s="48"/>
      <c r="U926" s="451" t="str">
        <f t="shared" si="54"/>
        <v/>
      </c>
      <c r="V926" s="451"/>
      <c r="W926" s="451" t="str">
        <f t="shared" si="55"/>
        <v/>
      </c>
      <c r="X926" s="451"/>
      <c r="Y926" s="48"/>
      <c r="Z926" s="48"/>
      <c r="AA926" s="48"/>
      <c r="AB926" s="48"/>
      <c r="AC926" s="48"/>
      <c r="AD926" s="48"/>
      <c r="AE926" s="48"/>
      <c r="AF926" s="48"/>
      <c r="AG926" s="48"/>
      <c r="AH926" s="48"/>
      <c r="AI926" s="48"/>
      <c r="AJ926" s="48"/>
      <c r="AK926" s="48"/>
      <c r="AL926" s="144" t="s">
        <v>2642</v>
      </c>
      <c r="AM926" s="48"/>
      <c r="AN926" s="48"/>
      <c r="AO926" s="48"/>
      <c r="AP926" s="48"/>
      <c r="AQ926" s="48"/>
      <c r="AR926" s="48"/>
      <c r="AS926" s="48"/>
      <c r="AT926" s="451" t="str">
        <f t="shared" si="53"/>
        <v/>
      </c>
      <c r="AU926" s="451"/>
      <c r="AV926" s="451" t="str">
        <f t="shared" si="56"/>
        <v>Yes</v>
      </c>
      <c r="AW926" s="451"/>
      <c r="AX926" s="149" t="s">
        <v>905</v>
      </c>
      <c r="AY926" s="48"/>
      <c r="AZ926" s="48"/>
      <c r="BA926" s="48"/>
      <c r="BB926" s="451" t="b">
        <f t="shared" si="57"/>
        <v>0</v>
      </c>
      <c r="BC926" s="451"/>
      <c r="BD926" s="48"/>
      <c r="BE926" s="48"/>
      <c r="BF926" s="48"/>
      <c r="BG926" s="48"/>
      <c r="BH926" s="48"/>
      <c r="BI926" s="48"/>
      <c r="BJ926" s="48"/>
      <c r="BK926" s="48"/>
      <c r="BL926" s="48"/>
      <c r="BM926" s="48"/>
      <c r="BN926" s="48"/>
      <c r="BO926" s="48"/>
      <c r="BP926" s="48"/>
      <c r="BQ926" s="48"/>
      <c r="BR926" s="48"/>
      <c r="BS926" s="48"/>
      <c r="BT926" s="48"/>
      <c r="BU926" s="48"/>
    </row>
    <row r="927" spans="1:73" hidden="1">
      <c r="A927" s="48"/>
      <c r="B927" s="48"/>
      <c r="C927" s="70" t="s">
        <v>2643</v>
      </c>
      <c r="D927" s="48"/>
      <c r="E927" s="48"/>
      <c r="F927" s="48"/>
      <c r="G927" s="48"/>
      <c r="H927" s="48"/>
      <c r="I927" s="48"/>
      <c r="J927" s="48"/>
      <c r="K927" s="48"/>
      <c r="L927" s="450">
        <f t="shared" si="58"/>
        <v>556</v>
      </c>
      <c r="M927" s="450"/>
      <c r="N927" s="145" t="s">
        <v>2644</v>
      </c>
      <c r="O927" s="48"/>
      <c r="P927" s="48"/>
      <c r="Q927" s="48"/>
      <c r="R927" s="48"/>
      <c r="S927" s="48"/>
      <c r="T927" s="48"/>
      <c r="U927" s="451" t="str">
        <f t="shared" si="54"/>
        <v/>
      </c>
      <c r="V927" s="451"/>
      <c r="W927" s="451" t="str">
        <f t="shared" si="55"/>
        <v/>
      </c>
      <c r="X927" s="451"/>
      <c r="Y927" s="48"/>
      <c r="Z927" s="48"/>
      <c r="AA927" s="48"/>
      <c r="AB927" s="48"/>
      <c r="AC927" s="48"/>
      <c r="AD927" s="48"/>
      <c r="AE927" s="48"/>
      <c r="AF927" s="48"/>
      <c r="AG927" s="48"/>
      <c r="AH927" s="48"/>
      <c r="AI927" s="48"/>
      <c r="AJ927" s="48"/>
      <c r="AK927" s="48"/>
      <c r="AL927" s="144" t="s">
        <v>2645</v>
      </c>
      <c r="AM927" s="48"/>
      <c r="AN927" s="48"/>
      <c r="AO927" s="48"/>
      <c r="AP927" s="48"/>
      <c r="AQ927" s="48"/>
      <c r="AR927" s="48"/>
      <c r="AS927" s="48"/>
      <c r="AT927" s="451" t="str">
        <f t="shared" si="53"/>
        <v/>
      </c>
      <c r="AU927" s="451"/>
      <c r="AV927" s="451" t="str">
        <f t="shared" si="56"/>
        <v>Yes</v>
      </c>
      <c r="AW927" s="451"/>
      <c r="AX927" s="149" t="s">
        <v>905</v>
      </c>
      <c r="AY927" s="48"/>
      <c r="AZ927" s="48"/>
      <c r="BA927" s="48"/>
      <c r="BB927" s="451" t="b">
        <f t="shared" si="57"/>
        <v>0</v>
      </c>
      <c r="BC927" s="451"/>
      <c r="BD927" s="48"/>
      <c r="BE927" s="48"/>
      <c r="BF927" s="48"/>
      <c r="BG927" s="48"/>
      <c r="BH927" s="48"/>
      <c r="BI927" s="48"/>
      <c r="BJ927" s="48"/>
      <c r="BK927" s="48"/>
      <c r="BL927" s="48"/>
      <c r="BM927" s="48"/>
      <c r="BN927" s="48"/>
      <c r="BO927" s="48"/>
      <c r="BP927" s="48"/>
      <c r="BQ927" s="48"/>
      <c r="BR927" s="48"/>
      <c r="BS927" s="48"/>
      <c r="BT927" s="48"/>
      <c r="BU927" s="48"/>
    </row>
    <row r="928" spans="1:73" hidden="1">
      <c r="A928" s="48"/>
      <c r="B928" s="48"/>
      <c r="C928" s="70" t="s">
        <v>2646</v>
      </c>
      <c r="D928" s="48"/>
      <c r="E928" s="48"/>
      <c r="F928" s="48"/>
      <c r="G928" s="48"/>
      <c r="H928" s="48"/>
      <c r="I928" s="48"/>
      <c r="J928" s="48"/>
      <c r="K928" s="48"/>
      <c r="L928" s="450">
        <f t="shared" si="58"/>
        <v>557</v>
      </c>
      <c r="M928" s="450"/>
      <c r="N928" s="145" t="s">
        <v>2647</v>
      </c>
      <c r="O928" s="48"/>
      <c r="P928" s="48"/>
      <c r="Q928" s="48"/>
      <c r="R928" s="48"/>
      <c r="S928" s="48"/>
      <c r="T928" s="48"/>
      <c r="U928" s="451" t="str">
        <f t="shared" si="54"/>
        <v/>
      </c>
      <c r="V928" s="451"/>
      <c r="W928" s="451" t="str">
        <f t="shared" si="55"/>
        <v/>
      </c>
      <c r="X928" s="451"/>
      <c r="Y928" s="48"/>
      <c r="Z928" s="48"/>
      <c r="AA928" s="48"/>
      <c r="AB928" s="48"/>
      <c r="AC928" s="48"/>
      <c r="AD928" s="48"/>
      <c r="AE928" s="48"/>
      <c r="AF928" s="48"/>
      <c r="AG928" s="48"/>
      <c r="AH928" s="48"/>
      <c r="AI928" s="48"/>
      <c r="AJ928" s="48"/>
      <c r="AK928" s="48"/>
      <c r="AL928" s="155" t="s">
        <v>2648</v>
      </c>
      <c r="AM928" s="48"/>
      <c r="AN928" s="48"/>
      <c r="AO928" s="48"/>
      <c r="AP928" s="48"/>
      <c r="AQ928" s="48"/>
      <c r="AR928" s="48"/>
      <c r="AS928" s="48"/>
      <c r="AT928" s="451" t="str">
        <f t="shared" si="53"/>
        <v/>
      </c>
      <c r="AU928" s="451"/>
      <c r="AV928" s="451" t="str">
        <f t="shared" si="56"/>
        <v>Yes</v>
      </c>
      <c r="AW928" s="451"/>
      <c r="AX928" s="148" t="s">
        <v>895</v>
      </c>
      <c r="AY928" s="48"/>
      <c r="AZ928" s="48"/>
      <c r="BA928" s="48"/>
      <c r="BB928" s="451" t="b">
        <f t="shared" si="57"/>
        <v>0</v>
      </c>
      <c r="BC928" s="451"/>
      <c r="BD928" s="48"/>
      <c r="BE928" s="48"/>
      <c r="BF928" s="48"/>
      <c r="BG928" s="48"/>
      <c r="BH928" s="48"/>
      <c r="BI928" s="48"/>
      <c r="BJ928" s="48"/>
      <c r="BK928" s="48"/>
      <c r="BL928" s="48"/>
      <c r="BM928" s="48"/>
      <c r="BN928" s="48"/>
      <c r="BO928" s="48"/>
      <c r="BP928" s="48"/>
      <c r="BQ928" s="48"/>
      <c r="BR928" s="48"/>
      <c r="BS928" s="48"/>
      <c r="BT928" s="48"/>
      <c r="BU928" s="48"/>
    </row>
    <row r="929" spans="1:73" hidden="1">
      <c r="A929" s="48"/>
      <c r="B929" s="48"/>
      <c r="C929" s="70" t="s">
        <v>2649</v>
      </c>
      <c r="D929" s="48"/>
      <c r="E929" s="48"/>
      <c r="F929" s="48"/>
      <c r="G929" s="48"/>
      <c r="H929" s="48"/>
      <c r="I929" s="48"/>
      <c r="J929" s="48"/>
      <c r="K929" s="48"/>
      <c r="L929" s="450">
        <f t="shared" si="58"/>
        <v>558</v>
      </c>
      <c r="M929" s="450"/>
      <c r="N929" s="145" t="s">
        <v>2650</v>
      </c>
      <c r="O929" s="48"/>
      <c r="P929" s="48"/>
      <c r="Q929" s="48"/>
      <c r="R929" s="48"/>
      <c r="S929" s="48"/>
      <c r="T929" s="48"/>
      <c r="U929" s="451" t="str">
        <f t="shared" si="54"/>
        <v/>
      </c>
      <c r="V929" s="451"/>
      <c r="W929" s="451" t="str">
        <f t="shared" si="55"/>
        <v/>
      </c>
      <c r="X929" s="451"/>
      <c r="Y929" s="48"/>
      <c r="Z929" s="48"/>
      <c r="AA929" s="48"/>
      <c r="AB929" s="48"/>
      <c r="AC929" s="48"/>
      <c r="AD929" s="48"/>
      <c r="AE929" s="48"/>
      <c r="AF929" s="48"/>
      <c r="AG929" s="48"/>
      <c r="AH929" s="48"/>
      <c r="AI929" s="48"/>
      <c r="AJ929" s="48"/>
      <c r="AK929" s="48"/>
      <c r="AL929" s="150" t="s">
        <v>2651</v>
      </c>
      <c r="AM929" s="48"/>
      <c r="AN929" s="48"/>
      <c r="AO929" s="48"/>
      <c r="AP929" s="48"/>
      <c r="AQ929" s="48"/>
      <c r="AR929" s="48"/>
      <c r="AS929" s="48"/>
      <c r="AT929" s="451" t="str">
        <f t="shared" si="53"/>
        <v/>
      </c>
      <c r="AU929" s="451"/>
      <c r="AV929" s="451" t="str">
        <f t="shared" si="56"/>
        <v>Yes</v>
      </c>
      <c r="AW929" s="451"/>
      <c r="AX929" s="148" t="s">
        <v>895</v>
      </c>
      <c r="AY929" s="48"/>
      <c r="AZ929" s="48"/>
      <c r="BA929" s="48"/>
      <c r="BB929" s="451" t="b">
        <f t="shared" si="57"/>
        <v>0</v>
      </c>
      <c r="BC929" s="451"/>
      <c r="BD929" s="48"/>
      <c r="BE929" s="48"/>
      <c r="BF929" s="48"/>
      <c r="BG929" s="48"/>
      <c r="BH929" s="48"/>
      <c r="BI929" s="48"/>
      <c r="BJ929" s="48"/>
      <c r="BK929" s="48"/>
      <c r="BL929" s="48"/>
      <c r="BM929" s="48"/>
      <c r="BN929" s="48"/>
      <c r="BO929" s="48"/>
      <c r="BP929" s="48"/>
      <c r="BQ929" s="48"/>
      <c r="BR929" s="48"/>
      <c r="BS929" s="48"/>
      <c r="BT929" s="48"/>
      <c r="BU929" s="48"/>
    </row>
    <row r="930" spans="1:73" hidden="1">
      <c r="A930" s="48"/>
      <c r="B930" s="48"/>
      <c r="C930" s="70" t="s">
        <v>2652</v>
      </c>
      <c r="D930" s="48"/>
      <c r="E930" s="48"/>
      <c r="F930" s="48"/>
      <c r="G930" s="48"/>
      <c r="H930" s="48"/>
      <c r="I930" s="48"/>
      <c r="J930" s="48"/>
      <c r="K930" s="48"/>
      <c r="L930" s="450">
        <f t="shared" si="58"/>
        <v>559</v>
      </c>
      <c r="M930" s="450"/>
      <c r="N930" s="145" t="s">
        <v>2653</v>
      </c>
      <c r="O930" s="48"/>
      <c r="P930" s="48"/>
      <c r="Q930" s="48"/>
      <c r="R930" s="48"/>
      <c r="S930" s="48"/>
      <c r="T930" s="48"/>
      <c r="U930" s="451" t="str">
        <f t="shared" si="54"/>
        <v/>
      </c>
      <c r="V930" s="451"/>
      <c r="W930" s="451" t="str">
        <f t="shared" si="55"/>
        <v/>
      </c>
      <c r="X930" s="451"/>
      <c r="Y930" s="48"/>
      <c r="Z930" s="48"/>
      <c r="AA930" s="48"/>
      <c r="AB930" s="48"/>
      <c r="AC930" s="48"/>
      <c r="AD930" s="48"/>
      <c r="AE930" s="48"/>
      <c r="AF930" s="48"/>
      <c r="AG930" s="48"/>
      <c r="AH930" s="48"/>
      <c r="AI930" s="48"/>
      <c r="AJ930" s="48"/>
      <c r="AK930" s="48"/>
      <c r="AL930" s="144" t="s">
        <v>2654</v>
      </c>
      <c r="AM930" s="48"/>
      <c r="AN930" s="48"/>
      <c r="AO930" s="48"/>
      <c r="AP930" s="48"/>
      <c r="AQ930" s="48"/>
      <c r="AR930" s="48"/>
      <c r="AS930" s="48"/>
      <c r="AT930" s="451" t="str">
        <f t="shared" si="53"/>
        <v/>
      </c>
      <c r="AU930" s="451"/>
      <c r="AV930" s="451" t="str">
        <f t="shared" si="56"/>
        <v>Yes</v>
      </c>
      <c r="AW930" s="451"/>
      <c r="AX930" s="149" t="s">
        <v>905</v>
      </c>
      <c r="AY930" s="48"/>
      <c r="AZ930" s="48"/>
      <c r="BA930" s="48"/>
      <c r="BB930" s="451" t="b">
        <f t="shared" si="57"/>
        <v>0</v>
      </c>
      <c r="BC930" s="451"/>
      <c r="BD930" s="48"/>
      <c r="BE930" s="48"/>
      <c r="BF930" s="48"/>
      <c r="BG930" s="48"/>
      <c r="BH930" s="48"/>
      <c r="BI930" s="48"/>
      <c r="BJ930" s="48"/>
      <c r="BK930" s="48"/>
      <c r="BL930" s="48"/>
      <c r="BM930" s="48"/>
      <c r="BN930" s="48"/>
      <c r="BO930" s="48"/>
      <c r="BP930" s="48"/>
      <c r="BQ930" s="48"/>
      <c r="BR930" s="48"/>
      <c r="BS930" s="48"/>
      <c r="BT930" s="48"/>
      <c r="BU930" s="48"/>
    </row>
    <row r="931" spans="1:73" hidden="1">
      <c r="A931" s="48"/>
      <c r="B931" s="48"/>
      <c r="C931" s="70" t="s">
        <v>2655</v>
      </c>
      <c r="D931" s="48"/>
      <c r="E931" s="48"/>
      <c r="F931" s="48"/>
      <c r="G931" s="48"/>
      <c r="H931" s="48"/>
      <c r="I931" s="48"/>
      <c r="J931" s="48"/>
      <c r="K931" s="48"/>
      <c r="L931" s="450">
        <f t="shared" si="58"/>
        <v>560</v>
      </c>
      <c r="M931" s="450"/>
      <c r="N931" s="145" t="s">
        <v>2656</v>
      </c>
      <c r="O931" s="48"/>
      <c r="P931" s="48"/>
      <c r="Q931" s="48"/>
      <c r="R931" s="48"/>
      <c r="S931" s="48"/>
      <c r="T931" s="48"/>
      <c r="U931" s="451" t="str">
        <f t="shared" si="54"/>
        <v/>
      </c>
      <c r="V931" s="451"/>
      <c r="W931" s="451" t="str">
        <f t="shared" si="55"/>
        <v/>
      </c>
      <c r="X931" s="451"/>
      <c r="Y931" s="48"/>
      <c r="Z931" s="48"/>
      <c r="AA931" s="48"/>
      <c r="AB931" s="48"/>
      <c r="AC931" s="48"/>
      <c r="AD931" s="48"/>
      <c r="AE931" s="48"/>
      <c r="AF931" s="48"/>
      <c r="AG931" s="48"/>
      <c r="AH931" s="48"/>
      <c r="AI931" s="48"/>
      <c r="AJ931" s="48"/>
      <c r="AK931" s="48"/>
      <c r="AL931" s="150" t="s">
        <v>2657</v>
      </c>
      <c r="AM931" s="48"/>
      <c r="AN931" s="48"/>
      <c r="AO931" s="48"/>
      <c r="AP931" s="48"/>
      <c r="AQ931" s="48"/>
      <c r="AR931" s="48"/>
      <c r="AS931" s="48"/>
      <c r="AT931" s="451" t="str">
        <f t="shared" si="53"/>
        <v/>
      </c>
      <c r="AU931" s="451"/>
      <c r="AV931" s="451" t="str">
        <f t="shared" si="56"/>
        <v>Yes</v>
      </c>
      <c r="AW931" s="451"/>
      <c r="AX931" s="148" t="s">
        <v>895</v>
      </c>
      <c r="AY931" s="48"/>
      <c r="AZ931" s="48"/>
      <c r="BA931" s="48"/>
      <c r="BB931" s="451" t="b">
        <f t="shared" si="57"/>
        <v>0</v>
      </c>
      <c r="BC931" s="451"/>
      <c r="BD931" s="48"/>
      <c r="BE931" s="48"/>
      <c r="BF931" s="48"/>
      <c r="BG931" s="48"/>
      <c r="BH931" s="48"/>
      <c r="BI931" s="48"/>
      <c r="BJ931" s="48"/>
      <c r="BK931" s="48"/>
      <c r="BL931" s="48"/>
      <c r="BM931" s="48"/>
      <c r="BN931" s="48"/>
      <c r="BO931" s="48"/>
      <c r="BP931" s="48"/>
      <c r="BQ931" s="48"/>
      <c r="BR931" s="48"/>
      <c r="BS931" s="48"/>
      <c r="BT931" s="48"/>
      <c r="BU931" s="48"/>
    </row>
    <row r="932" spans="1:73" hidden="1">
      <c r="A932" s="48"/>
      <c r="B932" s="48"/>
      <c r="C932" s="70" t="s">
        <v>2658</v>
      </c>
      <c r="D932" s="48"/>
      <c r="E932" s="48"/>
      <c r="F932" s="48"/>
      <c r="G932" s="48"/>
      <c r="H932" s="48"/>
      <c r="I932" s="48"/>
      <c r="J932" s="48"/>
      <c r="K932" s="48"/>
      <c r="L932" s="450">
        <f t="shared" si="58"/>
        <v>561</v>
      </c>
      <c r="M932" s="450"/>
      <c r="N932" s="145" t="s">
        <v>2659</v>
      </c>
      <c r="O932" s="48"/>
      <c r="P932" s="48"/>
      <c r="Q932" s="48"/>
      <c r="R932" s="48"/>
      <c r="S932" s="48"/>
      <c r="T932" s="48"/>
      <c r="U932" s="451" t="str">
        <f t="shared" si="54"/>
        <v/>
      </c>
      <c r="V932" s="451"/>
      <c r="W932" s="451" t="str">
        <f t="shared" si="55"/>
        <v/>
      </c>
      <c r="X932" s="451"/>
      <c r="Y932" s="48"/>
      <c r="Z932" s="48"/>
      <c r="AA932" s="48"/>
      <c r="AB932" s="48"/>
      <c r="AC932" s="48"/>
      <c r="AD932" s="48"/>
      <c r="AE932" s="48"/>
      <c r="AF932" s="48"/>
      <c r="AG932" s="48"/>
      <c r="AH932" s="48"/>
      <c r="AI932" s="48"/>
      <c r="AJ932" s="48"/>
      <c r="AK932" s="48"/>
      <c r="AL932" s="150" t="s">
        <v>2660</v>
      </c>
      <c r="AM932" s="48"/>
      <c r="AN932" s="48"/>
      <c r="AO932" s="48"/>
      <c r="AP932" s="48"/>
      <c r="AQ932" s="48"/>
      <c r="AR932" s="48"/>
      <c r="AS932" s="48"/>
      <c r="AT932" s="451" t="str">
        <f t="shared" si="53"/>
        <v/>
      </c>
      <c r="AU932" s="451"/>
      <c r="AV932" s="451" t="str">
        <f t="shared" si="56"/>
        <v>Yes</v>
      </c>
      <c r="AW932" s="451"/>
      <c r="AX932" s="148" t="s">
        <v>895</v>
      </c>
      <c r="AY932" s="48"/>
      <c r="AZ932" s="48"/>
      <c r="BA932" s="48"/>
      <c r="BB932" s="451" t="b">
        <f t="shared" si="57"/>
        <v>0</v>
      </c>
      <c r="BC932" s="451"/>
      <c r="BD932" s="48"/>
      <c r="BE932" s="48"/>
      <c r="BF932" s="48"/>
      <c r="BG932" s="48"/>
      <c r="BH932" s="48"/>
      <c r="BI932" s="48"/>
      <c r="BJ932" s="48"/>
      <c r="BK932" s="48"/>
      <c r="BL932" s="48"/>
      <c r="BM932" s="48"/>
      <c r="BN932" s="48"/>
      <c r="BO932" s="48"/>
      <c r="BP932" s="48"/>
      <c r="BQ932" s="48"/>
      <c r="BR932" s="48"/>
      <c r="BS932" s="48"/>
      <c r="BT932" s="48"/>
      <c r="BU932" s="48"/>
    </row>
    <row r="933" spans="1:73" hidden="1">
      <c r="A933" s="48"/>
      <c r="B933" s="48"/>
      <c r="C933" s="70" t="s">
        <v>2661</v>
      </c>
      <c r="D933" s="48"/>
      <c r="E933" s="48"/>
      <c r="F933" s="48"/>
      <c r="G933" s="48"/>
      <c r="H933" s="48"/>
      <c r="I933" s="48"/>
      <c r="J933" s="48"/>
      <c r="K933" s="48"/>
      <c r="L933" s="450">
        <f t="shared" si="58"/>
        <v>562</v>
      </c>
      <c r="M933" s="450"/>
      <c r="N933" s="145" t="s">
        <v>2662</v>
      </c>
      <c r="O933" s="48"/>
      <c r="P933" s="48"/>
      <c r="Q933" s="48"/>
      <c r="R933" s="48"/>
      <c r="S933" s="48"/>
      <c r="T933" s="48"/>
      <c r="U933" s="451" t="str">
        <f t="shared" si="54"/>
        <v/>
      </c>
      <c r="V933" s="451"/>
      <c r="W933" s="451" t="str">
        <f t="shared" si="55"/>
        <v/>
      </c>
      <c r="X933" s="451"/>
      <c r="Y933" s="48"/>
      <c r="Z933" s="48"/>
      <c r="AA933" s="48"/>
      <c r="AB933" s="48"/>
      <c r="AC933" s="48"/>
      <c r="AD933" s="48"/>
      <c r="AE933" s="48"/>
      <c r="AF933" s="48"/>
      <c r="AG933" s="48"/>
      <c r="AH933" s="48"/>
      <c r="AI933" s="48"/>
      <c r="AJ933" s="48"/>
      <c r="AK933" s="48"/>
      <c r="AL933" s="144" t="s">
        <v>2663</v>
      </c>
      <c r="AM933" s="48"/>
      <c r="AN933" s="48"/>
      <c r="AO933" s="48"/>
      <c r="AP933" s="48"/>
      <c r="AQ933" s="48"/>
      <c r="AR933" s="48"/>
      <c r="AS933" s="48"/>
      <c r="AT933" s="451" t="str">
        <f t="shared" si="53"/>
        <v/>
      </c>
      <c r="AU933" s="451"/>
      <c r="AV933" s="451" t="str">
        <f t="shared" si="56"/>
        <v>Yes</v>
      </c>
      <c r="AW933" s="451"/>
      <c r="AX933" s="149" t="s">
        <v>905</v>
      </c>
      <c r="AY933" s="48"/>
      <c r="AZ933" s="48"/>
      <c r="BA933" s="48"/>
      <c r="BB933" s="451" t="b">
        <f t="shared" si="57"/>
        <v>0</v>
      </c>
      <c r="BC933" s="451"/>
      <c r="BD933" s="48"/>
      <c r="BE933" s="48"/>
      <c r="BF933" s="48"/>
      <c r="BG933" s="48"/>
      <c r="BH933" s="48"/>
      <c r="BI933" s="48"/>
      <c r="BJ933" s="48"/>
      <c r="BK933" s="48"/>
      <c r="BL933" s="48"/>
      <c r="BM933" s="48"/>
      <c r="BN933" s="48"/>
      <c r="BO933" s="48"/>
      <c r="BP933" s="48"/>
      <c r="BQ933" s="48"/>
      <c r="BR933" s="48"/>
      <c r="BS933" s="48"/>
      <c r="BT933" s="48"/>
      <c r="BU933" s="48"/>
    </row>
    <row r="934" spans="1:73" hidden="1">
      <c r="A934" s="48"/>
      <c r="B934" s="48"/>
      <c r="C934" s="70" t="s">
        <v>2664</v>
      </c>
      <c r="D934" s="48"/>
      <c r="E934" s="48"/>
      <c r="F934" s="48"/>
      <c r="G934" s="48"/>
      <c r="H934" s="48"/>
      <c r="I934" s="48"/>
      <c r="J934" s="48"/>
      <c r="K934" s="48"/>
      <c r="L934" s="450">
        <f t="shared" si="58"/>
        <v>563</v>
      </c>
      <c r="M934" s="450"/>
      <c r="N934" s="145" t="s">
        <v>2665</v>
      </c>
      <c r="O934" s="48"/>
      <c r="P934" s="48"/>
      <c r="Q934" s="48"/>
      <c r="R934" s="48"/>
      <c r="S934" s="48"/>
      <c r="T934" s="48"/>
      <c r="U934" s="451" t="str">
        <f t="shared" si="54"/>
        <v/>
      </c>
      <c r="V934" s="451"/>
      <c r="W934" s="451" t="str">
        <f t="shared" si="55"/>
        <v/>
      </c>
      <c r="X934" s="451"/>
      <c r="Y934" s="48"/>
      <c r="Z934" s="48"/>
      <c r="AA934" s="48"/>
      <c r="AB934" s="48"/>
      <c r="AC934" s="48"/>
      <c r="AD934" s="48"/>
      <c r="AE934" s="48"/>
      <c r="AF934" s="48"/>
      <c r="AG934" s="48"/>
      <c r="AH934" s="48"/>
      <c r="AI934" s="48"/>
      <c r="AJ934" s="48"/>
      <c r="AK934" s="48"/>
      <c r="AL934" s="144" t="s">
        <v>2666</v>
      </c>
      <c r="AM934" s="48"/>
      <c r="AN934" s="48"/>
      <c r="AO934" s="48"/>
      <c r="AP934" s="48"/>
      <c r="AQ934" s="48"/>
      <c r="AR934" s="48"/>
      <c r="AS934" s="48"/>
      <c r="AT934" s="451" t="str">
        <f t="shared" si="53"/>
        <v/>
      </c>
      <c r="AU934" s="451"/>
      <c r="AV934" s="451" t="str">
        <f t="shared" si="56"/>
        <v>Yes</v>
      </c>
      <c r="AW934" s="451"/>
      <c r="AX934" s="149" t="s">
        <v>905</v>
      </c>
      <c r="AY934" s="48"/>
      <c r="AZ934" s="48"/>
      <c r="BA934" s="48"/>
      <c r="BB934" s="451" t="b">
        <f t="shared" si="57"/>
        <v>0</v>
      </c>
      <c r="BC934" s="451"/>
      <c r="BD934" s="48"/>
      <c r="BE934" s="48"/>
      <c r="BF934" s="48"/>
      <c r="BG934" s="48"/>
      <c r="BH934" s="48"/>
      <c r="BI934" s="48"/>
      <c r="BJ934" s="48"/>
      <c r="BK934" s="48"/>
      <c r="BL934" s="48"/>
      <c r="BM934" s="48"/>
      <c r="BN934" s="48"/>
      <c r="BO934" s="48"/>
      <c r="BP934" s="48"/>
      <c r="BQ934" s="48"/>
      <c r="BR934" s="48"/>
      <c r="BS934" s="48"/>
      <c r="BT934" s="48"/>
      <c r="BU934" s="48"/>
    </row>
    <row r="935" spans="1:73" hidden="1">
      <c r="A935" s="48"/>
      <c r="B935" s="48"/>
      <c r="C935" s="70" t="s">
        <v>2667</v>
      </c>
      <c r="D935" s="48"/>
      <c r="E935" s="48"/>
      <c r="F935" s="48"/>
      <c r="G935" s="48"/>
      <c r="H935" s="48"/>
      <c r="I935" s="48"/>
      <c r="J935" s="48"/>
      <c r="K935" s="48"/>
      <c r="L935" s="450">
        <f t="shared" si="58"/>
        <v>564</v>
      </c>
      <c r="M935" s="450"/>
      <c r="N935" s="145" t="s">
        <v>2668</v>
      </c>
      <c r="O935" s="48"/>
      <c r="P935" s="48"/>
      <c r="Q935" s="48"/>
      <c r="R935" s="48"/>
      <c r="S935" s="48"/>
      <c r="T935" s="48"/>
      <c r="U935" s="451" t="str">
        <f t="shared" si="54"/>
        <v/>
      </c>
      <c r="V935" s="451"/>
      <c r="W935" s="451" t="str">
        <f t="shared" si="55"/>
        <v/>
      </c>
      <c r="X935" s="451"/>
      <c r="Y935" s="48"/>
      <c r="Z935" s="48"/>
      <c r="AA935" s="48"/>
      <c r="AB935" s="48"/>
      <c r="AC935" s="48"/>
      <c r="AD935" s="48"/>
      <c r="AE935" s="48"/>
      <c r="AF935" s="48"/>
      <c r="AG935" s="48"/>
      <c r="AH935" s="48"/>
      <c r="AI935" s="48"/>
      <c r="AJ935" s="48"/>
      <c r="AK935" s="48"/>
      <c r="AL935" s="144" t="s">
        <v>2078</v>
      </c>
      <c r="AM935" s="48"/>
      <c r="AN935" s="48"/>
      <c r="AO935" s="48"/>
      <c r="AP935" s="48"/>
      <c r="AQ935" s="48"/>
      <c r="AR935" s="48"/>
      <c r="AS935" s="48"/>
      <c r="AT935" s="451" t="str">
        <f t="shared" si="53"/>
        <v/>
      </c>
      <c r="AU935" s="451"/>
      <c r="AV935" s="451" t="str">
        <f t="shared" si="56"/>
        <v>Yes</v>
      </c>
      <c r="AW935" s="451"/>
      <c r="AX935" s="149" t="s">
        <v>905</v>
      </c>
      <c r="AY935" s="48"/>
      <c r="AZ935" s="48"/>
      <c r="BA935" s="48"/>
      <c r="BB935" s="451" t="b">
        <f t="shared" si="57"/>
        <v>0</v>
      </c>
      <c r="BC935" s="451"/>
      <c r="BD935" s="48"/>
      <c r="BE935" s="48"/>
      <c r="BF935" s="48"/>
      <c r="BG935" s="48"/>
      <c r="BH935" s="48"/>
      <c r="BI935" s="48"/>
      <c r="BJ935" s="48"/>
      <c r="BK935" s="48"/>
      <c r="BL935" s="48"/>
      <c r="BM935" s="48"/>
      <c r="BN935" s="48"/>
      <c r="BO935" s="48"/>
      <c r="BP935" s="48"/>
      <c r="BQ935" s="48"/>
      <c r="BR935" s="48"/>
      <c r="BS935" s="48"/>
      <c r="BT935" s="48"/>
      <c r="BU935" s="48"/>
    </row>
    <row r="936" spans="1:73" hidden="1">
      <c r="A936" s="48"/>
      <c r="B936" s="48"/>
      <c r="C936" s="70" t="s">
        <v>2669</v>
      </c>
      <c r="D936" s="48"/>
      <c r="E936" s="48"/>
      <c r="F936" s="48"/>
      <c r="G936" s="48"/>
      <c r="H936" s="48"/>
      <c r="I936" s="48"/>
      <c r="J936" s="48"/>
      <c r="K936" s="48"/>
      <c r="L936" s="450">
        <f t="shared" si="58"/>
        <v>565</v>
      </c>
      <c r="M936" s="450"/>
      <c r="N936" s="145" t="s">
        <v>2670</v>
      </c>
      <c r="O936" s="48"/>
      <c r="P936" s="48"/>
      <c r="Q936" s="48"/>
      <c r="R936" s="48"/>
      <c r="S936" s="48"/>
      <c r="T936" s="48"/>
      <c r="U936" s="451" t="str">
        <f t="shared" si="54"/>
        <v/>
      </c>
      <c r="V936" s="451"/>
      <c r="W936" s="451" t="str">
        <f t="shared" si="55"/>
        <v/>
      </c>
      <c r="X936" s="451"/>
      <c r="Y936" s="48"/>
      <c r="Z936" s="48"/>
      <c r="AA936" s="48"/>
      <c r="AB936" s="48"/>
      <c r="AC936" s="48"/>
      <c r="AD936" s="48"/>
      <c r="AE936" s="48"/>
      <c r="AF936" s="48"/>
      <c r="AG936" s="48"/>
      <c r="AH936" s="48"/>
      <c r="AI936" s="48"/>
      <c r="AJ936" s="48"/>
      <c r="AK936" s="48"/>
      <c r="AL936" s="144" t="s">
        <v>2671</v>
      </c>
      <c r="AM936" s="48"/>
      <c r="AN936" s="48"/>
      <c r="AO936" s="48"/>
      <c r="AP936" s="48"/>
      <c r="AQ936" s="48"/>
      <c r="AR936" s="48"/>
      <c r="AS936" s="48"/>
      <c r="AT936" s="451" t="str">
        <f t="shared" si="53"/>
        <v/>
      </c>
      <c r="AU936" s="451"/>
      <c r="AV936" s="451" t="str">
        <f t="shared" si="56"/>
        <v>Yes</v>
      </c>
      <c r="AW936" s="451"/>
      <c r="AX936" s="149" t="s">
        <v>905</v>
      </c>
      <c r="AY936" s="48"/>
      <c r="AZ936" s="48"/>
      <c r="BA936" s="48"/>
      <c r="BB936" s="451" t="b">
        <f t="shared" si="57"/>
        <v>0</v>
      </c>
      <c r="BC936" s="451"/>
      <c r="BD936" s="48"/>
      <c r="BE936" s="48"/>
      <c r="BF936" s="48"/>
      <c r="BG936" s="48"/>
      <c r="BH936" s="48"/>
      <c r="BI936" s="48"/>
      <c r="BJ936" s="48"/>
      <c r="BK936" s="48"/>
      <c r="BL936" s="48"/>
      <c r="BM936" s="48"/>
      <c r="BN936" s="48"/>
      <c r="BO936" s="48"/>
      <c r="BP936" s="48"/>
      <c r="BQ936" s="48"/>
      <c r="BR936" s="48"/>
      <c r="BS936" s="48"/>
      <c r="BT936" s="48"/>
      <c r="BU936" s="48"/>
    </row>
    <row r="937" spans="1:73" hidden="1">
      <c r="A937" s="48"/>
      <c r="B937" s="48"/>
      <c r="C937" s="70" t="s">
        <v>2672</v>
      </c>
      <c r="D937" s="48"/>
      <c r="E937" s="48"/>
      <c r="F937" s="48"/>
      <c r="G937" s="48"/>
      <c r="H937" s="48"/>
      <c r="I937" s="48"/>
      <c r="J937" s="48"/>
      <c r="K937" s="48"/>
      <c r="L937" s="450">
        <f t="shared" si="58"/>
        <v>566</v>
      </c>
      <c r="M937" s="450"/>
      <c r="N937" s="145" t="s">
        <v>2673</v>
      </c>
      <c r="O937" s="48"/>
      <c r="P937" s="48"/>
      <c r="Q937" s="48"/>
      <c r="R937" s="48"/>
      <c r="S937" s="48"/>
      <c r="T937" s="48"/>
      <c r="U937" s="451" t="str">
        <f t="shared" si="54"/>
        <v/>
      </c>
      <c r="V937" s="451"/>
      <c r="W937" s="451" t="str">
        <f t="shared" si="55"/>
        <v/>
      </c>
      <c r="X937" s="451"/>
      <c r="Y937" s="48"/>
      <c r="Z937" s="48"/>
      <c r="AA937" s="48"/>
      <c r="AB937" s="48"/>
      <c r="AC937" s="48"/>
      <c r="AD937" s="48"/>
      <c r="AE937" s="48"/>
      <c r="AF937" s="48"/>
      <c r="AG937" s="48"/>
      <c r="AH937" s="48"/>
      <c r="AI937" s="48"/>
      <c r="AJ937" s="48"/>
      <c r="AK937" s="48"/>
      <c r="AL937" s="153" t="s">
        <v>2674</v>
      </c>
      <c r="AM937" s="48"/>
      <c r="AN937" s="48"/>
      <c r="AO937" s="48"/>
      <c r="AP937" s="48"/>
      <c r="AQ937" s="48"/>
      <c r="AR937" s="48"/>
      <c r="AS937" s="48"/>
      <c r="AT937" s="451" t="str">
        <f t="shared" si="53"/>
        <v/>
      </c>
      <c r="AU937" s="451"/>
      <c r="AV937" s="451" t="str">
        <f t="shared" si="56"/>
        <v>Yes</v>
      </c>
      <c r="AW937" s="451"/>
      <c r="AX937" s="148" t="s">
        <v>895</v>
      </c>
      <c r="AY937" s="48"/>
      <c r="AZ937" s="48"/>
      <c r="BA937" s="48"/>
      <c r="BB937" s="451" t="b">
        <f t="shared" si="57"/>
        <v>0</v>
      </c>
      <c r="BC937" s="451"/>
      <c r="BD937" s="48"/>
      <c r="BE937" s="48"/>
      <c r="BF937" s="48"/>
      <c r="BG937" s="48"/>
      <c r="BH937" s="48"/>
      <c r="BI937" s="48"/>
      <c r="BJ937" s="48"/>
      <c r="BK937" s="48"/>
      <c r="BL937" s="48"/>
      <c r="BM937" s="48"/>
      <c r="BN937" s="48"/>
      <c r="BO937" s="48"/>
      <c r="BP937" s="48"/>
      <c r="BQ937" s="48"/>
      <c r="BR937" s="48"/>
      <c r="BS937" s="48"/>
      <c r="BT937" s="48"/>
      <c r="BU937" s="48"/>
    </row>
    <row r="938" spans="1:73" hidden="1">
      <c r="A938" s="48"/>
      <c r="B938" s="48"/>
      <c r="C938" s="70" t="s">
        <v>2675</v>
      </c>
      <c r="D938" s="48"/>
      <c r="E938" s="48"/>
      <c r="F938" s="48"/>
      <c r="G938" s="48"/>
      <c r="H938" s="48"/>
      <c r="I938" s="48"/>
      <c r="J938" s="48"/>
      <c r="K938" s="48"/>
      <c r="L938" s="450">
        <f t="shared" si="58"/>
        <v>567</v>
      </c>
      <c r="M938" s="450"/>
      <c r="N938" s="145" t="s">
        <v>2676</v>
      </c>
      <c r="O938" s="48"/>
      <c r="P938" s="48"/>
      <c r="Q938" s="48"/>
      <c r="R938" s="48"/>
      <c r="S938" s="48"/>
      <c r="T938" s="48"/>
      <c r="U938" s="451" t="str">
        <f t="shared" si="54"/>
        <v/>
      </c>
      <c r="V938" s="451"/>
      <c r="W938" s="451" t="str">
        <f t="shared" si="55"/>
        <v/>
      </c>
      <c r="X938" s="451"/>
      <c r="Y938" s="48"/>
      <c r="Z938" s="48"/>
      <c r="AA938" s="48"/>
      <c r="AB938" s="48"/>
      <c r="AC938" s="48"/>
      <c r="AD938" s="48"/>
      <c r="AE938" s="48"/>
      <c r="AF938" s="48"/>
      <c r="AG938" s="48"/>
      <c r="AH938" s="48"/>
      <c r="AI938" s="48"/>
      <c r="AJ938" s="48"/>
      <c r="AK938" s="48"/>
      <c r="AL938" s="150" t="s">
        <v>2677</v>
      </c>
      <c r="AM938" s="48"/>
      <c r="AN938" s="48"/>
      <c r="AO938" s="48"/>
      <c r="AP938" s="48"/>
      <c r="AQ938" s="48"/>
      <c r="AR938" s="48"/>
      <c r="AS938" s="48"/>
      <c r="AT938" s="451" t="str">
        <f t="shared" si="53"/>
        <v/>
      </c>
      <c r="AU938" s="451"/>
      <c r="AV938" s="451" t="str">
        <f t="shared" si="56"/>
        <v>Yes</v>
      </c>
      <c r="AW938" s="451"/>
      <c r="AX938" s="148" t="s">
        <v>895</v>
      </c>
      <c r="AY938" s="48"/>
      <c r="AZ938" s="48"/>
      <c r="BA938" s="48"/>
      <c r="BB938" s="451" t="b">
        <f t="shared" si="57"/>
        <v>0</v>
      </c>
      <c r="BC938" s="451"/>
      <c r="BD938" s="48"/>
      <c r="BE938" s="48"/>
      <c r="BF938" s="48"/>
      <c r="BG938" s="48"/>
      <c r="BH938" s="48"/>
      <c r="BI938" s="48"/>
      <c r="BJ938" s="48"/>
      <c r="BK938" s="48"/>
      <c r="BL938" s="48"/>
      <c r="BM938" s="48"/>
      <c r="BN938" s="48"/>
      <c r="BO938" s="48"/>
      <c r="BP938" s="48"/>
      <c r="BQ938" s="48"/>
      <c r="BR938" s="48"/>
      <c r="BS938" s="48"/>
      <c r="BT938" s="48"/>
      <c r="BU938" s="48"/>
    </row>
    <row r="939" spans="1:73" hidden="1">
      <c r="A939" s="48"/>
      <c r="B939" s="48"/>
      <c r="C939" s="70" t="s">
        <v>2678</v>
      </c>
      <c r="D939" s="48"/>
      <c r="E939" s="48"/>
      <c r="F939" s="48"/>
      <c r="G939" s="48"/>
      <c r="H939" s="48"/>
      <c r="I939" s="48"/>
      <c r="J939" s="48"/>
      <c r="K939" s="48"/>
      <c r="L939" s="450">
        <f t="shared" si="58"/>
        <v>568</v>
      </c>
      <c r="M939" s="450"/>
      <c r="N939" s="145" t="s">
        <v>2679</v>
      </c>
      <c r="O939" s="48"/>
      <c r="P939" s="48"/>
      <c r="Q939" s="48"/>
      <c r="R939" s="48"/>
      <c r="S939" s="48"/>
      <c r="T939" s="48"/>
      <c r="U939" s="451" t="str">
        <f t="shared" si="54"/>
        <v/>
      </c>
      <c r="V939" s="451"/>
      <c r="W939" s="451" t="str">
        <f t="shared" si="55"/>
        <v/>
      </c>
      <c r="X939" s="451"/>
      <c r="Y939" s="48"/>
      <c r="Z939" s="48"/>
      <c r="AA939" s="48"/>
      <c r="AB939" s="48"/>
      <c r="AC939" s="48"/>
      <c r="AD939" s="48"/>
      <c r="AE939" s="48"/>
      <c r="AF939" s="48"/>
      <c r="AG939" s="48"/>
      <c r="AH939" s="48"/>
      <c r="AI939" s="48"/>
      <c r="AJ939" s="48"/>
      <c r="AK939" s="48"/>
      <c r="AL939" s="150" t="s">
        <v>2680</v>
      </c>
      <c r="AM939" s="48"/>
      <c r="AN939" s="48"/>
      <c r="AO939" s="48"/>
      <c r="AP939" s="48"/>
      <c r="AQ939" s="48"/>
      <c r="AR939" s="48"/>
      <c r="AS939" s="48"/>
      <c r="AT939" s="451" t="str">
        <f t="shared" si="53"/>
        <v/>
      </c>
      <c r="AU939" s="451"/>
      <c r="AV939" s="451" t="str">
        <f t="shared" si="56"/>
        <v>Yes</v>
      </c>
      <c r="AW939" s="451"/>
      <c r="AX939" s="148" t="s">
        <v>895</v>
      </c>
      <c r="AY939" s="48"/>
      <c r="AZ939" s="48"/>
      <c r="BA939" s="48"/>
      <c r="BB939" s="451" t="b">
        <f t="shared" si="57"/>
        <v>0</v>
      </c>
      <c r="BC939" s="451"/>
      <c r="BD939" s="48"/>
      <c r="BE939" s="48"/>
      <c r="BF939" s="48"/>
      <c r="BG939" s="48"/>
      <c r="BH939" s="48"/>
      <c r="BI939" s="48"/>
      <c r="BJ939" s="48"/>
      <c r="BK939" s="48"/>
      <c r="BL939" s="48"/>
      <c r="BM939" s="48"/>
      <c r="BN939" s="48"/>
      <c r="BO939" s="48"/>
      <c r="BP939" s="48"/>
      <c r="BQ939" s="48"/>
      <c r="BR939" s="48"/>
      <c r="BS939" s="48"/>
      <c r="BT939" s="48"/>
      <c r="BU939" s="48"/>
    </row>
    <row r="940" spans="1:73" hidden="1">
      <c r="A940" s="48"/>
      <c r="B940" s="48"/>
      <c r="C940" s="70" t="s">
        <v>2681</v>
      </c>
      <c r="D940" s="48"/>
      <c r="E940" s="48"/>
      <c r="F940" s="48"/>
      <c r="G940" s="48"/>
      <c r="H940" s="48"/>
      <c r="I940" s="48"/>
      <c r="J940" s="48"/>
      <c r="K940" s="48"/>
      <c r="L940" s="450">
        <f t="shared" si="58"/>
        <v>569</v>
      </c>
      <c r="M940" s="450"/>
      <c r="N940" s="145" t="s">
        <v>2682</v>
      </c>
      <c r="O940" s="48"/>
      <c r="P940" s="48"/>
      <c r="Q940" s="48"/>
      <c r="R940" s="48"/>
      <c r="S940" s="48"/>
      <c r="T940" s="48"/>
      <c r="U940" s="451" t="str">
        <f t="shared" si="54"/>
        <v/>
      </c>
      <c r="V940" s="451"/>
      <c r="W940" s="451" t="str">
        <f t="shared" si="55"/>
        <v/>
      </c>
      <c r="X940" s="451"/>
      <c r="Y940" s="48"/>
      <c r="Z940" s="48"/>
      <c r="AA940" s="48"/>
      <c r="AB940" s="48"/>
      <c r="AC940" s="48"/>
      <c r="AD940" s="48"/>
      <c r="AE940" s="48"/>
      <c r="AF940" s="48"/>
      <c r="AG940" s="48"/>
      <c r="AH940" s="48"/>
      <c r="AI940" s="48"/>
      <c r="AJ940" s="48"/>
      <c r="AK940" s="48"/>
      <c r="AL940" s="150" t="s">
        <v>2683</v>
      </c>
      <c r="AM940" s="48"/>
      <c r="AN940" s="48"/>
      <c r="AO940" s="48"/>
      <c r="AP940" s="48"/>
      <c r="AQ940" s="48"/>
      <c r="AR940" s="48"/>
      <c r="AS940" s="48"/>
      <c r="AT940" s="451" t="str">
        <f t="shared" si="53"/>
        <v/>
      </c>
      <c r="AU940" s="451"/>
      <c r="AV940" s="451" t="str">
        <f t="shared" si="56"/>
        <v>Yes</v>
      </c>
      <c r="AW940" s="451"/>
      <c r="AX940" s="148" t="s">
        <v>895</v>
      </c>
      <c r="AY940" s="48"/>
      <c r="AZ940" s="48"/>
      <c r="BA940" s="48"/>
      <c r="BB940" s="451" t="b">
        <f t="shared" si="57"/>
        <v>0</v>
      </c>
      <c r="BC940" s="451"/>
      <c r="BD940" s="48"/>
      <c r="BE940" s="48"/>
      <c r="BF940" s="48"/>
      <c r="BG940" s="48"/>
      <c r="BH940" s="48"/>
      <c r="BI940" s="48"/>
      <c r="BJ940" s="48"/>
      <c r="BK940" s="48"/>
      <c r="BL940" s="48"/>
      <c r="BM940" s="48"/>
      <c r="BN940" s="48"/>
      <c r="BO940" s="48"/>
      <c r="BP940" s="48"/>
      <c r="BQ940" s="48"/>
      <c r="BR940" s="48"/>
      <c r="BS940" s="48"/>
      <c r="BT940" s="48"/>
      <c r="BU940" s="48"/>
    </row>
    <row r="941" spans="1:73" hidden="1">
      <c r="A941" s="48"/>
      <c r="B941" s="48"/>
      <c r="C941" s="70" t="s">
        <v>2684</v>
      </c>
      <c r="D941" s="48"/>
      <c r="E941" s="48"/>
      <c r="F941" s="48"/>
      <c r="G941" s="48"/>
      <c r="H941" s="48"/>
      <c r="I941" s="48"/>
      <c r="J941" s="48"/>
      <c r="K941" s="48"/>
      <c r="L941" s="450">
        <f t="shared" si="58"/>
        <v>570</v>
      </c>
      <c r="M941" s="450"/>
      <c r="N941" s="145" t="s">
        <v>2685</v>
      </c>
      <c r="O941" s="48"/>
      <c r="P941" s="48"/>
      <c r="Q941" s="48"/>
      <c r="R941" s="48"/>
      <c r="S941" s="48"/>
      <c r="T941" s="48"/>
      <c r="U941" s="451" t="str">
        <f t="shared" si="54"/>
        <v/>
      </c>
      <c r="V941" s="451"/>
      <c r="W941" s="451" t="str">
        <f t="shared" si="55"/>
        <v/>
      </c>
      <c r="X941" s="451"/>
      <c r="Y941" s="48"/>
      <c r="Z941" s="48"/>
      <c r="AA941" s="48"/>
      <c r="AB941" s="48"/>
      <c r="AC941" s="48"/>
      <c r="AD941" s="48"/>
      <c r="AE941" s="48"/>
      <c r="AF941" s="48"/>
      <c r="AG941" s="48"/>
      <c r="AH941" s="48"/>
      <c r="AI941" s="48"/>
      <c r="AJ941" s="48"/>
      <c r="AK941" s="48"/>
      <c r="AL941" s="150" t="s">
        <v>2686</v>
      </c>
      <c r="AM941" s="48"/>
      <c r="AN941" s="48"/>
      <c r="AO941" s="48"/>
      <c r="AP941" s="48"/>
      <c r="AQ941" s="48"/>
      <c r="AR941" s="48"/>
      <c r="AS941" s="48"/>
      <c r="AT941" s="451" t="str">
        <f t="shared" si="53"/>
        <v/>
      </c>
      <c r="AU941" s="451"/>
      <c r="AV941" s="451" t="str">
        <f t="shared" si="56"/>
        <v>Yes</v>
      </c>
      <c r="AW941" s="451"/>
      <c r="AX941" s="148" t="s">
        <v>895</v>
      </c>
      <c r="AY941" s="48"/>
      <c r="AZ941" s="48"/>
      <c r="BA941" s="48"/>
      <c r="BB941" s="451" t="b">
        <f t="shared" si="57"/>
        <v>0</v>
      </c>
      <c r="BC941" s="451"/>
      <c r="BD941" s="48"/>
      <c r="BE941" s="48"/>
      <c r="BF941" s="48"/>
      <c r="BG941" s="48"/>
      <c r="BH941" s="48"/>
      <c r="BI941" s="48"/>
      <c r="BJ941" s="48"/>
      <c r="BK941" s="48"/>
      <c r="BL941" s="48"/>
      <c r="BM941" s="48"/>
      <c r="BN941" s="48"/>
      <c r="BO941" s="48"/>
      <c r="BP941" s="48"/>
      <c r="BQ941" s="48"/>
      <c r="BR941" s="48"/>
      <c r="BS941" s="48"/>
      <c r="BT941" s="48"/>
      <c r="BU941" s="48"/>
    </row>
    <row r="942" spans="1:73" hidden="1">
      <c r="A942" s="48"/>
      <c r="B942" s="48"/>
      <c r="C942" s="70" t="s">
        <v>2687</v>
      </c>
      <c r="D942" s="48"/>
      <c r="E942" s="48"/>
      <c r="F942" s="48"/>
      <c r="G942" s="48"/>
      <c r="H942" s="48"/>
      <c r="I942" s="48"/>
      <c r="J942" s="48"/>
      <c r="K942" s="48"/>
      <c r="L942" s="450">
        <f t="shared" si="58"/>
        <v>571</v>
      </c>
      <c r="M942" s="450"/>
      <c r="N942" s="145" t="s">
        <v>2688</v>
      </c>
      <c r="O942" s="48"/>
      <c r="P942" s="48"/>
      <c r="Q942" s="48"/>
      <c r="R942" s="48"/>
      <c r="S942" s="48"/>
      <c r="T942" s="48"/>
      <c r="U942" s="451" t="str">
        <f t="shared" si="54"/>
        <v/>
      </c>
      <c r="V942" s="451"/>
      <c r="W942" s="451" t="str">
        <f t="shared" si="55"/>
        <v/>
      </c>
      <c r="X942" s="451"/>
      <c r="Y942" s="48"/>
      <c r="Z942" s="48"/>
      <c r="AA942" s="48"/>
      <c r="AB942" s="48"/>
      <c r="AC942" s="48"/>
      <c r="AD942" s="48"/>
      <c r="AE942" s="48"/>
      <c r="AF942" s="48"/>
      <c r="AG942" s="48"/>
      <c r="AH942" s="48"/>
      <c r="AI942" s="48"/>
      <c r="AJ942" s="48"/>
      <c r="AK942" s="48"/>
      <c r="AL942" s="150" t="s">
        <v>2689</v>
      </c>
      <c r="AM942" s="48"/>
      <c r="AN942" s="48"/>
      <c r="AO942" s="48"/>
      <c r="AP942" s="48"/>
      <c r="AQ942" s="48"/>
      <c r="AR942" s="48"/>
      <c r="AS942" s="48"/>
      <c r="AT942" s="451" t="str">
        <f t="shared" si="53"/>
        <v/>
      </c>
      <c r="AU942" s="451"/>
      <c r="AV942" s="451" t="str">
        <f t="shared" si="56"/>
        <v>Yes</v>
      </c>
      <c r="AW942" s="451"/>
      <c r="AX942" s="148" t="s">
        <v>895</v>
      </c>
      <c r="AY942" s="48"/>
      <c r="AZ942" s="48"/>
      <c r="BA942" s="48"/>
      <c r="BB942" s="451" t="b">
        <f t="shared" si="57"/>
        <v>0</v>
      </c>
      <c r="BC942" s="451"/>
      <c r="BD942" s="48"/>
      <c r="BE942" s="48"/>
      <c r="BF942" s="48"/>
      <c r="BG942" s="48"/>
      <c r="BH942" s="48"/>
      <c r="BI942" s="48"/>
      <c r="BJ942" s="48"/>
      <c r="BK942" s="48"/>
      <c r="BL942" s="48"/>
      <c r="BM942" s="48"/>
      <c r="BN942" s="48"/>
      <c r="BO942" s="48"/>
      <c r="BP942" s="48"/>
      <c r="BQ942" s="48"/>
      <c r="BR942" s="48"/>
      <c r="BS942" s="48"/>
      <c r="BT942" s="48"/>
      <c r="BU942" s="48"/>
    </row>
    <row r="943" spans="1:73" hidden="1">
      <c r="A943" s="48"/>
      <c r="B943" s="48"/>
      <c r="C943" s="70" t="s">
        <v>2690</v>
      </c>
      <c r="D943" s="48"/>
      <c r="E943" s="48"/>
      <c r="F943" s="48"/>
      <c r="G943" s="48"/>
      <c r="H943" s="48"/>
      <c r="I943" s="48"/>
      <c r="J943" s="48"/>
      <c r="K943" s="48"/>
      <c r="L943" s="450">
        <f t="shared" si="58"/>
        <v>572</v>
      </c>
      <c r="M943" s="450"/>
      <c r="N943" s="145" t="s">
        <v>2691</v>
      </c>
      <c r="O943" s="48"/>
      <c r="P943" s="48"/>
      <c r="Q943" s="48"/>
      <c r="R943" s="48"/>
      <c r="S943" s="48"/>
      <c r="T943" s="48"/>
      <c r="U943" s="451" t="str">
        <f t="shared" si="54"/>
        <v/>
      </c>
      <c r="V943" s="451"/>
      <c r="W943" s="451" t="str">
        <f t="shared" si="55"/>
        <v/>
      </c>
      <c r="X943" s="451"/>
      <c r="Y943" s="48"/>
      <c r="Z943" s="48"/>
      <c r="AA943" s="48"/>
      <c r="AB943" s="48"/>
      <c r="AC943" s="48"/>
      <c r="AD943" s="48"/>
      <c r="AE943" s="48"/>
      <c r="AF943" s="48"/>
      <c r="AG943" s="48"/>
      <c r="AH943" s="48"/>
      <c r="AI943" s="48"/>
      <c r="AJ943" s="48"/>
      <c r="AK943" s="48"/>
      <c r="AL943" s="153" t="s">
        <v>2692</v>
      </c>
      <c r="AM943" s="48"/>
      <c r="AN943" s="48"/>
      <c r="AO943" s="48"/>
      <c r="AP943" s="48"/>
      <c r="AQ943" s="48"/>
      <c r="AR943" s="48"/>
      <c r="AS943" s="48"/>
      <c r="AT943" s="451" t="str">
        <f t="shared" si="53"/>
        <v/>
      </c>
      <c r="AU943" s="451"/>
      <c r="AV943" s="451" t="str">
        <f t="shared" si="56"/>
        <v>Yes</v>
      </c>
      <c r="AW943" s="451"/>
      <c r="AX943" s="148" t="s">
        <v>895</v>
      </c>
      <c r="AY943" s="48"/>
      <c r="AZ943" s="48"/>
      <c r="BA943" s="48"/>
      <c r="BB943" s="451" t="b">
        <f t="shared" si="57"/>
        <v>0</v>
      </c>
      <c r="BC943" s="451"/>
      <c r="BD943" s="48"/>
      <c r="BE943" s="48"/>
      <c r="BF943" s="48"/>
      <c r="BG943" s="48"/>
      <c r="BH943" s="48"/>
      <c r="BI943" s="48"/>
      <c r="BJ943" s="48"/>
      <c r="BK943" s="48"/>
      <c r="BL943" s="48"/>
      <c r="BM943" s="48"/>
      <c r="BN943" s="48"/>
      <c r="BO943" s="48"/>
      <c r="BP943" s="48"/>
      <c r="BQ943" s="48"/>
      <c r="BR943" s="48"/>
      <c r="BS943" s="48"/>
      <c r="BT943" s="48"/>
      <c r="BU943" s="48"/>
    </row>
    <row r="944" spans="1:73" hidden="1">
      <c r="A944" s="48"/>
      <c r="B944" s="48"/>
      <c r="C944" s="70" t="s">
        <v>2693</v>
      </c>
      <c r="D944" s="48"/>
      <c r="E944" s="48"/>
      <c r="F944" s="48"/>
      <c r="G944" s="48"/>
      <c r="H944" s="48"/>
      <c r="I944" s="48"/>
      <c r="J944" s="48"/>
      <c r="K944" s="48"/>
      <c r="L944" s="450">
        <f t="shared" si="58"/>
        <v>573</v>
      </c>
      <c r="M944" s="450"/>
      <c r="N944" s="145" t="s">
        <v>2694</v>
      </c>
      <c r="O944" s="48"/>
      <c r="P944" s="48"/>
      <c r="Q944" s="48"/>
      <c r="R944" s="48"/>
      <c r="S944" s="48"/>
      <c r="T944" s="48"/>
      <c r="U944" s="451" t="str">
        <f t="shared" si="54"/>
        <v/>
      </c>
      <c r="V944" s="451"/>
      <c r="W944" s="451" t="str">
        <f t="shared" si="55"/>
        <v/>
      </c>
      <c r="X944" s="451"/>
      <c r="Y944" s="48"/>
      <c r="Z944" s="48"/>
      <c r="AA944" s="48"/>
      <c r="AB944" s="48"/>
      <c r="AC944" s="48"/>
      <c r="AD944" s="48"/>
      <c r="AE944" s="48"/>
      <c r="AF944" s="48"/>
      <c r="AG944" s="48"/>
      <c r="AH944" s="48"/>
      <c r="AI944" s="48"/>
      <c r="AJ944" s="48"/>
      <c r="AK944" s="48"/>
      <c r="AL944" s="150" t="s">
        <v>2695</v>
      </c>
      <c r="AM944" s="48"/>
      <c r="AN944" s="48"/>
      <c r="AO944" s="48"/>
      <c r="AP944" s="48"/>
      <c r="AQ944" s="48"/>
      <c r="AR944" s="48"/>
      <c r="AS944" s="48"/>
      <c r="AT944" s="451" t="str">
        <f t="shared" si="53"/>
        <v/>
      </c>
      <c r="AU944" s="451"/>
      <c r="AV944" s="451" t="str">
        <f t="shared" si="56"/>
        <v>Yes</v>
      </c>
      <c r="AW944" s="451"/>
      <c r="AX944" s="148" t="s">
        <v>895</v>
      </c>
      <c r="AY944" s="48"/>
      <c r="AZ944" s="48"/>
      <c r="BA944" s="48"/>
      <c r="BB944" s="451" t="b">
        <f t="shared" si="57"/>
        <v>0</v>
      </c>
      <c r="BC944" s="451"/>
      <c r="BD944" s="48"/>
      <c r="BE944" s="48"/>
      <c r="BF944" s="48"/>
      <c r="BG944" s="48"/>
      <c r="BH944" s="48"/>
      <c r="BI944" s="48"/>
      <c r="BJ944" s="48"/>
      <c r="BK944" s="48"/>
      <c r="BL944" s="48"/>
      <c r="BM944" s="48"/>
      <c r="BN944" s="48"/>
      <c r="BO944" s="48"/>
      <c r="BP944" s="48"/>
      <c r="BQ944" s="48"/>
      <c r="BR944" s="48"/>
      <c r="BS944" s="48"/>
      <c r="BT944" s="48"/>
      <c r="BU944" s="48"/>
    </row>
    <row r="945" spans="1:73" hidden="1">
      <c r="A945" s="48"/>
      <c r="B945" s="48"/>
      <c r="C945" s="70" t="s">
        <v>2696</v>
      </c>
      <c r="D945" s="48"/>
      <c r="E945" s="48"/>
      <c r="F945" s="48"/>
      <c r="G945" s="48"/>
      <c r="H945" s="48"/>
      <c r="I945" s="48"/>
      <c r="J945" s="48"/>
      <c r="K945" s="48"/>
      <c r="L945" s="450">
        <f t="shared" si="58"/>
        <v>574</v>
      </c>
      <c r="M945" s="450"/>
      <c r="N945" s="145" t="s">
        <v>2697</v>
      </c>
      <c r="O945" s="48"/>
      <c r="P945" s="48"/>
      <c r="Q945" s="48"/>
      <c r="R945" s="48"/>
      <c r="S945" s="48"/>
      <c r="T945" s="48"/>
      <c r="U945" s="451" t="str">
        <f t="shared" si="54"/>
        <v/>
      </c>
      <c r="V945" s="451"/>
      <c r="W945" s="451" t="str">
        <f t="shared" si="55"/>
        <v/>
      </c>
      <c r="X945" s="451"/>
      <c r="Y945" s="48"/>
      <c r="Z945" s="48"/>
      <c r="AA945" s="48"/>
      <c r="AB945" s="48"/>
      <c r="AC945" s="48"/>
      <c r="AD945" s="48"/>
      <c r="AE945" s="48"/>
      <c r="AF945" s="48"/>
      <c r="AG945" s="48"/>
      <c r="AH945" s="48"/>
      <c r="AI945" s="48"/>
      <c r="AJ945" s="48"/>
      <c r="AK945" s="48"/>
      <c r="AL945" s="150" t="s">
        <v>2698</v>
      </c>
      <c r="AM945" s="48"/>
      <c r="AN945" s="48"/>
      <c r="AO945" s="48"/>
      <c r="AP945" s="48"/>
      <c r="AQ945" s="48"/>
      <c r="AR945" s="48"/>
      <c r="AS945" s="48"/>
      <c r="AT945" s="451" t="str">
        <f t="shared" si="53"/>
        <v/>
      </c>
      <c r="AU945" s="451"/>
      <c r="AV945" s="451" t="str">
        <f t="shared" si="56"/>
        <v>Yes</v>
      </c>
      <c r="AW945" s="451"/>
      <c r="AX945" s="148" t="s">
        <v>895</v>
      </c>
      <c r="AY945" s="48"/>
      <c r="AZ945" s="48"/>
      <c r="BA945" s="48"/>
      <c r="BB945" s="451" t="b">
        <f t="shared" si="57"/>
        <v>0</v>
      </c>
      <c r="BC945" s="451"/>
      <c r="BD945" s="48"/>
      <c r="BE945" s="48"/>
      <c r="BF945" s="48"/>
      <c r="BG945" s="48"/>
      <c r="BH945" s="48"/>
      <c r="BI945" s="48"/>
      <c r="BJ945" s="48"/>
      <c r="BK945" s="48"/>
      <c r="BL945" s="48"/>
      <c r="BM945" s="48"/>
      <c r="BN945" s="48"/>
      <c r="BO945" s="48"/>
      <c r="BP945" s="48"/>
      <c r="BQ945" s="48"/>
      <c r="BR945" s="48"/>
      <c r="BS945" s="48"/>
      <c r="BT945" s="48"/>
      <c r="BU945" s="48"/>
    </row>
    <row r="946" spans="1:73" hidden="1">
      <c r="A946" s="48"/>
      <c r="B946" s="48"/>
      <c r="C946" s="70" t="s">
        <v>2699</v>
      </c>
      <c r="D946" s="48"/>
      <c r="E946" s="48"/>
      <c r="F946" s="48"/>
      <c r="G946" s="48"/>
      <c r="H946" s="48"/>
      <c r="I946" s="48"/>
      <c r="J946" s="48"/>
      <c r="K946" s="48"/>
      <c r="L946" s="450">
        <f t="shared" si="58"/>
        <v>575</v>
      </c>
      <c r="M946" s="450"/>
      <c r="N946" s="145" t="s">
        <v>2700</v>
      </c>
      <c r="O946" s="48"/>
      <c r="P946" s="48"/>
      <c r="Q946" s="48"/>
      <c r="R946" s="48"/>
      <c r="S946" s="48"/>
      <c r="T946" s="48"/>
      <c r="U946" s="451" t="str">
        <f t="shared" si="54"/>
        <v/>
      </c>
      <c r="V946" s="451"/>
      <c r="W946" s="451" t="str">
        <f t="shared" si="55"/>
        <v/>
      </c>
      <c r="X946" s="451"/>
      <c r="Y946" s="48"/>
      <c r="Z946" s="48"/>
      <c r="AA946" s="48"/>
      <c r="AB946" s="48"/>
      <c r="AC946" s="48"/>
      <c r="AD946" s="48"/>
      <c r="AE946" s="48"/>
      <c r="AF946" s="48"/>
      <c r="AG946" s="48"/>
      <c r="AH946" s="48"/>
      <c r="AI946" s="48"/>
      <c r="AJ946" s="48"/>
      <c r="AK946" s="48"/>
      <c r="AL946" s="144" t="s">
        <v>2701</v>
      </c>
      <c r="AM946" s="48"/>
      <c r="AN946" s="48"/>
      <c r="AO946" s="48"/>
      <c r="AP946" s="48"/>
      <c r="AQ946" s="48"/>
      <c r="AR946" s="48"/>
      <c r="AS946" s="48"/>
      <c r="AT946" s="451" t="str">
        <f t="shared" si="53"/>
        <v/>
      </c>
      <c r="AU946" s="451"/>
      <c r="AV946" s="451" t="str">
        <f t="shared" si="56"/>
        <v>Yes</v>
      </c>
      <c r="AW946" s="451"/>
      <c r="AX946" s="149" t="s">
        <v>905</v>
      </c>
      <c r="AY946" s="48"/>
      <c r="AZ946" s="48"/>
      <c r="BA946" s="48"/>
      <c r="BB946" s="451" t="b">
        <f t="shared" si="57"/>
        <v>0</v>
      </c>
      <c r="BC946" s="451"/>
      <c r="BD946" s="48"/>
      <c r="BE946" s="48"/>
      <c r="BF946" s="48"/>
      <c r="BG946" s="48"/>
      <c r="BH946" s="48"/>
      <c r="BI946" s="48"/>
      <c r="BJ946" s="48"/>
      <c r="BK946" s="48"/>
      <c r="BL946" s="48"/>
      <c r="BM946" s="48"/>
      <c r="BN946" s="48"/>
      <c r="BO946" s="48"/>
      <c r="BP946" s="48"/>
      <c r="BQ946" s="48"/>
      <c r="BR946" s="48"/>
      <c r="BS946" s="48"/>
      <c r="BT946" s="48"/>
      <c r="BU946" s="48"/>
    </row>
    <row r="947" spans="1:73" hidden="1">
      <c r="A947" s="48"/>
      <c r="B947" s="48"/>
      <c r="C947" s="70" t="s">
        <v>2702</v>
      </c>
      <c r="D947" s="48"/>
      <c r="E947" s="48"/>
      <c r="F947" s="48"/>
      <c r="G947" s="48"/>
      <c r="H947" s="48"/>
      <c r="I947" s="48"/>
      <c r="J947" s="48"/>
      <c r="K947" s="48"/>
      <c r="L947" s="450">
        <f t="shared" si="58"/>
        <v>576</v>
      </c>
      <c r="M947" s="450"/>
      <c r="N947" s="145" t="s">
        <v>2703</v>
      </c>
      <c r="O947" s="48"/>
      <c r="P947" s="48"/>
      <c r="Q947" s="48"/>
      <c r="R947" s="48"/>
      <c r="S947" s="48"/>
      <c r="T947" s="48"/>
      <c r="U947" s="451" t="str">
        <f t="shared" si="54"/>
        <v/>
      </c>
      <c r="V947" s="451"/>
      <c r="W947" s="451" t="str">
        <f t="shared" si="55"/>
        <v/>
      </c>
      <c r="X947" s="451"/>
      <c r="Y947" s="48"/>
      <c r="Z947" s="48"/>
      <c r="AA947" s="48"/>
      <c r="AB947" s="48"/>
      <c r="AC947" s="48"/>
      <c r="AD947" s="48"/>
      <c r="AE947" s="48"/>
      <c r="AF947" s="48"/>
      <c r="AG947" s="48"/>
      <c r="AH947" s="48"/>
      <c r="AI947" s="48"/>
      <c r="AJ947" s="48"/>
      <c r="AK947" s="48"/>
      <c r="AL947" s="144" t="s">
        <v>2704</v>
      </c>
      <c r="AM947" s="48"/>
      <c r="AN947" s="48"/>
      <c r="AO947" s="48"/>
      <c r="AP947" s="48"/>
      <c r="AQ947" s="48"/>
      <c r="AR947" s="48"/>
      <c r="AS947" s="48"/>
      <c r="AT947" s="451" t="str">
        <f t="shared" si="53"/>
        <v/>
      </c>
      <c r="AU947" s="451"/>
      <c r="AV947" s="451" t="str">
        <f t="shared" si="56"/>
        <v>Yes</v>
      </c>
      <c r="AW947" s="451"/>
      <c r="AX947" s="149" t="s">
        <v>905</v>
      </c>
      <c r="AY947" s="48"/>
      <c r="AZ947" s="48"/>
      <c r="BA947" s="48"/>
      <c r="BB947" s="451" t="b">
        <f t="shared" si="57"/>
        <v>0</v>
      </c>
      <c r="BC947" s="451"/>
      <c r="BD947" s="48"/>
      <c r="BE947" s="48"/>
      <c r="BF947" s="48"/>
      <c r="BG947" s="48"/>
      <c r="BH947" s="48"/>
      <c r="BI947" s="48"/>
      <c r="BJ947" s="48"/>
      <c r="BK947" s="48"/>
      <c r="BL947" s="48"/>
      <c r="BM947" s="48"/>
      <c r="BN947" s="48"/>
      <c r="BO947" s="48"/>
      <c r="BP947" s="48"/>
      <c r="BQ947" s="48"/>
      <c r="BR947" s="48"/>
      <c r="BS947" s="48"/>
      <c r="BT947" s="48"/>
      <c r="BU947" s="48"/>
    </row>
    <row r="948" spans="1:73" hidden="1">
      <c r="A948" s="48"/>
      <c r="B948" s="48"/>
      <c r="C948" s="70" t="s">
        <v>2705</v>
      </c>
      <c r="D948" s="48"/>
      <c r="E948" s="48"/>
      <c r="F948" s="48"/>
      <c r="G948" s="48"/>
      <c r="H948" s="48"/>
      <c r="I948" s="48"/>
      <c r="J948" s="48"/>
      <c r="K948" s="48"/>
      <c r="L948" s="450">
        <f t="shared" si="58"/>
        <v>577</v>
      </c>
      <c r="M948" s="450"/>
      <c r="N948" s="145" t="s">
        <v>2706</v>
      </c>
      <c r="O948" s="48"/>
      <c r="P948" s="48"/>
      <c r="Q948" s="48"/>
      <c r="R948" s="48"/>
      <c r="S948" s="48"/>
      <c r="T948" s="48"/>
      <c r="U948" s="451" t="str">
        <f t="shared" si="54"/>
        <v/>
      </c>
      <c r="V948" s="451"/>
      <c r="W948" s="451" t="str">
        <f t="shared" si="55"/>
        <v/>
      </c>
      <c r="X948" s="451"/>
      <c r="Y948" s="48"/>
      <c r="Z948" s="48"/>
      <c r="AA948" s="48"/>
      <c r="AB948" s="48"/>
      <c r="AC948" s="48"/>
      <c r="AD948" s="48"/>
      <c r="AE948" s="48"/>
      <c r="AF948" s="48"/>
      <c r="AG948" s="48"/>
      <c r="AH948" s="48"/>
      <c r="AI948" s="48"/>
      <c r="AJ948" s="48"/>
      <c r="AK948" s="48"/>
      <c r="AL948" s="144" t="s">
        <v>2707</v>
      </c>
      <c r="AM948" s="48"/>
      <c r="AN948" s="48"/>
      <c r="AO948" s="48"/>
      <c r="AP948" s="48"/>
      <c r="AQ948" s="48"/>
      <c r="AR948" s="48"/>
      <c r="AS948" s="48"/>
      <c r="AT948" s="451" t="str">
        <f t="shared" ref="AT948:AT1011" si="59">IF($AL948=$Q$364,"Yes","")</f>
        <v/>
      </c>
      <c r="AU948" s="451"/>
      <c r="AV948" s="451" t="str">
        <f t="shared" si="56"/>
        <v>Yes</v>
      </c>
      <c r="AW948" s="451"/>
      <c r="AX948" s="69" t="s">
        <v>987</v>
      </c>
      <c r="AY948" s="48"/>
      <c r="AZ948" s="48"/>
      <c r="BA948" s="48"/>
      <c r="BB948" s="451" t="b">
        <f t="shared" si="57"/>
        <v>0</v>
      </c>
      <c r="BC948" s="451"/>
      <c r="BD948" s="48"/>
      <c r="BE948" s="48"/>
      <c r="BF948" s="48"/>
      <c r="BG948" s="48"/>
      <c r="BH948" s="48"/>
      <c r="BI948" s="48"/>
      <c r="BJ948" s="48"/>
      <c r="BK948" s="48"/>
      <c r="BL948" s="48"/>
      <c r="BM948" s="48"/>
      <c r="BN948" s="48"/>
      <c r="BO948" s="48"/>
      <c r="BP948" s="48"/>
      <c r="BQ948" s="48"/>
      <c r="BR948" s="48"/>
      <c r="BS948" s="48"/>
      <c r="BT948" s="48"/>
      <c r="BU948" s="48"/>
    </row>
    <row r="949" spans="1:73" hidden="1">
      <c r="A949" s="48"/>
      <c r="B949" s="48"/>
      <c r="C949" s="70" t="s">
        <v>2708</v>
      </c>
      <c r="D949" s="48"/>
      <c r="E949" s="48"/>
      <c r="F949" s="48"/>
      <c r="G949" s="48"/>
      <c r="H949" s="48"/>
      <c r="I949" s="48"/>
      <c r="J949" s="48"/>
      <c r="K949" s="48"/>
      <c r="L949" s="450">
        <f t="shared" si="58"/>
        <v>578</v>
      </c>
      <c r="M949" s="450"/>
      <c r="N949" s="145" t="s">
        <v>2709</v>
      </c>
      <c r="O949" s="48"/>
      <c r="P949" s="48"/>
      <c r="Q949" s="48"/>
      <c r="R949" s="48"/>
      <c r="S949" s="48"/>
      <c r="T949" s="48"/>
      <c r="U949" s="451" t="str">
        <f t="shared" ref="U949:U1012" si="60">IF(N949=Q$364,"Yes","")</f>
        <v/>
      </c>
      <c r="V949" s="451"/>
      <c r="W949" s="451" t="str">
        <f t="shared" ref="W949:W1012" si="61">IF(N949=Q$366,"Yes","")</f>
        <v/>
      </c>
      <c r="X949" s="451"/>
      <c r="Y949" s="48"/>
      <c r="Z949" s="48"/>
      <c r="AA949" s="48"/>
      <c r="AB949" s="48"/>
      <c r="AC949" s="48"/>
      <c r="AD949" s="48"/>
      <c r="AE949" s="48"/>
      <c r="AF949" s="48"/>
      <c r="AG949" s="48"/>
      <c r="AH949" s="48"/>
      <c r="AI949" s="48"/>
      <c r="AJ949" s="48"/>
      <c r="AK949" s="48"/>
      <c r="AL949" s="150" t="s">
        <v>2710</v>
      </c>
      <c r="AM949" s="48"/>
      <c r="AN949" s="48"/>
      <c r="AO949" s="48"/>
      <c r="AP949" s="48"/>
      <c r="AQ949" s="48"/>
      <c r="AR949" s="48"/>
      <c r="AS949" s="48"/>
      <c r="AT949" s="451" t="str">
        <f t="shared" si="59"/>
        <v/>
      </c>
      <c r="AU949" s="451"/>
      <c r="AV949" s="451" t="str">
        <f t="shared" ref="AV949:AV1012" si="62">IF(AX949="90.1-2001","No","Yes")</f>
        <v>Yes</v>
      </c>
      <c r="AW949" s="451"/>
      <c r="AX949" s="148" t="s">
        <v>895</v>
      </c>
      <c r="AY949" s="48"/>
      <c r="AZ949" s="48"/>
      <c r="BA949" s="48"/>
      <c r="BB949" s="451" t="b">
        <f t="shared" ref="BB949:BB1012" si="63">AND(AT949="Yes",AV949="Yes")</f>
        <v>0</v>
      </c>
      <c r="BC949" s="451"/>
      <c r="BD949" s="48"/>
      <c r="BE949" s="48"/>
      <c r="BF949" s="48"/>
      <c r="BG949" s="48"/>
      <c r="BH949" s="48"/>
      <c r="BI949" s="48"/>
      <c r="BJ949" s="48"/>
      <c r="BK949" s="48"/>
      <c r="BL949" s="48"/>
      <c r="BM949" s="48"/>
      <c r="BN949" s="48"/>
      <c r="BO949" s="48"/>
      <c r="BP949" s="48"/>
      <c r="BQ949" s="48"/>
      <c r="BR949" s="48"/>
      <c r="BS949" s="48"/>
      <c r="BT949" s="48"/>
      <c r="BU949" s="48"/>
    </row>
    <row r="950" spans="1:73" hidden="1">
      <c r="A950" s="48"/>
      <c r="B950" s="48"/>
      <c r="C950" s="70" t="s">
        <v>2711</v>
      </c>
      <c r="D950" s="48"/>
      <c r="E950" s="48"/>
      <c r="F950" s="48"/>
      <c r="G950" s="48"/>
      <c r="H950" s="48"/>
      <c r="I950" s="48"/>
      <c r="J950" s="48"/>
      <c r="K950" s="48"/>
      <c r="L950" s="450">
        <f t="shared" ref="L950:L1013" si="64">L949+1</f>
        <v>579</v>
      </c>
      <c r="M950" s="450"/>
      <c r="N950" s="145" t="s">
        <v>2712</v>
      </c>
      <c r="O950" s="48"/>
      <c r="P950" s="48"/>
      <c r="Q950" s="48"/>
      <c r="R950" s="48"/>
      <c r="S950" s="48"/>
      <c r="T950" s="48"/>
      <c r="U950" s="451" t="str">
        <f t="shared" si="60"/>
        <v/>
      </c>
      <c r="V950" s="451"/>
      <c r="W950" s="451" t="str">
        <f t="shared" si="61"/>
        <v/>
      </c>
      <c r="X950" s="451"/>
      <c r="Y950" s="48"/>
      <c r="Z950" s="48"/>
      <c r="AA950" s="48"/>
      <c r="AB950" s="48"/>
      <c r="AC950" s="48"/>
      <c r="AD950" s="48"/>
      <c r="AE950" s="48"/>
      <c r="AF950" s="48"/>
      <c r="AG950" s="48"/>
      <c r="AH950" s="48"/>
      <c r="AI950" s="48"/>
      <c r="AJ950" s="48"/>
      <c r="AK950" s="48"/>
      <c r="AL950" s="150" t="s">
        <v>2713</v>
      </c>
      <c r="AM950" s="48"/>
      <c r="AN950" s="48"/>
      <c r="AO950" s="48"/>
      <c r="AP950" s="48"/>
      <c r="AQ950" s="48"/>
      <c r="AR950" s="48"/>
      <c r="AS950" s="48"/>
      <c r="AT950" s="451" t="str">
        <f t="shared" si="59"/>
        <v/>
      </c>
      <c r="AU950" s="451"/>
      <c r="AV950" s="451" t="str">
        <f t="shared" si="62"/>
        <v>Yes</v>
      </c>
      <c r="AW950" s="451"/>
      <c r="AX950" s="148" t="s">
        <v>895</v>
      </c>
      <c r="AY950" s="48"/>
      <c r="AZ950" s="48"/>
      <c r="BA950" s="48"/>
      <c r="BB950" s="451" t="b">
        <f t="shared" si="63"/>
        <v>0</v>
      </c>
      <c r="BC950" s="451"/>
      <c r="BD950" s="48"/>
      <c r="BE950" s="48"/>
      <c r="BF950" s="48"/>
      <c r="BG950" s="48"/>
      <c r="BH950" s="48"/>
      <c r="BI950" s="48"/>
      <c r="BJ950" s="48"/>
      <c r="BK950" s="48"/>
      <c r="BL950" s="48"/>
      <c r="BM950" s="48"/>
      <c r="BN950" s="48"/>
      <c r="BO950" s="48"/>
      <c r="BP950" s="48"/>
      <c r="BQ950" s="48"/>
      <c r="BR950" s="48"/>
      <c r="BS950" s="48"/>
      <c r="BT950" s="48"/>
      <c r="BU950" s="48"/>
    </row>
    <row r="951" spans="1:73" hidden="1">
      <c r="A951" s="48"/>
      <c r="B951" s="48"/>
      <c r="C951" s="70" t="s">
        <v>2714</v>
      </c>
      <c r="D951" s="48"/>
      <c r="E951" s="48"/>
      <c r="F951" s="48"/>
      <c r="G951" s="48"/>
      <c r="H951" s="48"/>
      <c r="I951" s="48"/>
      <c r="J951" s="48"/>
      <c r="K951" s="48"/>
      <c r="L951" s="450">
        <f t="shared" si="64"/>
        <v>580</v>
      </c>
      <c r="M951" s="450"/>
      <c r="N951" s="145" t="s">
        <v>2715</v>
      </c>
      <c r="O951" s="48"/>
      <c r="P951" s="48"/>
      <c r="Q951" s="48"/>
      <c r="R951" s="48"/>
      <c r="S951" s="48"/>
      <c r="T951" s="48"/>
      <c r="U951" s="451" t="str">
        <f t="shared" si="60"/>
        <v/>
      </c>
      <c r="V951" s="451"/>
      <c r="W951" s="451" t="str">
        <f t="shared" si="61"/>
        <v/>
      </c>
      <c r="X951" s="451"/>
      <c r="Y951" s="48"/>
      <c r="Z951" s="48"/>
      <c r="AA951" s="48"/>
      <c r="AB951" s="48"/>
      <c r="AC951" s="48"/>
      <c r="AD951" s="48"/>
      <c r="AE951" s="48"/>
      <c r="AF951" s="48"/>
      <c r="AG951" s="48"/>
      <c r="AH951" s="48"/>
      <c r="AI951" s="48"/>
      <c r="AJ951" s="48"/>
      <c r="AK951" s="48"/>
      <c r="AL951" s="150" t="s">
        <v>2716</v>
      </c>
      <c r="AM951" s="48"/>
      <c r="AN951" s="48"/>
      <c r="AO951" s="48"/>
      <c r="AP951" s="48"/>
      <c r="AQ951" s="48"/>
      <c r="AR951" s="48"/>
      <c r="AS951" s="48"/>
      <c r="AT951" s="451" t="str">
        <f t="shared" si="59"/>
        <v/>
      </c>
      <c r="AU951" s="451"/>
      <c r="AV951" s="451" t="str">
        <f t="shared" si="62"/>
        <v>Yes</v>
      </c>
      <c r="AW951" s="451"/>
      <c r="AX951" s="148" t="s">
        <v>895</v>
      </c>
      <c r="AY951" s="48"/>
      <c r="AZ951" s="48"/>
      <c r="BA951" s="48"/>
      <c r="BB951" s="451" t="b">
        <f t="shared" si="63"/>
        <v>0</v>
      </c>
      <c r="BC951" s="451"/>
      <c r="BD951" s="48"/>
      <c r="BE951" s="48"/>
      <c r="BF951" s="48"/>
      <c r="BG951" s="48"/>
      <c r="BH951" s="48"/>
      <c r="BI951" s="48"/>
      <c r="BJ951" s="48"/>
      <c r="BK951" s="48"/>
      <c r="BL951" s="48"/>
      <c r="BM951" s="48"/>
      <c r="BN951" s="48"/>
      <c r="BO951" s="48"/>
      <c r="BP951" s="48"/>
      <c r="BQ951" s="48"/>
      <c r="BR951" s="48"/>
      <c r="BS951" s="48"/>
      <c r="BT951" s="48"/>
      <c r="BU951" s="48"/>
    </row>
    <row r="952" spans="1:73" hidden="1">
      <c r="A952" s="48"/>
      <c r="B952" s="48"/>
      <c r="C952" s="70" t="s">
        <v>2717</v>
      </c>
      <c r="D952" s="48"/>
      <c r="E952" s="48"/>
      <c r="F952" s="48"/>
      <c r="G952" s="48"/>
      <c r="H952" s="48"/>
      <c r="I952" s="48"/>
      <c r="J952" s="48"/>
      <c r="K952" s="48"/>
      <c r="L952" s="450">
        <f t="shared" si="64"/>
        <v>581</v>
      </c>
      <c r="M952" s="450"/>
      <c r="N952" s="145" t="s">
        <v>2718</v>
      </c>
      <c r="O952" s="48"/>
      <c r="P952" s="48"/>
      <c r="Q952" s="48"/>
      <c r="R952" s="48"/>
      <c r="S952" s="48"/>
      <c r="T952" s="48"/>
      <c r="U952" s="451" t="str">
        <f t="shared" si="60"/>
        <v/>
      </c>
      <c r="V952" s="451"/>
      <c r="W952" s="451" t="str">
        <f t="shared" si="61"/>
        <v/>
      </c>
      <c r="X952" s="451"/>
      <c r="Y952" s="48"/>
      <c r="Z952" s="48"/>
      <c r="AA952" s="48"/>
      <c r="AB952" s="48"/>
      <c r="AC952" s="48"/>
      <c r="AD952" s="48"/>
      <c r="AE952" s="48"/>
      <c r="AF952" s="48"/>
      <c r="AG952" s="48"/>
      <c r="AH952" s="48"/>
      <c r="AI952" s="48"/>
      <c r="AJ952" s="48"/>
      <c r="AK952" s="48"/>
      <c r="AL952" s="144" t="s">
        <v>2719</v>
      </c>
      <c r="AM952" s="48"/>
      <c r="AN952" s="48"/>
      <c r="AO952" s="48"/>
      <c r="AP952" s="48"/>
      <c r="AQ952" s="48"/>
      <c r="AR952" s="48"/>
      <c r="AS952" s="48"/>
      <c r="AT952" s="451" t="str">
        <f t="shared" si="59"/>
        <v/>
      </c>
      <c r="AU952" s="451"/>
      <c r="AV952" s="451" t="str">
        <f t="shared" si="62"/>
        <v>Yes</v>
      </c>
      <c r="AW952" s="451"/>
      <c r="AX952" s="149" t="s">
        <v>905</v>
      </c>
      <c r="AY952" s="48"/>
      <c r="AZ952" s="48"/>
      <c r="BA952" s="48"/>
      <c r="BB952" s="451" t="b">
        <f t="shared" si="63"/>
        <v>0</v>
      </c>
      <c r="BC952" s="451"/>
      <c r="BD952" s="48"/>
      <c r="BE952" s="48"/>
      <c r="BF952" s="48"/>
      <c r="BG952" s="48"/>
      <c r="BH952" s="48"/>
      <c r="BI952" s="48"/>
      <c r="BJ952" s="48"/>
      <c r="BK952" s="48"/>
      <c r="BL952" s="48"/>
      <c r="BM952" s="48"/>
      <c r="BN952" s="48"/>
      <c r="BO952" s="48"/>
      <c r="BP952" s="48"/>
      <c r="BQ952" s="48"/>
      <c r="BR952" s="48"/>
      <c r="BS952" s="48"/>
      <c r="BT952" s="48"/>
      <c r="BU952" s="48"/>
    </row>
    <row r="953" spans="1:73" hidden="1">
      <c r="A953" s="48"/>
      <c r="B953" s="48"/>
      <c r="C953" s="70" t="s">
        <v>2720</v>
      </c>
      <c r="D953" s="48"/>
      <c r="E953" s="48"/>
      <c r="F953" s="48"/>
      <c r="G953" s="48"/>
      <c r="H953" s="48"/>
      <c r="I953" s="48"/>
      <c r="J953" s="48"/>
      <c r="K953" s="48"/>
      <c r="L953" s="450">
        <f t="shared" si="64"/>
        <v>582</v>
      </c>
      <c r="M953" s="450"/>
      <c r="N953" s="145" t="s">
        <v>2721</v>
      </c>
      <c r="O953" s="48"/>
      <c r="P953" s="48"/>
      <c r="Q953" s="48"/>
      <c r="R953" s="48"/>
      <c r="S953" s="48"/>
      <c r="T953" s="48"/>
      <c r="U953" s="451" t="str">
        <f t="shared" si="60"/>
        <v/>
      </c>
      <c r="V953" s="451"/>
      <c r="W953" s="451" t="str">
        <f t="shared" si="61"/>
        <v/>
      </c>
      <c r="X953" s="451"/>
      <c r="Y953" s="48"/>
      <c r="Z953" s="48"/>
      <c r="AA953" s="48"/>
      <c r="AB953" s="48"/>
      <c r="AC953" s="48"/>
      <c r="AD953" s="48"/>
      <c r="AE953" s="48"/>
      <c r="AF953" s="48"/>
      <c r="AG953" s="48"/>
      <c r="AH953" s="48"/>
      <c r="AI953" s="48"/>
      <c r="AJ953" s="48"/>
      <c r="AK953" s="48"/>
      <c r="AL953" s="150" t="s">
        <v>2722</v>
      </c>
      <c r="AM953" s="48"/>
      <c r="AN953" s="48"/>
      <c r="AO953" s="48"/>
      <c r="AP953" s="48"/>
      <c r="AQ953" s="48"/>
      <c r="AR953" s="48"/>
      <c r="AS953" s="48"/>
      <c r="AT953" s="451" t="str">
        <f t="shared" si="59"/>
        <v/>
      </c>
      <c r="AU953" s="451"/>
      <c r="AV953" s="451" t="str">
        <f t="shared" si="62"/>
        <v>Yes</v>
      </c>
      <c r="AW953" s="451"/>
      <c r="AX953" s="148" t="s">
        <v>895</v>
      </c>
      <c r="AY953" s="48"/>
      <c r="AZ953" s="48"/>
      <c r="BA953" s="48"/>
      <c r="BB953" s="451" t="b">
        <f t="shared" si="63"/>
        <v>0</v>
      </c>
      <c r="BC953" s="451"/>
      <c r="BD953" s="48"/>
      <c r="BE953" s="48"/>
      <c r="BF953" s="48"/>
      <c r="BG953" s="48"/>
      <c r="BH953" s="48"/>
      <c r="BI953" s="48"/>
      <c r="BJ953" s="48"/>
      <c r="BK953" s="48"/>
      <c r="BL953" s="48"/>
      <c r="BM953" s="48"/>
      <c r="BN953" s="48"/>
      <c r="BO953" s="48"/>
      <c r="BP953" s="48"/>
      <c r="BQ953" s="48"/>
      <c r="BR953" s="48"/>
      <c r="BS953" s="48"/>
      <c r="BT953" s="48"/>
      <c r="BU953" s="48"/>
    </row>
    <row r="954" spans="1:73" hidden="1">
      <c r="A954" s="48"/>
      <c r="B954" s="48"/>
      <c r="C954" s="70" t="s">
        <v>2723</v>
      </c>
      <c r="D954" s="48"/>
      <c r="E954" s="48"/>
      <c r="F954" s="48"/>
      <c r="G954" s="48"/>
      <c r="H954" s="48"/>
      <c r="I954" s="48"/>
      <c r="J954" s="48"/>
      <c r="K954" s="48"/>
      <c r="L954" s="450">
        <f t="shared" si="64"/>
        <v>583</v>
      </c>
      <c r="M954" s="450"/>
      <c r="N954" s="145" t="s">
        <v>2724</v>
      </c>
      <c r="O954" s="48"/>
      <c r="P954" s="48"/>
      <c r="Q954" s="48"/>
      <c r="R954" s="48"/>
      <c r="S954" s="48"/>
      <c r="T954" s="48"/>
      <c r="U954" s="451" t="str">
        <f t="shared" si="60"/>
        <v/>
      </c>
      <c r="V954" s="451"/>
      <c r="W954" s="451" t="str">
        <f t="shared" si="61"/>
        <v/>
      </c>
      <c r="X954" s="451"/>
      <c r="Y954" s="48"/>
      <c r="Z954" s="48"/>
      <c r="AA954" s="48"/>
      <c r="AB954" s="48"/>
      <c r="AC954" s="48"/>
      <c r="AD954" s="48"/>
      <c r="AE954" s="48"/>
      <c r="AF954" s="48"/>
      <c r="AG954" s="48"/>
      <c r="AH954" s="48"/>
      <c r="AI954" s="48"/>
      <c r="AJ954" s="48"/>
      <c r="AK954" s="48"/>
      <c r="AL954" s="144" t="s">
        <v>2725</v>
      </c>
      <c r="AM954" s="48"/>
      <c r="AN954" s="48"/>
      <c r="AO954" s="48"/>
      <c r="AP954" s="48"/>
      <c r="AQ954" s="48"/>
      <c r="AR954" s="48"/>
      <c r="AS954" s="48"/>
      <c r="AT954" s="451" t="str">
        <f t="shared" si="59"/>
        <v/>
      </c>
      <c r="AU954" s="451"/>
      <c r="AV954" s="451" t="str">
        <f t="shared" si="62"/>
        <v>No</v>
      </c>
      <c r="AW954" s="451"/>
      <c r="AX954" s="149" t="s">
        <v>900</v>
      </c>
      <c r="AY954" s="48"/>
      <c r="AZ954" s="48"/>
      <c r="BA954" s="48"/>
      <c r="BB954" s="451" t="b">
        <f t="shared" si="63"/>
        <v>0</v>
      </c>
      <c r="BC954" s="451"/>
      <c r="BD954" s="48"/>
      <c r="BE954" s="48"/>
      <c r="BF954" s="48"/>
      <c r="BG954" s="48"/>
      <c r="BH954" s="48"/>
      <c r="BI954" s="48"/>
      <c r="BJ954" s="48"/>
      <c r="BK954" s="48"/>
      <c r="BL954" s="48"/>
      <c r="BM954" s="48"/>
      <c r="BN954" s="48"/>
      <c r="BO954" s="48"/>
      <c r="BP954" s="48"/>
      <c r="BQ954" s="48"/>
      <c r="BR954" s="48"/>
      <c r="BS954" s="48"/>
      <c r="BT954" s="48"/>
      <c r="BU954" s="48"/>
    </row>
    <row r="955" spans="1:73" hidden="1">
      <c r="A955" s="48"/>
      <c r="B955" s="48"/>
      <c r="C955" s="70" t="s">
        <v>2726</v>
      </c>
      <c r="D955" s="48"/>
      <c r="E955" s="48"/>
      <c r="F955" s="48"/>
      <c r="G955" s="48"/>
      <c r="H955" s="48"/>
      <c r="I955" s="48"/>
      <c r="J955" s="48"/>
      <c r="K955" s="48"/>
      <c r="L955" s="450">
        <f t="shared" si="64"/>
        <v>584</v>
      </c>
      <c r="M955" s="450"/>
      <c r="N955" s="145" t="s">
        <v>2727</v>
      </c>
      <c r="O955" s="48"/>
      <c r="P955" s="48"/>
      <c r="Q955" s="48"/>
      <c r="R955" s="48"/>
      <c r="S955" s="48"/>
      <c r="T955" s="48"/>
      <c r="U955" s="451" t="str">
        <f t="shared" si="60"/>
        <v/>
      </c>
      <c r="V955" s="451"/>
      <c r="W955" s="451" t="str">
        <f t="shared" si="61"/>
        <v/>
      </c>
      <c r="X955" s="451"/>
      <c r="Y955" s="48"/>
      <c r="Z955" s="48"/>
      <c r="AA955" s="48"/>
      <c r="AB955" s="48"/>
      <c r="AC955" s="48"/>
      <c r="AD955" s="48"/>
      <c r="AE955" s="48"/>
      <c r="AF955" s="48"/>
      <c r="AG955" s="48"/>
      <c r="AH955" s="48"/>
      <c r="AI955" s="48"/>
      <c r="AJ955" s="48"/>
      <c r="AK955" s="48"/>
      <c r="AL955" s="144" t="s">
        <v>2728</v>
      </c>
      <c r="AM955" s="48"/>
      <c r="AN955" s="48"/>
      <c r="AO955" s="48"/>
      <c r="AP955" s="48"/>
      <c r="AQ955" s="48"/>
      <c r="AR955" s="48"/>
      <c r="AS955" s="48"/>
      <c r="AT955" s="451" t="str">
        <f t="shared" si="59"/>
        <v/>
      </c>
      <c r="AU955" s="451"/>
      <c r="AV955" s="451" t="str">
        <f t="shared" si="62"/>
        <v>Yes</v>
      </c>
      <c r="AW955" s="451"/>
      <c r="AX955" s="69" t="s">
        <v>987</v>
      </c>
      <c r="AY955" s="48"/>
      <c r="AZ955" s="48"/>
      <c r="BA955" s="48"/>
      <c r="BB955" s="451" t="b">
        <f t="shared" si="63"/>
        <v>0</v>
      </c>
      <c r="BC955" s="451"/>
      <c r="BD955" s="48"/>
      <c r="BE955" s="48"/>
      <c r="BF955" s="48"/>
      <c r="BG955" s="48"/>
      <c r="BH955" s="48"/>
      <c r="BI955" s="48"/>
      <c r="BJ955" s="48"/>
      <c r="BK955" s="48"/>
      <c r="BL955" s="48"/>
      <c r="BM955" s="48"/>
      <c r="BN955" s="48"/>
      <c r="BO955" s="48"/>
      <c r="BP955" s="48"/>
      <c r="BQ955" s="48"/>
      <c r="BR955" s="48"/>
      <c r="BS955" s="48"/>
      <c r="BT955" s="48"/>
      <c r="BU955" s="48"/>
    </row>
    <row r="956" spans="1:73" hidden="1">
      <c r="A956" s="48"/>
      <c r="B956" s="48"/>
      <c r="C956" s="70" t="s">
        <v>2729</v>
      </c>
      <c r="D956" s="48"/>
      <c r="E956" s="48"/>
      <c r="F956" s="48"/>
      <c r="G956" s="48"/>
      <c r="H956" s="48"/>
      <c r="I956" s="48"/>
      <c r="J956" s="48"/>
      <c r="K956" s="48"/>
      <c r="L956" s="450">
        <f t="shared" si="64"/>
        <v>585</v>
      </c>
      <c r="M956" s="450"/>
      <c r="N956" s="145" t="s">
        <v>2730</v>
      </c>
      <c r="O956" s="48"/>
      <c r="P956" s="48"/>
      <c r="Q956" s="48"/>
      <c r="R956" s="48"/>
      <c r="S956" s="48"/>
      <c r="T956" s="48"/>
      <c r="U956" s="451" t="str">
        <f t="shared" si="60"/>
        <v/>
      </c>
      <c r="V956" s="451"/>
      <c r="W956" s="451" t="str">
        <f t="shared" si="61"/>
        <v/>
      </c>
      <c r="X956" s="451"/>
      <c r="Y956" s="48"/>
      <c r="Z956" s="48"/>
      <c r="AA956" s="48"/>
      <c r="AB956" s="48"/>
      <c r="AC956" s="48"/>
      <c r="AD956" s="48"/>
      <c r="AE956" s="48"/>
      <c r="AF956" s="48"/>
      <c r="AG956" s="48"/>
      <c r="AH956" s="48"/>
      <c r="AI956" s="48"/>
      <c r="AJ956" s="48"/>
      <c r="AK956" s="48"/>
      <c r="AL956" s="150" t="s">
        <v>2731</v>
      </c>
      <c r="AM956" s="48"/>
      <c r="AN956" s="48"/>
      <c r="AO956" s="48"/>
      <c r="AP956" s="48"/>
      <c r="AQ956" s="48"/>
      <c r="AR956" s="48"/>
      <c r="AS956" s="48"/>
      <c r="AT956" s="451" t="str">
        <f t="shared" si="59"/>
        <v/>
      </c>
      <c r="AU956" s="451"/>
      <c r="AV956" s="451" t="str">
        <f t="shared" si="62"/>
        <v>Yes</v>
      </c>
      <c r="AW956" s="451"/>
      <c r="AX956" s="148" t="s">
        <v>895</v>
      </c>
      <c r="AY956" s="48"/>
      <c r="AZ956" s="48"/>
      <c r="BA956" s="48"/>
      <c r="BB956" s="451" t="b">
        <f t="shared" si="63"/>
        <v>0</v>
      </c>
      <c r="BC956" s="451"/>
      <c r="BD956" s="48"/>
      <c r="BE956" s="48"/>
      <c r="BF956" s="48"/>
      <c r="BG956" s="48"/>
      <c r="BH956" s="48"/>
      <c r="BI956" s="48"/>
      <c r="BJ956" s="48"/>
      <c r="BK956" s="48"/>
      <c r="BL956" s="48"/>
      <c r="BM956" s="48"/>
      <c r="BN956" s="48"/>
      <c r="BO956" s="48"/>
      <c r="BP956" s="48"/>
      <c r="BQ956" s="48"/>
      <c r="BR956" s="48"/>
      <c r="BS956" s="48"/>
      <c r="BT956" s="48"/>
      <c r="BU956" s="48"/>
    </row>
    <row r="957" spans="1:73" hidden="1">
      <c r="A957" s="48"/>
      <c r="B957" s="48"/>
      <c r="C957" s="70" t="s">
        <v>2732</v>
      </c>
      <c r="D957" s="48"/>
      <c r="E957" s="48"/>
      <c r="F957" s="48"/>
      <c r="G957" s="48"/>
      <c r="H957" s="48"/>
      <c r="I957" s="48"/>
      <c r="J957" s="48"/>
      <c r="K957" s="48"/>
      <c r="L957" s="450">
        <f t="shared" si="64"/>
        <v>586</v>
      </c>
      <c r="M957" s="450"/>
      <c r="N957" s="145" t="s">
        <v>2733</v>
      </c>
      <c r="O957" s="48"/>
      <c r="P957" s="48"/>
      <c r="Q957" s="48"/>
      <c r="R957" s="48"/>
      <c r="S957" s="48"/>
      <c r="T957" s="48"/>
      <c r="U957" s="451" t="str">
        <f t="shared" si="60"/>
        <v/>
      </c>
      <c r="V957" s="451"/>
      <c r="W957" s="451" t="str">
        <f t="shared" si="61"/>
        <v/>
      </c>
      <c r="X957" s="451"/>
      <c r="Y957" s="48"/>
      <c r="Z957" s="48"/>
      <c r="AA957" s="48"/>
      <c r="AB957" s="48"/>
      <c r="AC957" s="48"/>
      <c r="AD957" s="48"/>
      <c r="AE957" s="48"/>
      <c r="AF957" s="48"/>
      <c r="AG957" s="48"/>
      <c r="AH957" s="48"/>
      <c r="AI957" s="48"/>
      <c r="AJ957" s="48"/>
      <c r="AK957" s="48"/>
      <c r="AL957" s="150" t="s">
        <v>2734</v>
      </c>
      <c r="AM957" s="48"/>
      <c r="AN957" s="48"/>
      <c r="AO957" s="48"/>
      <c r="AP957" s="48"/>
      <c r="AQ957" s="48"/>
      <c r="AR957" s="48"/>
      <c r="AS957" s="48"/>
      <c r="AT957" s="451" t="str">
        <f t="shared" si="59"/>
        <v/>
      </c>
      <c r="AU957" s="451"/>
      <c r="AV957" s="451" t="str">
        <f t="shared" si="62"/>
        <v>Yes</v>
      </c>
      <c r="AW957" s="451"/>
      <c r="AX957" s="148" t="s">
        <v>895</v>
      </c>
      <c r="AY957" s="48"/>
      <c r="AZ957" s="48"/>
      <c r="BA957" s="48"/>
      <c r="BB957" s="451" t="b">
        <f t="shared" si="63"/>
        <v>0</v>
      </c>
      <c r="BC957" s="451"/>
      <c r="BD957" s="48"/>
      <c r="BE957" s="48"/>
      <c r="BF957" s="48"/>
      <c r="BG957" s="48"/>
      <c r="BH957" s="48"/>
      <c r="BI957" s="48"/>
      <c r="BJ957" s="48"/>
      <c r="BK957" s="48"/>
      <c r="BL957" s="48"/>
      <c r="BM957" s="48"/>
      <c r="BN957" s="48"/>
      <c r="BO957" s="48"/>
      <c r="BP957" s="48"/>
      <c r="BQ957" s="48"/>
      <c r="BR957" s="48"/>
      <c r="BS957" s="48"/>
      <c r="BT957" s="48"/>
      <c r="BU957" s="48"/>
    </row>
    <row r="958" spans="1:73" hidden="1">
      <c r="A958" s="48"/>
      <c r="B958" s="48"/>
      <c r="C958" s="70" t="s">
        <v>2735</v>
      </c>
      <c r="D958" s="48"/>
      <c r="E958" s="48"/>
      <c r="F958" s="48"/>
      <c r="G958" s="48"/>
      <c r="H958" s="48"/>
      <c r="I958" s="48"/>
      <c r="J958" s="48"/>
      <c r="K958" s="48"/>
      <c r="L958" s="450">
        <f t="shared" si="64"/>
        <v>587</v>
      </c>
      <c r="M958" s="450"/>
      <c r="N958" s="145" t="s">
        <v>2736</v>
      </c>
      <c r="O958" s="48"/>
      <c r="P958" s="48"/>
      <c r="Q958" s="48"/>
      <c r="R958" s="48"/>
      <c r="S958" s="48"/>
      <c r="T958" s="48"/>
      <c r="U958" s="451" t="str">
        <f t="shared" si="60"/>
        <v/>
      </c>
      <c r="V958" s="451"/>
      <c r="W958" s="451" t="str">
        <f t="shared" si="61"/>
        <v/>
      </c>
      <c r="X958" s="451"/>
      <c r="Y958" s="48"/>
      <c r="Z958" s="48"/>
      <c r="AA958" s="48"/>
      <c r="AB958" s="48"/>
      <c r="AC958" s="48"/>
      <c r="AD958" s="48"/>
      <c r="AE958" s="48"/>
      <c r="AF958" s="48"/>
      <c r="AG958" s="48"/>
      <c r="AH958" s="48"/>
      <c r="AI958" s="48"/>
      <c r="AJ958" s="48"/>
      <c r="AK958" s="48"/>
      <c r="AL958" s="150" t="s">
        <v>2737</v>
      </c>
      <c r="AM958" s="48"/>
      <c r="AN958" s="48"/>
      <c r="AO958" s="48"/>
      <c r="AP958" s="48"/>
      <c r="AQ958" s="48"/>
      <c r="AR958" s="48"/>
      <c r="AS958" s="48"/>
      <c r="AT958" s="451" t="str">
        <f t="shared" si="59"/>
        <v/>
      </c>
      <c r="AU958" s="451"/>
      <c r="AV958" s="451" t="str">
        <f t="shared" si="62"/>
        <v>Yes</v>
      </c>
      <c r="AW958" s="451"/>
      <c r="AX958" s="148" t="s">
        <v>895</v>
      </c>
      <c r="AY958" s="48"/>
      <c r="AZ958" s="48"/>
      <c r="BA958" s="48"/>
      <c r="BB958" s="451" t="b">
        <f t="shared" si="63"/>
        <v>0</v>
      </c>
      <c r="BC958" s="451"/>
      <c r="BD958" s="48"/>
      <c r="BE958" s="48"/>
      <c r="BF958" s="48"/>
      <c r="BG958" s="48"/>
      <c r="BH958" s="48"/>
      <c r="BI958" s="48"/>
      <c r="BJ958" s="48"/>
      <c r="BK958" s="48"/>
      <c r="BL958" s="48"/>
      <c r="BM958" s="48"/>
      <c r="BN958" s="48"/>
      <c r="BO958" s="48"/>
      <c r="BP958" s="48"/>
      <c r="BQ958" s="48"/>
      <c r="BR958" s="48"/>
      <c r="BS958" s="48"/>
      <c r="BT958" s="48"/>
      <c r="BU958" s="48"/>
    </row>
    <row r="959" spans="1:73" hidden="1">
      <c r="A959" s="48"/>
      <c r="B959" s="48"/>
      <c r="C959" s="70" t="s">
        <v>2738</v>
      </c>
      <c r="D959" s="48"/>
      <c r="E959" s="48"/>
      <c r="F959" s="48"/>
      <c r="G959" s="48"/>
      <c r="H959" s="48"/>
      <c r="I959" s="48"/>
      <c r="J959" s="48"/>
      <c r="K959" s="48"/>
      <c r="L959" s="450">
        <f t="shared" si="64"/>
        <v>588</v>
      </c>
      <c r="M959" s="450"/>
      <c r="N959" s="145" t="s">
        <v>2739</v>
      </c>
      <c r="O959" s="48"/>
      <c r="P959" s="48"/>
      <c r="Q959" s="48"/>
      <c r="R959" s="48"/>
      <c r="S959" s="48"/>
      <c r="T959" s="48"/>
      <c r="U959" s="451" t="str">
        <f t="shared" si="60"/>
        <v/>
      </c>
      <c r="V959" s="451"/>
      <c r="W959" s="451" t="str">
        <f t="shared" si="61"/>
        <v/>
      </c>
      <c r="X959" s="451"/>
      <c r="Y959" s="48"/>
      <c r="Z959" s="48"/>
      <c r="AA959" s="48"/>
      <c r="AB959" s="48"/>
      <c r="AC959" s="48"/>
      <c r="AD959" s="48"/>
      <c r="AE959" s="48"/>
      <c r="AF959" s="48"/>
      <c r="AG959" s="48"/>
      <c r="AH959" s="48"/>
      <c r="AI959" s="48"/>
      <c r="AJ959" s="48"/>
      <c r="AK959" s="48"/>
      <c r="AL959" s="144" t="s">
        <v>2081</v>
      </c>
      <c r="AM959" s="48"/>
      <c r="AN959" s="48"/>
      <c r="AO959" s="48"/>
      <c r="AP959" s="48"/>
      <c r="AQ959" s="48"/>
      <c r="AR959" s="48"/>
      <c r="AS959" s="48"/>
      <c r="AT959" s="451" t="str">
        <f t="shared" si="59"/>
        <v/>
      </c>
      <c r="AU959" s="451"/>
      <c r="AV959" s="451" t="str">
        <f t="shared" si="62"/>
        <v>Yes</v>
      </c>
      <c r="AW959" s="451"/>
      <c r="AX959" s="149" t="s">
        <v>905</v>
      </c>
      <c r="AY959" s="48"/>
      <c r="AZ959" s="48"/>
      <c r="BA959" s="48"/>
      <c r="BB959" s="451" t="b">
        <f t="shared" si="63"/>
        <v>0</v>
      </c>
      <c r="BC959" s="451"/>
      <c r="BD959" s="48"/>
      <c r="BE959" s="48"/>
      <c r="BF959" s="48"/>
      <c r="BG959" s="48"/>
      <c r="BH959" s="48"/>
      <c r="BI959" s="48"/>
      <c r="BJ959" s="48"/>
      <c r="BK959" s="48"/>
      <c r="BL959" s="48"/>
      <c r="BM959" s="48"/>
      <c r="BN959" s="48"/>
      <c r="BO959" s="48"/>
      <c r="BP959" s="48"/>
      <c r="BQ959" s="48"/>
      <c r="BR959" s="48"/>
      <c r="BS959" s="48"/>
      <c r="BT959" s="48"/>
      <c r="BU959" s="48"/>
    </row>
    <row r="960" spans="1:73" hidden="1">
      <c r="A960" s="48"/>
      <c r="B960" s="48"/>
      <c r="C960" s="70" t="s">
        <v>2740</v>
      </c>
      <c r="D960" s="48"/>
      <c r="E960" s="48"/>
      <c r="F960" s="48"/>
      <c r="G960" s="48"/>
      <c r="H960" s="48"/>
      <c r="I960" s="48"/>
      <c r="J960" s="48"/>
      <c r="K960" s="48"/>
      <c r="L960" s="450">
        <f t="shared" si="64"/>
        <v>589</v>
      </c>
      <c r="M960" s="450"/>
      <c r="N960" s="145" t="s">
        <v>2741</v>
      </c>
      <c r="O960" s="48"/>
      <c r="P960" s="48"/>
      <c r="Q960" s="48"/>
      <c r="R960" s="48"/>
      <c r="S960" s="48"/>
      <c r="T960" s="48"/>
      <c r="U960" s="451" t="str">
        <f t="shared" si="60"/>
        <v/>
      </c>
      <c r="V960" s="451"/>
      <c r="W960" s="451" t="str">
        <f t="shared" si="61"/>
        <v/>
      </c>
      <c r="X960" s="451"/>
      <c r="Y960" s="48"/>
      <c r="Z960" s="48"/>
      <c r="AA960" s="48"/>
      <c r="AB960" s="48"/>
      <c r="AC960" s="48"/>
      <c r="AD960" s="48"/>
      <c r="AE960" s="48"/>
      <c r="AF960" s="48"/>
      <c r="AG960" s="48"/>
      <c r="AH960" s="48"/>
      <c r="AI960" s="48"/>
      <c r="AJ960" s="48"/>
      <c r="AK960" s="48"/>
      <c r="AL960" s="150" t="s">
        <v>2742</v>
      </c>
      <c r="AM960" s="48"/>
      <c r="AN960" s="48"/>
      <c r="AO960" s="48"/>
      <c r="AP960" s="48"/>
      <c r="AQ960" s="48"/>
      <c r="AR960" s="48"/>
      <c r="AS960" s="48"/>
      <c r="AT960" s="451" t="str">
        <f t="shared" si="59"/>
        <v/>
      </c>
      <c r="AU960" s="451"/>
      <c r="AV960" s="451" t="str">
        <f t="shared" si="62"/>
        <v>Yes</v>
      </c>
      <c r="AW960" s="451"/>
      <c r="AX960" s="148" t="s">
        <v>895</v>
      </c>
      <c r="AY960" s="48"/>
      <c r="AZ960" s="48"/>
      <c r="BA960" s="48"/>
      <c r="BB960" s="451" t="b">
        <f t="shared" si="63"/>
        <v>0</v>
      </c>
      <c r="BC960" s="451"/>
      <c r="BD960" s="48"/>
      <c r="BE960" s="48"/>
      <c r="BF960" s="48"/>
      <c r="BG960" s="48"/>
      <c r="BH960" s="48"/>
      <c r="BI960" s="48"/>
      <c r="BJ960" s="48"/>
      <c r="BK960" s="48"/>
      <c r="BL960" s="48"/>
      <c r="BM960" s="48"/>
      <c r="BN960" s="48"/>
      <c r="BO960" s="48"/>
      <c r="BP960" s="48"/>
      <c r="BQ960" s="48"/>
      <c r="BR960" s="48"/>
      <c r="BS960" s="48"/>
      <c r="BT960" s="48"/>
      <c r="BU960" s="48"/>
    </row>
    <row r="961" spans="1:73" hidden="1">
      <c r="A961" s="48"/>
      <c r="B961" s="48"/>
      <c r="C961" s="70" t="s">
        <v>2743</v>
      </c>
      <c r="D961" s="48"/>
      <c r="E961" s="48"/>
      <c r="F961" s="48"/>
      <c r="G961" s="48"/>
      <c r="H961" s="48"/>
      <c r="I961" s="48"/>
      <c r="J961" s="48"/>
      <c r="K961" s="48"/>
      <c r="L961" s="450">
        <f t="shared" si="64"/>
        <v>590</v>
      </c>
      <c r="M961" s="450"/>
      <c r="N961" s="145" t="s">
        <v>2744</v>
      </c>
      <c r="O961" s="48"/>
      <c r="P961" s="48"/>
      <c r="Q961" s="48"/>
      <c r="R961" s="48"/>
      <c r="S961" s="48"/>
      <c r="T961" s="48"/>
      <c r="U961" s="451" t="str">
        <f t="shared" si="60"/>
        <v/>
      </c>
      <c r="V961" s="451"/>
      <c r="W961" s="451" t="str">
        <f t="shared" si="61"/>
        <v/>
      </c>
      <c r="X961" s="451"/>
      <c r="Y961" s="48"/>
      <c r="Z961" s="48"/>
      <c r="AA961" s="48"/>
      <c r="AB961" s="48"/>
      <c r="AC961" s="48"/>
      <c r="AD961" s="48"/>
      <c r="AE961" s="48"/>
      <c r="AF961" s="48"/>
      <c r="AG961" s="48"/>
      <c r="AH961" s="48"/>
      <c r="AI961" s="48"/>
      <c r="AJ961" s="48"/>
      <c r="AK961" s="48"/>
      <c r="AL961" s="147" t="s">
        <v>2745</v>
      </c>
      <c r="AM961" s="48"/>
      <c r="AN961" s="48"/>
      <c r="AO961" s="48"/>
      <c r="AP961" s="48"/>
      <c r="AQ961" s="48"/>
      <c r="AR961" s="48"/>
      <c r="AS961" s="48"/>
      <c r="AT961" s="451" t="str">
        <f t="shared" si="59"/>
        <v/>
      </c>
      <c r="AU961" s="451"/>
      <c r="AV961" s="451" t="str">
        <f t="shared" si="62"/>
        <v>Yes</v>
      </c>
      <c r="AW961" s="451"/>
      <c r="AX961" s="148" t="s">
        <v>895</v>
      </c>
      <c r="AY961" s="48"/>
      <c r="AZ961" s="48"/>
      <c r="BA961" s="48"/>
      <c r="BB961" s="451" t="b">
        <f t="shared" si="63"/>
        <v>0</v>
      </c>
      <c r="BC961" s="451"/>
      <c r="BD961" s="48"/>
      <c r="BE961" s="48"/>
      <c r="BF961" s="48"/>
      <c r="BG961" s="48"/>
      <c r="BH961" s="48"/>
      <c r="BI961" s="48"/>
      <c r="BJ961" s="48"/>
      <c r="BK961" s="48"/>
      <c r="BL961" s="48"/>
      <c r="BM961" s="48"/>
      <c r="BN961" s="48"/>
      <c r="BO961" s="48"/>
      <c r="BP961" s="48"/>
      <c r="BQ961" s="48"/>
      <c r="BR961" s="48"/>
      <c r="BS961" s="48"/>
      <c r="BT961" s="48"/>
      <c r="BU961" s="48"/>
    </row>
    <row r="962" spans="1:73" hidden="1">
      <c r="A962" s="48"/>
      <c r="B962" s="48"/>
      <c r="C962" s="70" t="s">
        <v>2746</v>
      </c>
      <c r="D962" s="48"/>
      <c r="E962" s="48"/>
      <c r="F962" s="48"/>
      <c r="G962" s="48"/>
      <c r="H962" s="48"/>
      <c r="I962" s="48"/>
      <c r="J962" s="48"/>
      <c r="K962" s="48"/>
      <c r="L962" s="450">
        <f t="shared" si="64"/>
        <v>591</v>
      </c>
      <c r="M962" s="450"/>
      <c r="N962" s="145" t="s">
        <v>2747</v>
      </c>
      <c r="O962" s="48"/>
      <c r="P962" s="48"/>
      <c r="Q962" s="48"/>
      <c r="R962" s="48"/>
      <c r="S962" s="48"/>
      <c r="T962" s="48"/>
      <c r="U962" s="451" t="str">
        <f t="shared" si="60"/>
        <v/>
      </c>
      <c r="V962" s="451"/>
      <c r="W962" s="451" t="str">
        <f t="shared" si="61"/>
        <v/>
      </c>
      <c r="X962" s="451"/>
      <c r="Y962" s="48"/>
      <c r="Z962" s="48"/>
      <c r="AA962" s="48"/>
      <c r="AB962" s="48"/>
      <c r="AC962" s="48"/>
      <c r="AD962" s="48"/>
      <c r="AE962" s="48"/>
      <c r="AF962" s="48"/>
      <c r="AG962" s="48"/>
      <c r="AH962" s="48"/>
      <c r="AI962" s="48"/>
      <c r="AJ962" s="48"/>
      <c r="AK962" s="48"/>
      <c r="AL962" s="150" t="s">
        <v>2748</v>
      </c>
      <c r="AM962" s="48"/>
      <c r="AN962" s="48"/>
      <c r="AO962" s="48"/>
      <c r="AP962" s="48"/>
      <c r="AQ962" s="48"/>
      <c r="AR962" s="48"/>
      <c r="AS962" s="48"/>
      <c r="AT962" s="451" t="str">
        <f t="shared" si="59"/>
        <v/>
      </c>
      <c r="AU962" s="451"/>
      <c r="AV962" s="451" t="str">
        <f t="shared" si="62"/>
        <v>Yes</v>
      </c>
      <c r="AW962" s="451"/>
      <c r="AX962" s="148" t="s">
        <v>905</v>
      </c>
      <c r="AY962" s="48"/>
      <c r="AZ962" s="48"/>
      <c r="BA962" s="48"/>
      <c r="BB962" s="451" t="b">
        <f t="shared" si="63"/>
        <v>0</v>
      </c>
      <c r="BC962" s="451"/>
      <c r="BD962" s="48"/>
      <c r="BE962" s="48"/>
      <c r="BF962" s="48"/>
      <c r="BG962" s="48"/>
      <c r="BH962" s="48"/>
      <c r="BI962" s="48"/>
      <c r="BJ962" s="48"/>
      <c r="BK962" s="48"/>
      <c r="BL962" s="48"/>
      <c r="BM962" s="48"/>
      <c r="BN962" s="48"/>
      <c r="BO962" s="48"/>
      <c r="BP962" s="48"/>
      <c r="BQ962" s="48"/>
      <c r="BR962" s="48"/>
      <c r="BS962" s="48"/>
      <c r="BT962" s="48"/>
      <c r="BU962" s="48"/>
    </row>
    <row r="963" spans="1:73" hidden="1">
      <c r="A963" s="48"/>
      <c r="B963" s="48"/>
      <c r="C963" s="70" t="s">
        <v>2749</v>
      </c>
      <c r="D963" s="48"/>
      <c r="E963" s="48"/>
      <c r="F963" s="48"/>
      <c r="G963" s="48"/>
      <c r="H963" s="48"/>
      <c r="I963" s="48"/>
      <c r="J963" s="48"/>
      <c r="K963" s="48"/>
      <c r="L963" s="450">
        <f t="shared" si="64"/>
        <v>592</v>
      </c>
      <c r="M963" s="450"/>
      <c r="N963" s="145" t="s">
        <v>2750</v>
      </c>
      <c r="O963" s="48"/>
      <c r="P963" s="48"/>
      <c r="Q963" s="48"/>
      <c r="R963" s="48"/>
      <c r="S963" s="48"/>
      <c r="T963" s="48"/>
      <c r="U963" s="451" t="str">
        <f t="shared" si="60"/>
        <v/>
      </c>
      <c r="V963" s="451"/>
      <c r="W963" s="451" t="str">
        <f t="shared" si="61"/>
        <v/>
      </c>
      <c r="X963" s="451"/>
      <c r="Y963" s="48"/>
      <c r="Z963" s="48"/>
      <c r="AA963" s="48"/>
      <c r="AB963" s="48"/>
      <c r="AC963" s="48"/>
      <c r="AD963" s="48"/>
      <c r="AE963" s="48"/>
      <c r="AF963" s="48"/>
      <c r="AG963" s="48"/>
      <c r="AH963" s="48"/>
      <c r="AI963" s="48"/>
      <c r="AJ963" s="48"/>
      <c r="AK963" s="48"/>
      <c r="AL963" s="144" t="s">
        <v>2084</v>
      </c>
      <c r="AM963" s="48"/>
      <c r="AN963" s="48"/>
      <c r="AO963" s="48"/>
      <c r="AP963" s="48"/>
      <c r="AQ963" s="48"/>
      <c r="AR963" s="48"/>
      <c r="AS963" s="48"/>
      <c r="AT963" s="451" t="str">
        <f t="shared" si="59"/>
        <v/>
      </c>
      <c r="AU963" s="451"/>
      <c r="AV963" s="451" t="str">
        <f t="shared" si="62"/>
        <v>Yes</v>
      </c>
      <c r="AW963" s="451"/>
      <c r="AX963" s="149" t="s">
        <v>905</v>
      </c>
      <c r="AY963" s="48"/>
      <c r="AZ963" s="48"/>
      <c r="BA963" s="48"/>
      <c r="BB963" s="451" t="b">
        <f t="shared" si="63"/>
        <v>0</v>
      </c>
      <c r="BC963" s="451"/>
      <c r="BD963" s="48"/>
      <c r="BE963" s="48"/>
      <c r="BF963" s="48"/>
      <c r="BG963" s="48"/>
      <c r="BH963" s="48"/>
      <c r="BI963" s="48"/>
      <c r="BJ963" s="48"/>
      <c r="BK963" s="48"/>
      <c r="BL963" s="48"/>
      <c r="BM963" s="48"/>
      <c r="BN963" s="48"/>
      <c r="BO963" s="48"/>
      <c r="BP963" s="48"/>
      <c r="BQ963" s="48"/>
      <c r="BR963" s="48"/>
      <c r="BS963" s="48"/>
      <c r="BT963" s="48"/>
      <c r="BU963" s="48"/>
    </row>
    <row r="964" spans="1:73" hidden="1">
      <c r="A964" s="48"/>
      <c r="B964" s="48"/>
      <c r="C964" s="70" t="s">
        <v>2751</v>
      </c>
      <c r="D964" s="48"/>
      <c r="E964" s="48"/>
      <c r="F964" s="48"/>
      <c r="G964" s="48"/>
      <c r="H964" s="48"/>
      <c r="I964" s="48"/>
      <c r="J964" s="48"/>
      <c r="K964" s="48"/>
      <c r="L964" s="450">
        <f t="shared" si="64"/>
        <v>593</v>
      </c>
      <c r="M964" s="450"/>
      <c r="N964" s="145" t="s">
        <v>2752</v>
      </c>
      <c r="O964" s="48"/>
      <c r="P964" s="48"/>
      <c r="Q964" s="48"/>
      <c r="R964" s="48"/>
      <c r="S964" s="48"/>
      <c r="T964" s="48"/>
      <c r="U964" s="451" t="str">
        <f t="shared" si="60"/>
        <v/>
      </c>
      <c r="V964" s="451"/>
      <c r="W964" s="451" t="str">
        <f t="shared" si="61"/>
        <v/>
      </c>
      <c r="X964" s="451"/>
      <c r="Y964" s="48"/>
      <c r="Z964" s="48"/>
      <c r="AA964" s="48"/>
      <c r="AB964" s="48"/>
      <c r="AC964" s="48"/>
      <c r="AD964" s="48"/>
      <c r="AE964" s="48"/>
      <c r="AF964" s="48"/>
      <c r="AG964" s="48"/>
      <c r="AH964" s="48"/>
      <c r="AI964" s="48"/>
      <c r="AJ964" s="48"/>
      <c r="AK964" s="48"/>
      <c r="AL964" s="144" t="s">
        <v>2753</v>
      </c>
      <c r="AM964" s="48"/>
      <c r="AN964" s="48"/>
      <c r="AO964" s="48"/>
      <c r="AP964" s="48"/>
      <c r="AQ964" s="48"/>
      <c r="AR964" s="48"/>
      <c r="AS964" s="48"/>
      <c r="AT964" s="451" t="str">
        <f t="shared" si="59"/>
        <v/>
      </c>
      <c r="AU964" s="451"/>
      <c r="AV964" s="451" t="str">
        <f t="shared" si="62"/>
        <v>No</v>
      </c>
      <c r="AW964" s="451"/>
      <c r="AX964" s="149" t="s">
        <v>900</v>
      </c>
      <c r="AY964" s="48"/>
      <c r="AZ964" s="48"/>
      <c r="BA964" s="48"/>
      <c r="BB964" s="451" t="b">
        <f t="shared" si="63"/>
        <v>0</v>
      </c>
      <c r="BC964" s="451"/>
      <c r="BD964" s="48"/>
      <c r="BE964" s="48"/>
      <c r="BF964" s="48"/>
      <c r="BG964" s="48"/>
      <c r="BH964" s="48"/>
      <c r="BI964" s="48"/>
      <c r="BJ964" s="48"/>
      <c r="BK964" s="48"/>
      <c r="BL964" s="48"/>
      <c r="BM964" s="48"/>
      <c r="BN964" s="48"/>
      <c r="BO964" s="48"/>
      <c r="BP964" s="48"/>
      <c r="BQ964" s="48"/>
      <c r="BR964" s="48"/>
      <c r="BS964" s="48"/>
      <c r="BT964" s="48"/>
      <c r="BU964" s="48"/>
    </row>
    <row r="965" spans="1:73" hidden="1">
      <c r="A965" s="48"/>
      <c r="B965" s="48"/>
      <c r="C965" s="70" t="s">
        <v>2754</v>
      </c>
      <c r="D965" s="48"/>
      <c r="E965" s="48"/>
      <c r="F965" s="48"/>
      <c r="G965" s="48"/>
      <c r="H965" s="48"/>
      <c r="I965" s="48"/>
      <c r="J965" s="48"/>
      <c r="K965" s="48"/>
      <c r="L965" s="450">
        <f t="shared" si="64"/>
        <v>594</v>
      </c>
      <c r="M965" s="450"/>
      <c r="N965" s="145" t="s">
        <v>2755</v>
      </c>
      <c r="O965" s="48"/>
      <c r="P965" s="48"/>
      <c r="Q965" s="48"/>
      <c r="R965" s="48"/>
      <c r="S965" s="48"/>
      <c r="T965" s="48"/>
      <c r="U965" s="451" t="str">
        <f t="shared" si="60"/>
        <v/>
      </c>
      <c r="V965" s="451"/>
      <c r="W965" s="451" t="str">
        <f t="shared" si="61"/>
        <v/>
      </c>
      <c r="X965" s="451"/>
      <c r="Y965" s="48"/>
      <c r="Z965" s="48"/>
      <c r="AA965" s="48"/>
      <c r="AB965" s="48"/>
      <c r="AC965" s="48"/>
      <c r="AD965" s="48"/>
      <c r="AE965" s="48"/>
      <c r="AF965" s="48"/>
      <c r="AG965" s="48"/>
      <c r="AH965" s="48"/>
      <c r="AI965" s="48"/>
      <c r="AJ965" s="48"/>
      <c r="AK965" s="48"/>
      <c r="AL965" s="150" t="s">
        <v>2756</v>
      </c>
      <c r="AM965" s="48"/>
      <c r="AN965" s="48"/>
      <c r="AO965" s="48"/>
      <c r="AP965" s="48"/>
      <c r="AQ965" s="48"/>
      <c r="AR965" s="48"/>
      <c r="AS965" s="48"/>
      <c r="AT965" s="451" t="str">
        <f t="shared" si="59"/>
        <v/>
      </c>
      <c r="AU965" s="451"/>
      <c r="AV965" s="451" t="str">
        <f t="shared" si="62"/>
        <v>Yes</v>
      </c>
      <c r="AW965" s="451"/>
      <c r="AX965" s="148" t="s">
        <v>895</v>
      </c>
      <c r="AY965" s="48"/>
      <c r="AZ965" s="48"/>
      <c r="BA965" s="48"/>
      <c r="BB965" s="451" t="b">
        <f t="shared" si="63"/>
        <v>0</v>
      </c>
      <c r="BC965" s="451"/>
      <c r="BD965" s="48"/>
      <c r="BE965" s="48"/>
      <c r="BF965" s="48"/>
      <c r="BG965" s="48"/>
      <c r="BH965" s="48"/>
      <c r="BI965" s="48"/>
      <c r="BJ965" s="48"/>
      <c r="BK965" s="48"/>
      <c r="BL965" s="48"/>
      <c r="BM965" s="48"/>
      <c r="BN965" s="48"/>
      <c r="BO965" s="48"/>
      <c r="BP965" s="48"/>
      <c r="BQ965" s="48"/>
      <c r="BR965" s="48"/>
      <c r="BS965" s="48"/>
      <c r="BT965" s="48"/>
      <c r="BU965" s="48"/>
    </row>
    <row r="966" spans="1:73" hidden="1">
      <c r="A966" s="48"/>
      <c r="B966" s="48"/>
      <c r="C966" s="70" t="s">
        <v>2757</v>
      </c>
      <c r="D966" s="48"/>
      <c r="E966" s="48"/>
      <c r="F966" s="48"/>
      <c r="G966" s="48"/>
      <c r="H966" s="48"/>
      <c r="I966" s="48"/>
      <c r="J966" s="48"/>
      <c r="K966" s="48"/>
      <c r="L966" s="450">
        <f t="shared" si="64"/>
        <v>595</v>
      </c>
      <c r="M966" s="450"/>
      <c r="N966" s="145" t="s">
        <v>2758</v>
      </c>
      <c r="O966" s="48"/>
      <c r="P966" s="48"/>
      <c r="Q966" s="48"/>
      <c r="R966" s="48"/>
      <c r="S966" s="48"/>
      <c r="T966" s="48"/>
      <c r="U966" s="451" t="str">
        <f t="shared" si="60"/>
        <v/>
      </c>
      <c r="V966" s="451"/>
      <c r="W966" s="451" t="str">
        <f t="shared" si="61"/>
        <v/>
      </c>
      <c r="X966" s="451"/>
      <c r="Y966" s="48"/>
      <c r="Z966" s="48"/>
      <c r="AA966" s="48"/>
      <c r="AB966" s="48"/>
      <c r="AC966" s="48"/>
      <c r="AD966" s="48"/>
      <c r="AE966" s="48"/>
      <c r="AF966" s="48"/>
      <c r="AG966" s="48"/>
      <c r="AH966" s="48"/>
      <c r="AI966" s="48"/>
      <c r="AJ966" s="48"/>
      <c r="AK966" s="48"/>
      <c r="AL966" s="150" t="s">
        <v>2759</v>
      </c>
      <c r="AM966" s="48"/>
      <c r="AN966" s="48"/>
      <c r="AO966" s="48"/>
      <c r="AP966" s="48"/>
      <c r="AQ966" s="48"/>
      <c r="AR966" s="48"/>
      <c r="AS966" s="48"/>
      <c r="AT966" s="451" t="str">
        <f t="shared" si="59"/>
        <v/>
      </c>
      <c r="AU966" s="451"/>
      <c r="AV966" s="451" t="str">
        <f t="shared" si="62"/>
        <v>Yes</v>
      </c>
      <c r="AW966" s="451"/>
      <c r="AX966" s="148" t="s">
        <v>895</v>
      </c>
      <c r="AY966" s="48"/>
      <c r="AZ966" s="48"/>
      <c r="BA966" s="48"/>
      <c r="BB966" s="451" t="b">
        <f t="shared" si="63"/>
        <v>0</v>
      </c>
      <c r="BC966" s="451"/>
      <c r="BD966" s="48"/>
      <c r="BE966" s="48"/>
      <c r="BF966" s="48"/>
      <c r="BG966" s="48"/>
      <c r="BH966" s="48"/>
      <c r="BI966" s="48"/>
      <c r="BJ966" s="48"/>
      <c r="BK966" s="48"/>
      <c r="BL966" s="48"/>
      <c r="BM966" s="48"/>
      <c r="BN966" s="48"/>
      <c r="BO966" s="48"/>
      <c r="BP966" s="48"/>
      <c r="BQ966" s="48"/>
      <c r="BR966" s="48"/>
      <c r="BS966" s="48"/>
      <c r="BT966" s="48"/>
      <c r="BU966" s="48"/>
    </row>
    <row r="967" spans="1:73" hidden="1">
      <c r="A967" s="48"/>
      <c r="B967" s="48"/>
      <c r="C967" s="70" t="s">
        <v>2760</v>
      </c>
      <c r="D967" s="48"/>
      <c r="E967" s="48"/>
      <c r="F967" s="48"/>
      <c r="G967" s="48"/>
      <c r="H967" s="48"/>
      <c r="I967" s="48"/>
      <c r="J967" s="48"/>
      <c r="K967" s="48"/>
      <c r="L967" s="450">
        <f t="shared" si="64"/>
        <v>596</v>
      </c>
      <c r="M967" s="450"/>
      <c r="N967" s="145" t="s">
        <v>2761</v>
      </c>
      <c r="O967" s="48"/>
      <c r="P967" s="48"/>
      <c r="Q967" s="48"/>
      <c r="R967" s="48"/>
      <c r="S967" s="48"/>
      <c r="T967" s="48"/>
      <c r="U967" s="451" t="str">
        <f t="shared" si="60"/>
        <v/>
      </c>
      <c r="V967" s="451"/>
      <c r="W967" s="451" t="str">
        <f t="shared" si="61"/>
        <v/>
      </c>
      <c r="X967" s="451"/>
      <c r="Y967" s="48"/>
      <c r="Z967" s="48"/>
      <c r="AA967" s="48"/>
      <c r="AB967" s="48"/>
      <c r="AC967" s="48"/>
      <c r="AD967" s="48"/>
      <c r="AE967" s="48"/>
      <c r="AF967" s="48"/>
      <c r="AG967" s="48"/>
      <c r="AH967" s="48"/>
      <c r="AI967" s="48"/>
      <c r="AJ967" s="48"/>
      <c r="AK967" s="48"/>
      <c r="AL967" s="144" t="s">
        <v>2762</v>
      </c>
      <c r="AM967" s="48"/>
      <c r="AN967" s="48"/>
      <c r="AO967" s="48"/>
      <c r="AP967" s="48"/>
      <c r="AQ967" s="48"/>
      <c r="AR967" s="48"/>
      <c r="AS967" s="48"/>
      <c r="AT967" s="451" t="str">
        <f t="shared" si="59"/>
        <v/>
      </c>
      <c r="AU967" s="451"/>
      <c r="AV967" s="451" t="str">
        <f t="shared" si="62"/>
        <v>Yes</v>
      </c>
      <c r="AW967" s="451"/>
      <c r="AX967" s="149" t="s">
        <v>905</v>
      </c>
      <c r="AY967" s="48"/>
      <c r="AZ967" s="48"/>
      <c r="BA967" s="48"/>
      <c r="BB967" s="451" t="b">
        <f t="shared" si="63"/>
        <v>0</v>
      </c>
      <c r="BC967" s="451"/>
      <c r="BD967" s="48"/>
      <c r="BE967" s="48"/>
      <c r="BF967" s="48"/>
      <c r="BG967" s="48"/>
      <c r="BH967" s="48"/>
      <c r="BI967" s="48"/>
      <c r="BJ967" s="48"/>
      <c r="BK967" s="48"/>
      <c r="BL967" s="48"/>
      <c r="BM967" s="48"/>
      <c r="BN967" s="48"/>
      <c r="BO967" s="48"/>
      <c r="BP967" s="48"/>
      <c r="BQ967" s="48"/>
      <c r="BR967" s="48"/>
      <c r="BS967" s="48"/>
      <c r="BT967" s="48"/>
      <c r="BU967" s="48"/>
    </row>
    <row r="968" spans="1:73" hidden="1">
      <c r="A968" s="48"/>
      <c r="B968" s="48"/>
      <c r="C968" s="70" t="s">
        <v>2763</v>
      </c>
      <c r="D968" s="48"/>
      <c r="E968" s="48"/>
      <c r="F968" s="48"/>
      <c r="G968" s="48"/>
      <c r="H968" s="48"/>
      <c r="I968" s="48"/>
      <c r="J968" s="48"/>
      <c r="K968" s="48"/>
      <c r="L968" s="450">
        <f t="shared" si="64"/>
        <v>597</v>
      </c>
      <c r="M968" s="450"/>
      <c r="N968" s="145" t="s">
        <v>1207</v>
      </c>
      <c r="O968" s="48"/>
      <c r="P968" s="48"/>
      <c r="Q968" s="48"/>
      <c r="R968" s="48"/>
      <c r="S968" s="48"/>
      <c r="T968" s="48"/>
      <c r="U968" s="451" t="str">
        <f t="shared" si="60"/>
        <v/>
      </c>
      <c r="V968" s="451"/>
      <c r="W968" s="451" t="str">
        <f t="shared" si="61"/>
        <v/>
      </c>
      <c r="X968" s="451"/>
      <c r="Y968" s="48"/>
      <c r="Z968" s="48"/>
      <c r="AA968" s="48"/>
      <c r="AB968" s="48"/>
      <c r="AC968" s="48"/>
      <c r="AD968" s="48"/>
      <c r="AE968" s="48"/>
      <c r="AF968" s="48"/>
      <c r="AG968" s="48"/>
      <c r="AH968" s="48"/>
      <c r="AI968" s="48"/>
      <c r="AJ968" s="48"/>
      <c r="AK968" s="48"/>
      <c r="AL968" s="144" t="s">
        <v>2764</v>
      </c>
      <c r="AM968" s="48"/>
      <c r="AN968" s="48"/>
      <c r="AO968" s="48"/>
      <c r="AP968" s="48"/>
      <c r="AQ968" s="48"/>
      <c r="AR968" s="48"/>
      <c r="AS968" s="48"/>
      <c r="AT968" s="451" t="str">
        <f t="shared" si="59"/>
        <v/>
      </c>
      <c r="AU968" s="451"/>
      <c r="AV968" s="451" t="str">
        <f t="shared" si="62"/>
        <v>Yes</v>
      </c>
      <c r="AW968" s="451"/>
      <c r="AX968" s="69" t="s">
        <v>987</v>
      </c>
      <c r="AY968" s="48"/>
      <c r="AZ968" s="48"/>
      <c r="BA968" s="48"/>
      <c r="BB968" s="451" t="b">
        <f t="shared" si="63"/>
        <v>0</v>
      </c>
      <c r="BC968" s="451"/>
      <c r="BD968" s="48"/>
      <c r="BE968" s="48"/>
      <c r="BF968" s="48"/>
      <c r="BG968" s="48"/>
      <c r="BH968" s="48"/>
      <c r="BI968" s="48"/>
      <c r="BJ968" s="48"/>
      <c r="BK968" s="48"/>
      <c r="BL968" s="48"/>
      <c r="BM968" s="48"/>
      <c r="BN968" s="48"/>
      <c r="BO968" s="48"/>
      <c r="BP968" s="48"/>
      <c r="BQ968" s="48"/>
      <c r="BR968" s="48"/>
      <c r="BS968" s="48"/>
      <c r="BT968" s="48"/>
      <c r="BU968" s="48"/>
    </row>
    <row r="969" spans="1:73" hidden="1">
      <c r="A969" s="48"/>
      <c r="B969" s="48"/>
      <c r="C969" s="70" t="s">
        <v>2765</v>
      </c>
      <c r="D969" s="48"/>
      <c r="E969" s="48"/>
      <c r="F969" s="48"/>
      <c r="G969" s="48"/>
      <c r="H969" s="48"/>
      <c r="I969" s="48"/>
      <c r="J969" s="48"/>
      <c r="K969" s="48"/>
      <c r="L969" s="450">
        <f t="shared" si="64"/>
        <v>598</v>
      </c>
      <c r="M969" s="450"/>
      <c r="N969" s="145" t="s">
        <v>2766</v>
      </c>
      <c r="O969" s="48"/>
      <c r="P969" s="48"/>
      <c r="Q969" s="48"/>
      <c r="R969" s="48"/>
      <c r="S969" s="48"/>
      <c r="T969" s="48"/>
      <c r="U969" s="451" t="str">
        <f t="shared" si="60"/>
        <v/>
      </c>
      <c r="V969" s="451"/>
      <c r="W969" s="451" t="str">
        <f t="shared" si="61"/>
        <v/>
      </c>
      <c r="X969" s="451"/>
      <c r="Y969" s="48"/>
      <c r="Z969" s="48"/>
      <c r="AA969" s="48"/>
      <c r="AB969" s="48"/>
      <c r="AC969" s="48"/>
      <c r="AD969" s="48"/>
      <c r="AE969" s="48"/>
      <c r="AF969" s="48"/>
      <c r="AG969" s="48"/>
      <c r="AH969" s="48"/>
      <c r="AI969" s="48"/>
      <c r="AJ969" s="48"/>
      <c r="AK969" s="48"/>
      <c r="AL969" s="147" t="s">
        <v>2767</v>
      </c>
      <c r="AM969" s="48"/>
      <c r="AN969" s="48"/>
      <c r="AO969" s="48"/>
      <c r="AP969" s="48"/>
      <c r="AQ969" s="48"/>
      <c r="AR969" s="48"/>
      <c r="AS969" s="48"/>
      <c r="AT969" s="451" t="str">
        <f t="shared" si="59"/>
        <v/>
      </c>
      <c r="AU969" s="451"/>
      <c r="AV969" s="451" t="str">
        <f t="shared" si="62"/>
        <v>Yes</v>
      </c>
      <c r="AW969" s="451"/>
      <c r="AX969" s="148" t="s">
        <v>895</v>
      </c>
      <c r="AY969" s="48"/>
      <c r="AZ969" s="48"/>
      <c r="BA969" s="48"/>
      <c r="BB969" s="451" t="b">
        <f t="shared" si="63"/>
        <v>0</v>
      </c>
      <c r="BC969" s="451"/>
      <c r="BD969" s="48"/>
      <c r="BE969" s="48"/>
      <c r="BF969" s="48"/>
      <c r="BG969" s="48"/>
      <c r="BH969" s="48"/>
      <c r="BI969" s="48"/>
      <c r="BJ969" s="48"/>
      <c r="BK969" s="48"/>
      <c r="BL969" s="48"/>
      <c r="BM969" s="48"/>
      <c r="BN969" s="48"/>
      <c r="BO969" s="48"/>
      <c r="BP969" s="48"/>
      <c r="BQ969" s="48"/>
      <c r="BR969" s="48"/>
      <c r="BS969" s="48"/>
      <c r="BT969" s="48"/>
      <c r="BU969" s="48"/>
    </row>
    <row r="970" spans="1:73" hidden="1">
      <c r="A970" s="48"/>
      <c r="B970" s="48"/>
      <c r="C970" s="70" t="s">
        <v>2768</v>
      </c>
      <c r="D970" s="48"/>
      <c r="E970" s="48"/>
      <c r="F970" s="48"/>
      <c r="G970" s="48"/>
      <c r="H970" s="48"/>
      <c r="I970" s="48"/>
      <c r="J970" s="48"/>
      <c r="K970" s="48"/>
      <c r="L970" s="450">
        <f t="shared" si="64"/>
        <v>599</v>
      </c>
      <c r="M970" s="450"/>
      <c r="N970" s="145" t="s">
        <v>2769</v>
      </c>
      <c r="O970" s="48"/>
      <c r="P970" s="48"/>
      <c r="Q970" s="48"/>
      <c r="R970" s="48"/>
      <c r="S970" s="48"/>
      <c r="T970" s="48"/>
      <c r="U970" s="451" t="str">
        <f t="shared" si="60"/>
        <v/>
      </c>
      <c r="V970" s="451"/>
      <c r="W970" s="451" t="str">
        <f t="shared" si="61"/>
        <v/>
      </c>
      <c r="X970" s="451"/>
      <c r="Y970" s="48"/>
      <c r="Z970" s="48"/>
      <c r="AA970" s="48"/>
      <c r="AB970" s="48"/>
      <c r="AC970" s="48"/>
      <c r="AD970" s="48"/>
      <c r="AE970" s="48"/>
      <c r="AF970" s="48"/>
      <c r="AG970" s="48"/>
      <c r="AH970" s="48"/>
      <c r="AI970" s="48"/>
      <c r="AJ970" s="48"/>
      <c r="AK970" s="48"/>
      <c r="AL970" s="150" t="s">
        <v>2770</v>
      </c>
      <c r="AM970" s="48"/>
      <c r="AN970" s="48"/>
      <c r="AO970" s="48"/>
      <c r="AP970" s="48"/>
      <c r="AQ970" s="48"/>
      <c r="AR970" s="48"/>
      <c r="AS970" s="48"/>
      <c r="AT970" s="451" t="str">
        <f t="shared" si="59"/>
        <v/>
      </c>
      <c r="AU970" s="451"/>
      <c r="AV970" s="451" t="str">
        <f t="shared" si="62"/>
        <v>Yes</v>
      </c>
      <c r="AW970" s="451"/>
      <c r="AX970" s="148" t="s">
        <v>895</v>
      </c>
      <c r="AY970" s="48"/>
      <c r="AZ970" s="48"/>
      <c r="BA970" s="48"/>
      <c r="BB970" s="451" t="b">
        <f t="shared" si="63"/>
        <v>0</v>
      </c>
      <c r="BC970" s="451"/>
      <c r="BD970" s="48"/>
      <c r="BE970" s="48"/>
      <c r="BF970" s="48"/>
      <c r="BG970" s="48"/>
      <c r="BH970" s="48"/>
      <c r="BI970" s="48"/>
      <c r="BJ970" s="48"/>
      <c r="BK970" s="48"/>
      <c r="BL970" s="48"/>
      <c r="BM970" s="48"/>
      <c r="BN970" s="48"/>
      <c r="BO970" s="48"/>
      <c r="BP970" s="48"/>
      <c r="BQ970" s="48"/>
      <c r="BR970" s="48"/>
      <c r="BS970" s="48"/>
      <c r="BT970" s="48"/>
      <c r="BU970" s="48"/>
    </row>
    <row r="971" spans="1:73" hidden="1">
      <c r="A971" s="48"/>
      <c r="B971" s="48"/>
      <c r="C971" s="70" t="s">
        <v>2771</v>
      </c>
      <c r="D971" s="48"/>
      <c r="E971" s="48"/>
      <c r="F971" s="48"/>
      <c r="G971" s="48"/>
      <c r="H971" s="48"/>
      <c r="I971" s="48"/>
      <c r="J971" s="48"/>
      <c r="K971" s="48"/>
      <c r="L971" s="450">
        <f t="shared" si="64"/>
        <v>600</v>
      </c>
      <c r="M971" s="450"/>
      <c r="N971" s="145" t="s">
        <v>2772</v>
      </c>
      <c r="O971" s="48"/>
      <c r="P971" s="48"/>
      <c r="Q971" s="48"/>
      <c r="R971" s="48"/>
      <c r="S971" s="48"/>
      <c r="T971" s="48"/>
      <c r="U971" s="451" t="str">
        <f t="shared" si="60"/>
        <v/>
      </c>
      <c r="V971" s="451"/>
      <c r="W971" s="451" t="str">
        <f t="shared" si="61"/>
        <v/>
      </c>
      <c r="X971" s="451"/>
      <c r="Y971" s="48"/>
      <c r="Z971" s="48"/>
      <c r="AA971" s="48"/>
      <c r="AB971" s="48"/>
      <c r="AC971" s="48"/>
      <c r="AD971" s="48"/>
      <c r="AE971" s="48"/>
      <c r="AF971" s="48"/>
      <c r="AG971" s="48"/>
      <c r="AH971" s="48"/>
      <c r="AI971" s="48"/>
      <c r="AJ971" s="48"/>
      <c r="AK971" s="48"/>
      <c r="AL971" s="153" t="s">
        <v>2773</v>
      </c>
      <c r="AM971" s="48"/>
      <c r="AN971" s="48"/>
      <c r="AO971" s="48"/>
      <c r="AP971" s="48"/>
      <c r="AQ971" s="48"/>
      <c r="AR971" s="48"/>
      <c r="AS971" s="48"/>
      <c r="AT971" s="451" t="str">
        <f t="shared" si="59"/>
        <v/>
      </c>
      <c r="AU971" s="451"/>
      <c r="AV971" s="451" t="str">
        <f t="shared" si="62"/>
        <v>Yes</v>
      </c>
      <c r="AW971" s="451"/>
      <c r="AX971" s="148" t="s">
        <v>895</v>
      </c>
      <c r="AY971" s="48"/>
      <c r="AZ971" s="48"/>
      <c r="BA971" s="48"/>
      <c r="BB971" s="451" t="b">
        <f t="shared" si="63"/>
        <v>0</v>
      </c>
      <c r="BC971" s="451"/>
      <c r="BD971" s="48"/>
      <c r="BE971" s="48"/>
      <c r="BF971" s="48"/>
      <c r="BG971" s="48"/>
      <c r="BH971" s="48"/>
      <c r="BI971" s="48"/>
      <c r="BJ971" s="48"/>
      <c r="BK971" s="48"/>
      <c r="BL971" s="48"/>
      <c r="BM971" s="48"/>
      <c r="BN971" s="48"/>
      <c r="BO971" s="48"/>
      <c r="BP971" s="48"/>
      <c r="BQ971" s="48"/>
      <c r="BR971" s="48"/>
      <c r="BS971" s="48"/>
      <c r="BT971" s="48"/>
      <c r="BU971" s="48"/>
    </row>
    <row r="972" spans="1:73" hidden="1">
      <c r="A972" s="48"/>
      <c r="B972" s="48"/>
      <c r="C972" s="70" t="s">
        <v>2774</v>
      </c>
      <c r="D972" s="48"/>
      <c r="E972" s="48"/>
      <c r="F972" s="48"/>
      <c r="G972" s="48"/>
      <c r="H972" s="48"/>
      <c r="I972" s="48"/>
      <c r="J972" s="48"/>
      <c r="K972" s="48"/>
      <c r="L972" s="450">
        <f t="shared" si="64"/>
        <v>601</v>
      </c>
      <c r="M972" s="450"/>
      <c r="N972" s="145" t="s">
        <v>2775</v>
      </c>
      <c r="O972" s="48"/>
      <c r="P972" s="48"/>
      <c r="Q972" s="48"/>
      <c r="R972" s="48"/>
      <c r="S972" s="48"/>
      <c r="T972" s="48"/>
      <c r="U972" s="451" t="str">
        <f t="shared" si="60"/>
        <v/>
      </c>
      <c r="V972" s="451"/>
      <c r="W972" s="451" t="str">
        <f t="shared" si="61"/>
        <v/>
      </c>
      <c r="X972" s="451"/>
      <c r="Y972" s="48"/>
      <c r="Z972" s="48"/>
      <c r="AA972" s="48"/>
      <c r="AB972" s="48"/>
      <c r="AC972" s="48"/>
      <c r="AD972" s="48"/>
      <c r="AE972" s="48"/>
      <c r="AF972" s="48"/>
      <c r="AG972" s="48"/>
      <c r="AH972" s="48"/>
      <c r="AI972" s="48"/>
      <c r="AJ972" s="48"/>
      <c r="AK972" s="48"/>
      <c r="AL972" s="147" t="s">
        <v>2776</v>
      </c>
      <c r="AM972" s="48"/>
      <c r="AN972" s="48"/>
      <c r="AO972" s="48"/>
      <c r="AP972" s="48"/>
      <c r="AQ972" s="48"/>
      <c r="AR972" s="48"/>
      <c r="AS972" s="48"/>
      <c r="AT972" s="451" t="str">
        <f t="shared" si="59"/>
        <v/>
      </c>
      <c r="AU972" s="451"/>
      <c r="AV972" s="451" t="str">
        <f t="shared" si="62"/>
        <v>Yes</v>
      </c>
      <c r="AW972" s="451"/>
      <c r="AX972" s="148" t="s">
        <v>895</v>
      </c>
      <c r="AY972" s="48"/>
      <c r="AZ972" s="48"/>
      <c r="BA972" s="48"/>
      <c r="BB972" s="451" t="b">
        <f t="shared" si="63"/>
        <v>0</v>
      </c>
      <c r="BC972" s="451"/>
      <c r="BD972" s="48"/>
      <c r="BE972" s="48"/>
      <c r="BF972" s="48"/>
      <c r="BG972" s="48"/>
      <c r="BH972" s="48"/>
      <c r="BI972" s="48"/>
      <c r="BJ972" s="48"/>
      <c r="BK972" s="48"/>
      <c r="BL972" s="48"/>
      <c r="BM972" s="48"/>
      <c r="BN972" s="48"/>
      <c r="BO972" s="48"/>
      <c r="BP972" s="48"/>
      <c r="BQ972" s="48"/>
      <c r="BR972" s="48"/>
      <c r="BS972" s="48"/>
      <c r="BT972" s="48"/>
      <c r="BU972" s="48"/>
    </row>
    <row r="973" spans="1:73" hidden="1">
      <c r="A973" s="48"/>
      <c r="B973" s="48"/>
      <c r="C973" s="70" t="s">
        <v>2777</v>
      </c>
      <c r="D973" s="48"/>
      <c r="E973" s="48"/>
      <c r="F973" s="48"/>
      <c r="G973" s="48"/>
      <c r="H973" s="48"/>
      <c r="I973" s="48"/>
      <c r="J973" s="48"/>
      <c r="K973" s="48"/>
      <c r="L973" s="450">
        <f t="shared" si="64"/>
        <v>602</v>
      </c>
      <c r="M973" s="450"/>
      <c r="N973" s="145" t="s">
        <v>2778</v>
      </c>
      <c r="O973" s="48"/>
      <c r="P973" s="48"/>
      <c r="Q973" s="48"/>
      <c r="R973" s="48"/>
      <c r="S973" s="48"/>
      <c r="T973" s="48"/>
      <c r="U973" s="451" t="str">
        <f t="shared" si="60"/>
        <v/>
      </c>
      <c r="V973" s="451"/>
      <c r="W973" s="451" t="str">
        <f t="shared" si="61"/>
        <v/>
      </c>
      <c r="X973" s="451"/>
      <c r="Y973" s="48"/>
      <c r="Z973" s="48"/>
      <c r="AA973" s="48"/>
      <c r="AB973" s="48"/>
      <c r="AC973" s="48"/>
      <c r="AD973" s="48"/>
      <c r="AE973" s="48"/>
      <c r="AF973" s="48"/>
      <c r="AG973" s="48"/>
      <c r="AH973" s="48"/>
      <c r="AI973" s="48"/>
      <c r="AJ973" s="48"/>
      <c r="AK973" s="48"/>
      <c r="AL973" s="144" t="s">
        <v>2779</v>
      </c>
      <c r="AM973" s="48"/>
      <c r="AN973" s="48"/>
      <c r="AO973" s="48"/>
      <c r="AP973" s="48"/>
      <c r="AQ973" s="48"/>
      <c r="AR973" s="48"/>
      <c r="AS973" s="48"/>
      <c r="AT973" s="451" t="str">
        <f t="shared" si="59"/>
        <v/>
      </c>
      <c r="AU973" s="451"/>
      <c r="AV973" s="451" t="str">
        <f t="shared" si="62"/>
        <v>Yes</v>
      </c>
      <c r="AW973" s="451"/>
      <c r="AX973" s="149" t="s">
        <v>905</v>
      </c>
      <c r="AY973" s="48"/>
      <c r="AZ973" s="48"/>
      <c r="BA973" s="48"/>
      <c r="BB973" s="451" t="b">
        <f t="shared" si="63"/>
        <v>0</v>
      </c>
      <c r="BC973" s="451"/>
      <c r="BD973" s="48"/>
      <c r="BE973" s="48"/>
      <c r="BF973" s="48"/>
      <c r="BG973" s="48"/>
      <c r="BH973" s="48"/>
      <c r="BI973" s="48"/>
      <c r="BJ973" s="48"/>
      <c r="BK973" s="48"/>
      <c r="BL973" s="48"/>
      <c r="BM973" s="48"/>
      <c r="BN973" s="48"/>
      <c r="BO973" s="48"/>
      <c r="BP973" s="48"/>
      <c r="BQ973" s="48"/>
      <c r="BR973" s="48"/>
      <c r="BS973" s="48"/>
      <c r="BT973" s="48"/>
      <c r="BU973" s="48"/>
    </row>
    <row r="974" spans="1:73" hidden="1">
      <c r="A974" s="48"/>
      <c r="B974" s="48"/>
      <c r="C974" s="70" t="s">
        <v>2780</v>
      </c>
      <c r="D974" s="48"/>
      <c r="E974" s="48"/>
      <c r="F974" s="48"/>
      <c r="G974" s="48"/>
      <c r="H974" s="48"/>
      <c r="I974" s="48"/>
      <c r="J974" s="48"/>
      <c r="K974" s="48"/>
      <c r="L974" s="450">
        <f t="shared" si="64"/>
        <v>603</v>
      </c>
      <c r="M974" s="450"/>
      <c r="N974" s="145" t="s">
        <v>2781</v>
      </c>
      <c r="O974" s="48"/>
      <c r="P974" s="48"/>
      <c r="Q974" s="48"/>
      <c r="R974" s="48"/>
      <c r="S974" s="48"/>
      <c r="T974" s="48"/>
      <c r="U974" s="451" t="str">
        <f t="shared" si="60"/>
        <v/>
      </c>
      <c r="V974" s="451"/>
      <c r="W974" s="451" t="str">
        <f t="shared" si="61"/>
        <v/>
      </c>
      <c r="X974" s="451"/>
      <c r="Y974" s="48"/>
      <c r="Z974" s="48"/>
      <c r="AA974" s="48"/>
      <c r="AB974" s="48"/>
      <c r="AC974" s="48"/>
      <c r="AD974" s="48"/>
      <c r="AE974" s="48"/>
      <c r="AF974" s="48"/>
      <c r="AG974" s="48"/>
      <c r="AH974" s="48"/>
      <c r="AI974" s="48"/>
      <c r="AJ974" s="48"/>
      <c r="AK974" s="48"/>
      <c r="AL974" s="144" t="s">
        <v>2270</v>
      </c>
      <c r="AM974" s="48"/>
      <c r="AN974" s="48"/>
      <c r="AO974" s="48"/>
      <c r="AP974" s="48"/>
      <c r="AQ974" s="48"/>
      <c r="AR974" s="48"/>
      <c r="AS974" s="48"/>
      <c r="AT974" s="451" t="str">
        <f t="shared" si="59"/>
        <v/>
      </c>
      <c r="AU974" s="451"/>
      <c r="AV974" s="451" t="str">
        <f t="shared" si="62"/>
        <v>Yes</v>
      </c>
      <c r="AW974" s="451"/>
      <c r="AX974" s="149" t="s">
        <v>905</v>
      </c>
      <c r="AY974" s="48"/>
      <c r="AZ974" s="48"/>
      <c r="BA974" s="48"/>
      <c r="BB974" s="451" t="b">
        <f t="shared" si="63"/>
        <v>0</v>
      </c>
      <c r="BC974" s="451"/>
      <c r="BD974" s="48"/>
      <c r="BE974" s="48"/>
      <c r="BF974" s="48"/>
      <c r="BG974" s="48"/>
      <c r="BH974" s="48"/>
      <c r="BI974" s="48"/>
      <c r="BJ974" s="48"/>
      <c r="BK974" s="48"/>
      <c r="BL974" s="48"/>
      <c r="BM974" s="48"/>
      <c r="BN974" s="48"/>
      <c r="BO974" s="48"/>
      <c r="BP974" s="48"/>
      <c r="BQ974" s="48"/>
      <c r="BR974" s="48"/>
      <c r="BS974" s="48"/>
      <c r="BT974" s="48"/>
      <c r="BU974" s="48"/>
    </row>
    <row r="975" spans="1:73" hidden="1">
      <c r="A975" s="48"/>
      <c r="B975" s="48"/>
      <c r="C975" s="70" t="s">
        <v>2782</v>
      </c>
      <c r="D975" s="48"/>
      <c r="E975" s="48"/>
      <c r="F975" s="48"/>
      <c r="G975" s="48"/>
      <c r="H975" s="48"/>
      <c r="I975" s="48"/>
      <c r="J975" s="48"/>
      <c r="K975" s="48"/>
      <c r="L975" s="450">
        <f t="shared" si="64"/>
        <v>604</v>
      </c>
      <c r="M975" s="450"/>
      <c r="N975" s="145" t="s">
        <v>2783</v>
      </c>
      <c r="O975" s="48"/>
      <c r="P975" s="48"/>
      <c r="Q975" s="48"/>
      <c r="R975" s="48"/>
      <c r="S975" s="48"/>
      <c r="T975" s="48"/>
      <c r="U975" s="451" t="str">
        <f t="shared" si="60"/>
        <v/>
      </c>
      <c r="V975" s="451"/>
      <c r="W975" s="451" t="str">
        <f t="shared" si="61"/>
        <v/>
      </c>
      <c r="X975" s="451"/>
      <c r="Y975" s="48"/>
      <c r="Z975" s="48"/>
      <c r="AA975" s="48"/>
      <c r="AB975" s="48"/>
      <c r="AC975" s="48"/>
      <c r="AD975" s="48"/>
      <c r="AE975" s="48"/>
      <c r="AF975" s="48"/>
      <c r="AG975" s="48"/>
      <c r="AH975" s="48"/>
      <c r="AI975" s="48"/>
      <c r="AJ975" s="48"/>
      <c r="AK975" s="48"/>
      <c r="AL975" s="147" t="s">
        <v>2784</v>
      </c>
      <c r="AM975" s="48"/>
      <c r="AN975" s="48"/>
      <c r="AO975" s="48"/>
      <c r="AP975" s="48"/>
      <c r="AQ975" s="48"/>
      <c r="AR975" s="48"/>
      <c r="AS975" s="48"/>
      <c r="AT975" s="451" t="str">
        <f t="shared" si="59"/>
        <v/>
      </c>
      <c r="AU975" s="451"/>
      <c r="AV975" s="451" t="str">
        <f t="shared" si="62"/>
        <v>Yes</v>
      </c>
      <c r="AW975" s="451"/>
      <c r="AX975" s="148" t="s">
        <v>895</v>
      </c>
      <c r="AY975" s="48"/>
      <c r="AZ975" s="48"/>
      <c r="BA975" s="48"/>
      <c r="BB975" s="451" t="b">
        <f t="shared" si="63"/>
        <v>0</v>
      </c>
      <c r="BC975" s="451"/>
      <c r="BD975" s="48"/>
      <c r="BE975" s="48"/>
      <c r="BF975" s="48"/>
      <c r="BG975" s="48"/>
      <c r="BH975" s="48"/>
      <c r="BI975" s="48"/>
      <c r="BJ975" s="48"/>
      <c r="BK975" s="48"/>
      <c r="BL975" s="48"/>
      <c r="BM975" s="48"/>
      <c r="BN975" s="48"/>
      <c r="BO975" s="48"/>
      <c r="BP975" s="48"/>
      <c r="BQ975" s="48"/>
      <c r="BR975" s="48"/>
      <c r="BS975" s="48"/>
      <c r="BT975" s="48"/>
      <c r="BU975" s="48"/>
    </row>
    <row r="976" spans="1:73" hidden="1">
      <c r="A976" s="48"/>
      <c r="B976" s="48"/>
      <c r="C976" s="70" t="s">
        <v>2785</v>
      </c>
      <c r="D976" s="48"/>
      <c r="E976" s="48"/>
      <c r="F976" s="48"/>
      <c r="G976" s="48"/>
      <c r="H976" s="48"/>
      <c r="I976" s="48"/>
      <c r="J976" s="48"/>
      <c r="K976" s="48"/>
      <c r="L976" s="450">
        <f t="shared" si="64"/>
        <v>605</v>
      </c>
      <c r="M976" s="450"/>
      <c r="N976" s="145" t="s">
        <v>2786</v>
      </c>
      <c r="O976" s="48"/>
      <c r="P976" s="48"/>
      <c r="Q976" s="48"/>
      <c r="R976" s="48"/>
      <c r="S976" s="48"/>
      <c r="T976" s="48"/>
      <c r="U976" s="451" t="str">
        <f t="shared" si="60"/>
        <v/>
      </c>
      <c r="V976" s="451"/>
      <c r="W976" s="451" t="str">
        <f t="shared" si="61"/>
        <v/>
      </c>
      <c r="X976" s="451"/>
      <c r="Y976" s="48"/>
      <c r="Z976" s="48"/>
      <c r="AA976" s="48"/>
      <c r="AB976" s="48"/>
      <c r="AC976" s="48"/>
      <c r="AD976" s="48"/>
      <c r="AE976" s="48"/>
      <c r="AF976" s="48"/>
      <c r="AG976" s="48"/>
      <c r="AH976" s="48"/>
      <c r="AI976" s="48"/>
      <c r="AJ976" s="48"/>
      <c r="AK976" s="48"/>
      <c r="AL976" s="144" t="s">
        <v>2145</v>
      </c>
      <c r="AM976" s="48"/>
      <c r="AN976" s="48"/>
      <c r="AO976" s="48"/>
      <c r="AP976" s="48"/>
      <c r="AQ976" s="48"/>
      <c r="AR976" s="48"/>
      <c r="AS976" s="48"/>
      <c r="AT976" s="451" t="str">
        <f t="shared" si="59"/>
        <v/>
      </c>
      <c r="AU976" s="451"/>
      <c r="AV976" s="451" t="str">
        <f t="shared" si="62"/>
        <v>No</v>
      </c>
      <c r="AW976" s="451"/>
      <c r="AX976" s="149" t="s">
        <v>900</v>
      </c>
      <c r="AY976" s="48"/>
      <c r="AZ976" s="48"/>
      <c r="BA976" s="48"/>
      <c r="BB976" s="451" t="b">
        <f t="shared" si="63"/>
        <v>0</v>
      </c>
      <c r="BC976" s="451"/>
      <c r="BD976" s="48"/>
      <c r="BE976" s="48"/>
      <c r="BF976" s="48"/>
      <c r="BG976" s="48"/>
      <c r="BH976" s="48"/>
      <c r="BI976" s="48"/>
      <c r="BJ976" s="48"/>
      <c r="BK976" s="48"/>
      <c r="BL976" s="48"/>
      <c r="BM976" s="48"/>
      <c r="BN976" s="48"/>
      <c r="BO976" s="48"/>
      <c r="BP976" s="48"/>
      <c r="BQ976" s="48"/>
      <c r="BR976" s="48"/>
      <c r="BS976" s="48"/>
      <c r="BT976" s="48"/>
      <c r="BU976" s="48"/>
    </row>
    <row r="977" spans="1:73" hidden="1">
      <c r="A977" s="48"/>
      <c r="B977" s="48"/>
      <c r="C977" s="70" t="s">
        <v>2787</v>
      </c>
      <c r="D977" s="48"/>
      <c r="E977" s="48"/>
      <c r="F977" s="48"/>
      <c r="G977" s="48"/>
      <c r="H977" s="48"/>
      <c r="I977" s="48"/>
      <c r="J977" s="48"/>
      <c r="K977" s="48"/>
      <c r="L977" s="450">
        <f t="shared" si="64"/>
        <v>606</v>
      </c>
      <c r="M977" s="450"/>
      <c r="N977" s="145" t="s">
        <v>2788</v>
      </c>
      <c r="O977" s="48"/>
      <c r="P977" s="48"/>
      <c r="Q977" s="48"/>
      <c r="R977" s="48"/>
      <c r="S977" s="48"/>
      <c r="T977" s="48"/>
      <c r="U977" s="451" t="str">
        <f t="shared" si="60"/>
        <v/>
      </c>
      <c r="V977" s="451"/>
      <c r="W977" s="451" t="str">
        <f t="shared" si="61"/>
        <v/>
      </c>
      <c r="X977" s="451"/>
      <c r="Y977" s="48"/>
      <c r="Z977" s="48"/>
      <c r="AA977" s="48"/>
      <c r="AB977" s="48"/>
      <c r="AC977" s="48"/>
      <c r="AD977" s="48"/>
      <c r="AE977" s="48"/>
      <c r="AF977" s="48"/>
      <c r="AG977" s="48"/>
      <c r="AH977" s="48"/>
      <c r="AI977" s="48"/>
      <c r="AJ977" s="48"/>
      <c r="AK977" s="48"/>
      <c r="AL977" s="144" t="s">
        <v>2789</v>
      </c>
      <c r="AM977" s="48"/>
      <c r="AN977" s="48"/>
      <c r="AO977" s="48"/>
      <c r="AP977" s="48"/>
      <c r="AQ977" s="48"/>
      <c r="AR977" s="48"/>
      <c r="AS977" s="48"/>
      <c r="AT977" s="451" t="str">
        <f t="shared" si="59"/>
        <v/>
      </c>
      <c r="AU977" s="451"/>
      <c r="AV977" s="451" t="str">
        <f t="shared" si="62"/>
        <v>Yes</v>
      </c>
      <c r="AW977" s="451"/>
      <c r="AX977" s="69" t="s">
        <v>987</v>
      </c>
      <c r="AY977" s="48"/>
      <c r="AZ977" s="48"/>
      <c r="BA977" s="48"/>
      <c r="BB977" s="451" t="b">
        <f t="shared" si="63"/>
        <v>0</v>
      </c>
      <c r="BC977" s="451"/>
      <c r="BD977" s="48"/>
      <c r="BE977" s="48"/>
      <c r="BF977" s="48"/>
      <c r="BG977" s="48"/>
      <c r="BH977" s="48"/>
      <c r="BI977" s="48"/>
      <c r="BJ977" s="48"/>
      <c r="BK977" s="48"/>
      <c r="BL977" s="48"/>
      <c r="BM977" s="48"/>
      <c r="BN977" s="48"/>
      <c r="BO977" s="48"/>
      <c r="BP977" s="48"/>
      <c r="BQ977" s="48"/>
      <c r="BR977" s="48"/>
      <c r="BS977" s="48"/>
      <c r="BT977" s="48"/>
      <c r="BU977" s="48"/>
    </row>
    <row r="978" spans="1:73" hidden="1">
      <c r="A978" s="48"/>
      <c r="B978" s="48"/>
      <c r="C978" s="70" t="s">
        <v>2790</v>
      </c>
      <c r="D978" s="48"/>
      <c r="E978" s="48"/>
      <c r="F978" s="48"/>
      <c r="G978" s="48"/>
      <c r="H978" s="48"/>
      <c r="I978" s="48"/>
      <c r="J978" s="48"/>
      <c r="K978" s="48"/>
      <c r="L978" s="450">
        <f t="shared" si="64"/>
        <v>607</v>
      </c>
      <c r="M978" s="450"/>
      <c r="N978" s="145" t="s">
        <v>2791</v>
      </c>
      <c r="O978" s="48"/>
      <c r="P978" s="48"/>
      <c r="Q978" s="48"/>
      <c r="R978" s="48"/>
      <c r="S978" s="48"/>
      <c r="T978" s="48"/>
      <c r="U978" s="451" t="str">
        <f t="shared" si="60"/>
        <v/>
      </c>
      <c r="V978" s="451"/>
      <c r="W978" s="451" t="str">
        <f t="shared" si="61"/>
        <v/>
      </c>
      <c r="X978" s="451"/>
      <c r="Y978" s="48"/>
      <c r="Z978" s="48"/>
      <c r="AA978" s="48"/>
      <c r="AB978" s="48"/>
      <c r="AC978" s="48"/>
      <c r="AD978" s="48"/>
      <c r="AE978" s="48"/>
      <c r="AF978" s="48"/>
      <c r="AG978" s="48"/>
      <c r="AH978" s="48"/>
      <c r="AI978" s="48"/>
      <c r="AJ978" s="48"/>
      <c r="AK978" s="48"/>
      <c r="AL978" s="150" t="s">
        <v>2792</v>
      </c>
      <c r="AM978" s="48"/>
      <c r="AN978" s="48"/>
      <c r="AO978" s="48"/>
      <c r="AP978" s="48"/>
      <c r="AQ978" s="48"/>
      <c r="AR978" s="48"/>
      <c r="AS978" s="48"/>
      <c r="AT978" s="451" t="str">
        <f t="shared" si="59"/>
        <v/>
      </c>
      <c r="AU978" s="451"/>
      <c r="AV978" s="451" t="str">
        <f t="shared" si="62"/>
        <v>Yes</v>
      </c>
      <c r="AW978" s="451"/>
      <c r="AX978" s="148" t="s">
        <v>895</v>
      </c>
      <c r="AY978" s="48"/>
      <c r="AZ978" s="48"/>
      <c r="BA978" s="48"/>
      <c r="BB978" s="451" t="b">
        <f t="shared" si="63"/>
        <v>0</v>
      </c>
      <c r="BC978" s="451"/>
      <c r="BD978" s="48"/>
      <c r="BE978" s="48"/>
      <c r="BF978" s="48"/>
      <c r="BG978" s="48"/>
      <c r="BH978" s="48"/>
      <c r="BI978" s="48"/>
      <c r="BJ978" s="48"/>
      <c r="BK978" s="48"/>
      <c r="BL978" s="48"/>
      <c r="BM978" s="48"/>
      <c r="BN978" s="48"/>
      <c r="BO978" s="48"/>
      <c r="BP978" s="48"/>
      <c r="BQ978" s="48"/>
      <c r="BR978" s="48"/>
      <c r="BS978" s="48"/>
      <c r="BT978" s="48"/>
      <c r="BU978" s="48"/>
    </row>
    <row r="979" spans="1:73" hidden="1">
      <c r="A979" s="48"/>
      <c r="B979" s="48"/>
      <c r="C979" s="70" t="s">
        <v>2793</v>
      </c>
      <c r="D979" s="48"/>
      <c r="E979" s="48"/>
      <c r="F979" s="48"/>
      <c r="G979" s="48"/>
      <c r="H979" s="48"/>
      <c r="I979" s="48"/>
      <c r="J979" s="48"/>
      <c r="K979" s="48"/>
      <c r="L979" s="450">
        <f t="shared" si="64"/>
        <v>608</v>
      </c>
      <c r="M979" s="450"/>
      <c r="N979" s="145" t="s">
        <v>2794</v>
      </c>
      <c r="O979" s="48"/>
      <c r="P979" s="48"/>
      <c r="Q979" s="48"/>
      <c r="R979" s="48"/>
      <c r="S979" s="48"/>
      <c r="T979" s="48"/>
      <c r="U979" s="451" t="str">
        <f t="shared" si="60"/>
        <v/>
      </c>
      <c r="V979" s="451"/>
      <c r="W979" s="451" t="str">
        <f t="shared" si="61"/>
        <v/>
      </c>
      <c r="X979" s="451"/>
      <c r="Y979" s="48"/>
      <c r="Z979" s="48"/>
      <c r="AA979" s="48"/>
      <c r="AB979" s="48"/>
      <c r="AC979" s="48"/>
      <c r="AD979" s="48"/>
      <c r="AE979" s="48"/>
      <c r="AF979" s="48"/>
      <c r="AG979" s="48"/>
      <c r="AH979" s="48"/>
      <c r="AI979" s="48"/>
      <c r="AJ979" s="48"/>
      <c r="AK979" s="48"/>
      <c r="AL979" s="150" t="s">
        <v>2795</v>
      </c>
      <c r="AM979" s="48"/>
      <c r="AN979" s="48"/>
      <c r="AO979" s="48"/>
      <c r="AP979" s="48"/>
      <c r="AQ979" s="48"/>
      <c r="AR979" s="48"/>
      <c r="AS979" s="48"/>
      <c r="AT979" s="451" t="str">
        <f t="shared" si="59"/>
        <v/>
      </c>
      <c r="AU979" s="451"/>
      <c r="AV979" s="451" t="str">
        <f t="shared" si="62"/>
        <v>Yes</v>
      </c>
      <c r="AW979" s="451"/>
      <c r="AX979" s="148" t="s">
        <v>895</v>
      </c>
      <c r="AY979" s="48"/>
      <c r="AZ979" s="48"/>
      <c r="BA979" s="48"/>
      <c r="BB979" s="451" t="b">
        <f t="shared" si="63"/>
        <v>0</v>
      </c>
      <c r="BC979" s="451"/>
      <c r="BD979" s="48"/>
      <c r="BE979" s="48"/>
      <c r="BF979" s="48"/>
      <c r="BG979" s="48"/>
      <c r="BH979" s="48"/>
      <c r="BI979" s="48"/>
      <c r="BJ979" s="48"/>
      <c r="BK979" s="48"/>
      <c r="BL979" s="48"/>
      <c r="BM979" s="48"/>
      <c r="BN979" s="48"/>
      <c r="BO979" s="48"/>
      <c r="BP979" s="48"/>
      <c r="BQ979" s="48"/>
      <c r="BR979" s="48"/>
      <c r="BS979" s="48"/>
      <c r="BT979" s="48"/>
      <c r="BU979" s="48"/>
    </row>
    <row r="980" spans="1:73" hidden="1">
      <c r="A980" s="48"/>
      <c r="B980" s="48"/>
      <c r="C980" s="70" t="s">
        <v>2796</v>
      </c>
      <c r="D980" s="48"/>
      <c r="E980" s="48"/>
      <c r="F980" s="48"/>
      <c r="G980" s="48"/>
      <c r="H980" s="48"/>
      <c r="I980" s="48"/>
      <c r="J980" s="48"/>
      <c r="K980" s="48"/>
      <c r="L980" s="450">
        <f t="shared" si="64"/>
        <v>609</v>
      </c>
      <c r="M980" s="450"/>
      <c r="N980" s="145" t="s">
        <v>2797</v>
      </c>
      <c r="O980" s="48"/>
      <c r="P980" s="48"/>
      <c r="Q980" s="48"/>
      <c r="R980" s="48"/>
      <c r="S980" s="48"/>
      <c r="T980" s="48"/>
      <c r="U980" s="451" t="str">
        <f t="shared" si="60"/>
        <v/>
      </c>
      <c r="V980" s="451"/>
      <c r="W980" s="451" t="str">
        <f t="shared" si="61"/>
        <v/>
      </c>
      <c r="X980" s="451"/>
      <c r="Y980" s="48"/>
      <c r="Z980" s="48"/>
      <c r="AA980" s="48"/>
      <c r="AB980" s="48"/>
      <c r="AC980" s="48"/>
      <c r="AD980" s="48"/>
      <c r="AE980" s="48"/>
      <c r="AF980" s="48"/>
      <c r="AG980" s="48"/>
      <c r="AH980" s="48"/>
      <c r="AI980" s="48"/>
      <c r="AJ980" s="48"/>
      <c r="AK980" s="48"/>
      <c r="AL980" s="144" t="s">
        <v>2798</v>
      </c>
      <c r="AM980" s="48"/>
      <c r="AN980" s="48"/>
      <c r="AO980" s="48"/>
      <c r="AP980" s="48"/>
      <c r="AQ980" s="48"/>
      <c r="AR980" s="48"/>
      <c r="AS980" s="48"/>
      <c r="AT980" s="451" t="str">
        <f t="shared" si="59"/>
        <v/>
      </c>
      <c r="AU980" s="451"/>
      <c r="AV980" s="451" t="str">
        <f t="shared" si="62"/>
        <v>Yes</v>
      </c>
      <c r="AW980" s="451"/>
      <c r="AX980" s="149" t="s">
        <v>895</v>
      </c>
      <c r="AY980" s="48"/>
      <c r="AZ980" s="48"/>
      <c r="BA980" s="48"/>
      <c r="BB980" s="451" t="b">
        <f t="shared" si="63"/>
        <v>0</v>
      </c>
      <c r="BC980" s="451"/>
      <c r="BD980" s="48"/>
      <c r="BE980" s="48"/>
      <c r="BF980" s="48"/>
      <c r="BG980" s="48"/>
      <c r="BH980" s="48"/>
      <c r="BI980" s="48"/>
      <c r="BJ980" s="48"/>
      <c r="BK980" s="48"/>
      <c r="BL980" s="48"/>
      <c r="BM980" s="48"/>
      <c r="BN980" s="48"/>
      <c r="BO980" s="48"/>
      <c r="BP980" s="48"/>
      <c r="BQ980" s="48"/>
      <c r="BR980" s="48"/>
      <c r="BS980" s="48"/>
      <c r="BT980" s="48"/>
      <c r="BU980" s="48"/>
    </row>
    <row r="981" spans="1:73" hidden="1">
      <c r="A981" s="48"/>
      <c r="B981" s="48"/>
      <c r="C981" s="70" t="s">
        <v>2799</v>
      </c>
      <c r="D981" s="48"/>
      <c r="E981" s="48"/>
      <c r="F981" s="48"/>
      <c r="G981" s="48"/>
      <c r="H981" s="48"/>
      <c r="I981" s="48"/>
      <c r="J981" s="48"/>
      <c r="K981" s="48"/>
      <c r="L981" s="450">
        <f t="shared" si="64"/>
        <v>610</v>
      </c>
      <c r="M981" s="450"/>
      <c r="N981" s="145" t="s">
        <v>2800</v>
      </c>
      <c r="O981" s="48"/>
      <c r="P981" s="48"/>
      <c r="Q981" s="48"/>
      <c r="R981" s="48"/>
      <c r="S981" s="48"/>
      <c r="T981" s="48"/>
      <c r="U981" s="451" t="str">
        <f t="shared" si="60"/>
        <v/>
      </c>
      <c r="V981" s="451"/>
      <c r="W981" s="451" t="str">
        <f t="shared" si="61"/>
        <v/>
      </c>
      <c r="X981" s="451"/>
      <c r="Y981" s="48"/>
      <c r="Z981" s="48"/>
      <c r="AA981" s="48"/>
      <c r="AB981" s="48"/>
      <c r="AC981" s="48"/>
      <c r="AD981" s="48"/>
      <c r="AE981" s="48"/>
      <c r="AF981" s="48"/>
      <c r="AG981" s="48"/>
      <c r="AH981" s="48"/>
      <c r="AI981" s="48"/>
      <c r="AJ981" s="48"/>
      <c r="AK981" s="48"/>
      <c r="AL981" s="144" t="s">
        <v>2801</v>
      </c>
      <c r="AM981" s="48"/>
      <c r="AN981" s="48"/>
      <c r="AO981" s="48"/>
      <c r="AP981" s="48"/>
      <c r="AQ981" s="48"/>
      <c r="AR981" s="48"/>
      <c r="AS981" s="48"/>
      <c r="AT981" s="451" t="str">
        <f t="shared" si="59"/>
        <v/>
      </c>
      <c r="AU981" s="451"/>
      <c r="AV981" s="451" t="str">
        <f t="shared" si="62"/>
        <v>Yes</v>
      </c>
      <c r="AW981" s="451"/>
      <c r="AX981" s="149" t="s">
        <v>905</v>
      </c>
      <c r="AY981" s="48"/>
      <c r="AZ981" s="48"/>
      <c r="BA981" s="48"/>
      <c r="BB981" s="451" t="b">
        <f t="shared" si="63"/>
        <v>0</v>
      </c>
      <c r="BC981" s="451"/>
      <c r="BD981" s="48"/>
      <c r="BE981" s="48"/>
      <c r="BF981" s="48"/>
      <c r="BG981" s="48"/>
      <c r="BH981" s="48"/>
      <c r="BI981" s="48"/>
      <c r="BJ981" s="48"/>
      <c r="BK981" s="48"/>
      <c r="BL981" s="48"/>
      <c r="BM981" s="48"/>
      <c r="BN981" s="48"/>
      <c r="BO981" s="48"/>
      <c r="BP981" s="48"/>
      <c r="BQ981" s="48"/>
      <c r="BR981" s="48"/>
      <c r="BS981" s="48"/>
      <c r="BT981" s="48"/>
      <c r="BU981" s="48"/>
    </row>
    <row r="982" spans="1:73" hidden="1">
      <c r="A982" s="48"/>
      <c r="B982" s="48"/>
      <c r="C982" s="70" t="s">
        <v>2802</v>
      </c>
      <c r="D982" s="48"/>
      <c r="E982" s="48"/>
      <c r="F982" s="48"/>
      <c r="G982" s="48"/>
      <c r="H982" s="48"/>
      <c r="I982" s="48"/>
      <c r="J982" s="48"/>
      <c r="K982" s="48"/>
      <c r="L982" s="450">
        <f t="shared" si="64"/>
        <v>611</v>
      </c>
      <c r="M982" s="450"/>
      <c r="N982" s="145" t="s">
        <v>2803</v>
      </c>
      <c r="O982" s="48"/>
      <c r="P982" s="48"/>
      <c r="Q982" s="48"/>
      <c r="R982" s="48"/>
      <c r="S982" s="48"/>
      <c r="T982" s="48"/>
      <c r="U982" s="451" t="str">
        <f t="shared" si="60"/>
        <v/>
      </c>
      <c r="V982" s="451"/>
      <c r="W982" s="451" t="str">
        <f t="shared" si="61"/>
        <v/>
      </c>
      <c r="X982" s="451"/>
      <c r="Y982" s="48"/>
      <c r="Z982" s="48"/>
      <c r="AA982" s="48"/>
      <c r="AB982" s="48"/>
      <c r="AC982" s="48"/>
      <c r="AD982" s="48"/>
      <c r="AE982" s="48"/>
      <c r="AF982" s="48"/>
      <c r="AG982" s="48"/>
      <c r="AH982" s="48"/>
      <c r="AI982" s="48"/>
      <c r="AJ982" s="48"/>
      <c r="AK982" s="48"/>
      <c r="AL982" s="144" t="s">
        <v>2804</v>
      </c>
      <c r="AM982" s="48"/>
      <c r="AN982" s="48"/>
      <c r="AO982" s="48"/>
      <c r="AP982" s="48"/>
      <c r="AQ982" s="48"/>
      <c r="AR982" s="48"/>
      <c r="AS982" s="48"/>
      <c r="AT982" s="451" t="str">
        <f t="shared" si="59"/>
        <v/>
      </c>
      <c r="AU982" s="451"/>
      <c r="AV982" s="451" t="str">
        <f t="shared" si="62"/>
        <v>Yes</v>
      </c>
      <c r="AW982" s="451"/>
      <c r="AX982" s="149" t="s">
        <v>905</v>
      </c>
      <c r="AY982" s="48"/>
      <c r="AZ982" s="48"/>
      <c r="BA982" s="48"/>
      <c r="BB982" s="451" t="b">
        <f t="shared" si="63"/>
        <v>0</v>
      </c>
      <c r="BC982" s="451"/>
      <c r="BD982" s="48"/>
      <c r="BE982" s="48"/>
      <c r="BF982" s="48"/>
      <c r="BG982" s="48"/>
      <c r="BH982" s="48"/>
      <c r="BI982" s="48"/>
      <c r="BJ982" s="48"/>
      <c r="BK982" s="48"/>
      <c r="BL982" s="48"/>
      <c r="BM982" s="48"/>
      <c r="BN982" s="48"/>
      <c r="BO982" s="48"/>
      <c r="BP982" s="48"/>
      <c r="BQ982" s="48"/>
      <c r="BR982" s="48"/>
      <c r="BS982" s="48"/>
      <c r="BT982" s="48"/>
      <c r="BU982" s="48"/>
    </row>
    <row r="983" spans="1:73" hidden="1">
      <c r="A983" s="48"/>
      <c r="B983" s="48"/>
      <c r="C983" s="70" t="s">
        <v>2805</v>
      </c>
      <c r="D983" s="48"/>
      <c r="E983" s="48"/>
      <c r="F983" s="48"/>
      <c r="G983" s="48"/>
      <c r="H983" s="48"/>
      <c r="I983" s="48"/>
      <c r="J983" s="48"/>
      <c r="K983" s="48"/>
      <c r="L983" s="450">
        <f t="shared" si="64"/>
        <v>612</v>
      </c>
      <c r="M983" s="450"/>
      <c r="N983" s="145" t="s">
        <v>2806</v>
      </c>
      <c r="O983" s="48"/>
      <c r="P983" s="48"/>
      <c r="Q983" s="48"/>
      <c r="R983" s="48"/>
      <c r="S983" s="48"/>
      <c r="T983" s="48"/>
      <c r="U983" s="451" t="str">
        <f t="shared" si="60"/>
        <v/>
      </c>
      <c r="V983" s="451"/>
      <c r="W983" s="451" t="str">
        <f t="shared" si="61"/>
        <v/>
      </c>
      <c r="X983" s="451"/>
      <c r="Y983" s="48"/>
      <c r="Z983" s="48"/>
      <c r="AA983" s="48"/>
      <c r="AB983" s="48"/>
      <c r="AC983" s="48"/>
      <c r="AD983" s="48"/>
      <c r="AE983" s="48"/>
      <c r="AF983" s="48"/>
      <c r="AG983" s="48"/>
      <c r="AH983" s="48"/>
      <c r="AI983" s="48"/>
      <c r="AJ983" s="48"/>
      <c r="AK983" s="48"/>
      <c r="AL983" s="144" t="s">
        <v>2807</v>
      </c>
      <c r="AM983" s="48"/>
      <c r="AN983" s="48"/>
      <c r="AO983" s="48"/>
      <c r="AP983" s="48"/>
      <c r="AQ983" s="48"/>
      <c r="AR983" s="48"/>
      <c r="AS983" s="48"/>
      <c r="AT983" s="451" t="str">
        <f t="shared" si="59"/>
        <v/>
      </c>
      <c r="AU983" s="451"/>
      <c r="AV983" s="451" t="str">
        <f t="shared" si="62"/>
        <v>Yes</v>
      </c>
      <c r="AW983" s="451"/>
      <c r="AX983" s="149" t="s">
        <v>905</v>
      </c>
      <c r="AY983" s="48"/>
      <c r="AZ983" s="48"/>
      <c r="BA983" s="48"/>
      <c r="BB983" s="451" t="b">
        <f t="shared" si="63"/>
        <v>0</v>
      </c>
      <c r="BC983" s="451"/>
      <c r="BD983" s="48"/>
      <c r="BE983" s="48"/>
      <c r="BF983" s="48"/>
      <c r="BG983" s="48"/>
      <c r="BH983" s="48"/>
      <c r="BI983" s="48"/>
      <c r="BJ983" s="48"/>
      <c r="BK983" s="48"/>
      <c r="BL983" s="48"/>
      <c r="BM983" s="48"/>
      <c r="BN983" s="48"/>
      <c r="BO983" s="48"/>
      <c r="BP983" s="48"/>
      <c r="BQ983" s="48"/>
      <c r="BR983" s="48"/>
      <c r="BS983" s="48"/>
      <c r="BT983" s="48"/>
      <c r="BU983" s="48"/>
    </row>
    <row r="984" spans="1:73" hidden="1">
      <c r="A984" s="48"/>
      <c r="B984" s="48"/>
      <c r="C984" s="70" t="s">
        <v>2808</v>
      </c>
      <c r="D984" s="48"/>
      <c r="E984" s="48"/>
      <c r="F984" s="48"/>
      <c r="G984" s="48"/>
      <c r="H984" s="48"/>
      <c r="I984" s="48"/>
      <c r="J984" s="48"/>
      <c r="K984" s="48"/>
      <c r="L984" s="450">
        <f t="shared" si="64"/>
        <v>613</v>
      </c>
      <c r="M984" s="450"/>
      <c r="N984" s="145" t="s">
        <v>2809</v>
      </c>
      <c r="O984" s="48"/>
      <c r="P984" s="48"/>
      <c r="Q984" s="48"/>
      <c r="R984" s="48"/>
      <c r="S984" s="48"/>
      <c r="T984" s="48"/>
      <c r="U984" s="451" t="str">
        <f t="shared" si="60"/>
        <v/>
      </c>
      <c r="V984" s="451"/>
      <c r="W984" s="451" t="str">
        <f t="shared" si="61"/>
        <v/>
      </c>
      <c r="X984" s="451"/>
      <c r="Y984" s="48"/>
      <c r="Z984" s="48"/>
      <c r="AA984" s="48"/>
      <c r="AB984" s="48"/>
      <c r="AC984" s="48"/>
      <c r="AD984" s="48"/>
      <c r="AE984" s="48"/>
      <c r="AF984" s="48"/>
      <c r="AG984" s="48"/>
      <c r="AH984" s="48"/>
      <c r="AI984" s="48"/>
      <c r="AJ984" s="48"/>
      <c r="AK984" s="48"/>
      <c r="AL984" s="150" t="s">
        <v>2810</v>
      </c>
      <c r="AM984" s="48"/>
      <c r="AN984" s="48"/>
      <c r="AO984" s="48"/>
      <c r="AP984" s="48"/>
      <c r="AQ984" s="48"/>
      <c r="AR984" s="48"/>
      <c r="AS984" s="48"/>
      <c r="AT984" s="451" t="str">
        <f t="shared" si="59"/>
        <v/>
      </c>
      <c r="AU984" s="451"/>
      <c r="AV984" s="451" t="str">
        <f t="shared" si="62"/>
        <v>Yes</v>
      </c>
      <c r="AW984" s="451"/>
      <c r="AX984" s="148" t="s">
        <v>895</v>
      </c>
      <c r="AY984" s="48"/>
      <c r="AZ984" s="48"/>
      <c r="BA984" s="48"/>
      <c r="BB984" s="451" t="b">
        <f t="shared" si="63"/>
        <v>0</v>
      </c>
      <c r="BC984" s="451"/>
      <c r="BD984" s="48"/>
      <c r="BE984" s="48"/>
      <c r="BF984" s="48"/>
      <c r="BG984" s="48"/>
      <c r="BH984" s="48"/>
      <c r="BI984" s="48"/>
      <c r="BJ984" s="48"/>
      <c r="BK984" s="48"/>
      <c r="BL984" s="48"/>
      <c r="BM984" s="48"/>
      <c r="BN984" s="48"/>
      <c r="BO984" s="48"/>
      <c r="BP984" s="48"/>
      <c r="BQ984" s="48"/>
      <c r="BR984" s="48"/>
      <c r="BS984" s="48"/>
      <c r="BT984" s="48"/>
      <c r="BU984" s="48"/>
    </row>
    <row r="985" spans="1:73" hidden="1">
      <c r="A985" s="48"/>
      <c r="B985" s="48"/>
      <c r="C985" s="70" t="s">
        <v>2811</v>
      </c>
      <c r="D985" s="48"/>
      <c r="E985" s="48"/>
      <c r="F985" s="48"/>
      <c r="G985" s="48"/>
      <c r="H985" s="48"/>
      <c r="I985" s="48"/>
      <c r="J985" s="48"/>
      <c r="K985" s="48"/>
      <c r="L985" s="450">
        <f t="shared" si="64"/>
        <v>614</v>
      </c>
      <c r="M985" s="450"/>
      <c r="N985" s="145" t="s">
        <v>2812</v>
      </c>
      <c r="O985" s="48"/>
      <c r="P985" s="48"/>
      <c r="Q985" s="48"/>
      <c r="R985" s="48"/>
      <c r="S985" s="48"/>
      <c r="T985" s="48"/>
      <c r="U985" s="451" t="str">
        <f t="shared" si="60"/>
        <v/>
      </c>
      <c r="V985" s="451"/>
      <c r="W985" s="451" t="str">
        <f t="shared" si="61"/>
        <v/>
      </c>
      <c r="X985" s="451"/>
      <c r="Y985" s="48"/>
      <c r="Z985" s="48"/>
      <c r="AA985" s="48"/>
      <c r="AB985" s="48"/>
      <c r="AC985" s="48"/>
      <c r="AD985" s="48"/>
      <c r="AE985" s="48"/>
      <c r="AF985" s="48"/>
      <c r="AG985" s="48"/>
      <c r="AH985" s="48"/>
      <c r="AI985" s="48"/>
      <c r="AJ985" s="48"/>
      <c r="AK985" s="48"/>
      <c r="AL985" s="150" t="s">
        <v>2813</v>
      </c>
      <c r="AM985" s="48"/>
      <c r="AN985" s="48"/>
      <c r="AO985" s="48"/>
      <c r="AP985" s="48"/>
      <c r="AQ985" s="48"/>
      <c r="AR985" s="48"/>
      <c r="AS985" s="48"/>
      <c r="AT985" s="451" t="str">
        <f t="shared" si="59"/>
        <v/>
      </c>
      <c r="AU985" s="451"/>
      <c r="AV985" s="451" t="str">
        <f t="shared" si="62"/>
        <v>Yes</v>
      </c>
      <c r="AW985" s="451"/>
      <c r="AX985" s="148" t="s">
        <v>895</v>
      </c>
      <c r="AY985" s="48"/>
      <c r="AZ985" s="48"/>
      <c r="BA985" s="48"/>
      <c r="BB985" s="451" t="b">
        <f t="shared" si="63"/>
        <v>0</v>
      </c>
      <c r="BC985" s="451"/>
      <c r="BD985" s="48"/>
      <c r="BE985" s="48"/>
      <c r="BF985" s="48"/>
      <c r="BG985" s="48"/>
      <c r="BH985" s="48"/>
      <c r="BI985" s="48"/>
      <c r="BJ985" s="48"/>
      <c r="BK985" s="48"/>
      <c r="BL985" s="48"/>
      <c r="BM985" s="48"/>
      <c r="BN985" s="48"/>
      <c r="BO985" s="48"/>
      <c r="BP985" s="48"/>
      <c r="BQ985" s="48"/>
      <c r="BR985" s="48"/>
      <c r="BS985" s="48"/>
      <c r="BT985" s="48"/>
      <c r="BU985" s="48"/>
    </row>
    <row r="986" spans="1:73" hidden="1">
      <c r="A986" s="48"/>
      <c r="B986" s="48"/>
      <c r="C986" s="70" t="s">
        <v>2814</v>
      </c>
      <c r="D986" s="48"/>
      <c r="E986" s="48"/>
      <c r="F986" s="48"/>
      <c r="G986" s="48"/>
      <c r="H986" s="48"/>
      <c r="I986" s="48"/>
      <c r="J986" s="48"/>
      <c r="K986" s="48"/>
      <c r="L986" s="450">
        <f t="shared" si="64"/>
        <v>615</v>
      </c>
      <c r="M986" s="450"/>
      <c r="N986" s="145" t="s">
        <v>2815</v>
      </c>
      <c r="O986" s="48"/>
      <c r="P986" s="48"/>
      <c r="Q986" s="48"/>
      <c r="R986" s="48"/>
      <c r="S986" s="48"/>
      <c r="T986" s="48"/>
      <c r="U986" s="451" t="str">
        <f t="shared" si="60"/>
        <v/>
      </c>
      <c r="V986" s="451"/>
      <c r="W986" s="451" t="str">
        <f t="shared" si="61"/>
        <v/>
      </c>
      <c r="X986" s="451"/>
      <c r="Y986" s="48"/>
      <c r="Z986" s="48"/>
      <c r="AA986" s="48"/>
      <c r="AB986" s="48"/>
      <c r="AC986" s="48"/>
      <c r="AD986" s="48"/>
      <c r="AE986" s="48"/>
      <c r="AF986" s="48"/>
      <c r="AG986" s="48"/>
      <c r="AH986" s="48"/>
      <c r="AI986" s="48"/>
      <c r="AJ986" s="48"/>
      <c r="AK986" s="48"/>
      <c r="AL986" s="144" t="s">
        <v>2816</v>
      </c>
      <c r="AM986" s="48"/>
      <c r="AN986" s="48"/>
      <c r="AO986" s="48"/>
      <c r="AP986" s="48"/>
      <c r="AQ986" s="48"/>
      <c r="AR986" s="48"/>
      <c r="AS986" s="48"/>
      <c r="AT986" s="451" t="str">
        <f t="shared" si="59"/>
        <v/>
      </c>
      <c r="AU986" s="451"/>
      <c r="AV986" s="451" t="str">
        <f t="shared" si="62"/>
        <v>Yes</v>
      </c>
      <c r="AW986" s="451"/>
      <c r="AX986" s="149" t="s">
        <v>905</v>
      </c>
      <c r="AY986" s="48"/>
      <c r="AZ986" s="48"/>
      <c r="BA986" s="48"/>
      <c r="BB986" s="451" t="b">
        <f t="shared" si="63"/>
        <v>0</v>
      </c>
      <c r="BC986" s="451"/>
      <c r="BD986" s="48"/>
      <c r="BE986" s="48"/>
      <c r="BF986" s="48"/>
      <c r="BG986" s="48"/>
      <c r="BH986" s="48"/>
      <c r="BI986" s="48"/>
      <c r="BJ986" s="48"/>
      <c r="BK986" s="48"/>
      <c r="BL986" s="48"/>
      <c r="BM986" s="48"/>
      <c r="BN986" s="48"/>
      <c r="BO986" s="48"/>
      <c r="BP986" s="48"/>
      <c r="BQ986" s="48"/>
      <c r="BR986" s="48"/>
      <c r="BS986" s="48"/>
      <c r="BT986" s="48"/>
      <c r="BU986" s="48"/>
    </row>
    <row r="987" spans="1:73" hidden="1">
      <c r="A987" s="48"/>
      <c r="B987" s="48"/>
      <c r="C987" s="70" t="s">
        <v>2817</v>
      </c>
      <c r="D987" s="48"/>
      <c r="E987" s="48"/>
      <c r="F987" s="48"/>
      <c r="G987" s="48"/>
      <c r="H987" s="48"/>
      <c r="I987" s="48"/>
      <c r="J987" s="48"/>
      <c r="K987" s="48"/>
      <c r="L987" s="450">
        <f t="shared" si="64"/>
        <v>616</v>
      </c>
      <c r="M987" s="450"/>
      <c r="N987" s="145" t="s">
        <v>2818</v>
      </c>
      <c r="O987" s="48"/>
      <c r="P987" s="48"/>
      <c r="Q987" s="48"/>
      <c r="R987" s="48"/>
      <c r="S987" s="48"/>
      <c r="T987" s="48"/>
      <c r="U987" s="451" t="str">
        <f t="shared" si="60"/>
        <v/>
      </c>
      <c r="V987" s="451"/>
      <c r="W987" s="451" t="str">
        <f t="shared" si="61"/>
        <v/>
      </c>
      <c r="X987" s="451"/>
      <c r="Y987" s="48"/>
      <c r="Z987" s="48"/>
      <c r="AA987" s="48"/>
      <c r="AB987" s="48"/>
      <c r="AC987" s="48"/>
      <c r="AD987" s="48"/>
      <c r="AE987" s="48"/>
      <c r="AF987" s="48"/>
      <c r="AG987" s="48"/>
      <c r="AH987" s="48"/>
      <c r="AI987" s="48"/>
      <c r="AJ987" s="48"/>
      <c r="AK987" s="48"/>
      <c r="AL987" s="144" t="s">
        <v>2819</v>
      </c>
      <c r="AM987" s="48"/>
      <c r="AN987" s="48"/>
      <c r="AO987" s="48"/>
      <c r="AP987" s="48"/>
      <c r="AQ987" s="48"/>
      <c r="AR987" s="48"/>
      <c r="AS987" s="48"/>
      <c r="AT987" s="451" t="str">
        <f t="shared" si="59"/>
        <v/>
      </c>
      <c r="AU987" s="451"/>
      <c r="AV987" s="451" t="str">
        <f t="shared" si="62"/>
        <v>Yes</v>
      </c>
      <c r="AW987" s="451"/>
      <c r="AX987" s="149" t="s">
        <v>905</v>
      </c>
      <c r="AY987" s="48"/>
      <c r="AZ987" s="48"/>
      <c r="BA987" s="48"/>
      <c r="BB987" s="451" t="b">
        <f t="shared" si="63"/>
        <v>0</v>
      </c>
      <c r="BC987" s="451"/>
      <c r="BD987" s="48"/>
      <c r="BE987" s="48"/>
      <c r="BF987" s="48"/>
      <c r="BG987" s="48"/>
      <c r="BH987" s="48"/>
      <c r="BI987" s="48"/>
      <c r="BJ987" s="48"/>
      <c r="BK987" s="48"/>
      <c r="BL987" s="48"/>
      <c r="BM987" s="48"/>
      <c r="BN987" s="48"/>
      <c r="BO987" s="48"/>
      <c r="BP987" s="48"/>
      <c r="BQ987" s="48"/>
      <c r="BR987" s="48"/>
      <c r="BS987" s="48"/>
      <c r="BT987" s="48"/>
      <c r="BU987" s="48"/>
    </row>
    <row r="988" spans="1:73" hidden="1">
      <c r="A988" s="48"/>
      <c r="B988" s="48"/>
      <c r="C988" s="70" t="s">
        <v>2820</v>
      </c>
      <c r="D988" s="48"/>
      <c r="E988" s="48"/>
      <c r="F988" s="48"/>
      <c r="G988" s="48"/>
      <c r="H988" s="48"/>
      <c r="I988" s="48"/>
      <c r="J988" s="48"/>
      <c r="K988" s="48"/>
      <c r="L988" s="450">
        <f t="shared" si="64"/>
        <v>617</v>
      </c>
      <c r="M988" s="450"/>
      <c r="N988" s="145" t="s">
        <v>2821</v>
      </c>
      <c r="O988" s="48"/>
      <c r="P988" s="48"/>
      <c r="Q988" s="48"/>
      <c r="R988" s="48"/>
      <c r="S988" s="48"/>
      <c r="T988" s="48"/>
      <c r="U988" s="451" t="str">
        <f t="shared" si="60"/>
        <v/>
      </c>
      <c r="V988" s="451"/>
      <c r="W988" s="451" t="str">
        <f t="shared" si="61"/>
        <v/>
      </c>
      <c r="X988" s="451"/>
      <c r="Y988" s="48"/>
      <c r="Z988" s="48"/>
      <c r="AA988" s="48"/>
      <c r="AB988" s="48"/>
      <c r="AC988" s="48"/>
      <c r="AD988" s="48"/>
      <c r="AE988" s="48"/>
      <c r="AF988" s="48"/>
      <c r="AG988" s="48"/>
      <c r="AH988" s="48"/>
      <c r="AI988" s="48"/>
      <c r="AJ988" s="48"/>
      <c r="AK988" s="48"/>
      <c r="AL988" s="144" t="s">
        <v>2822</v>
      </c>
      <c r="AM988" s="48"/>
      <c r="AN988" s="48"/>
      <c r="AO988" s="48"/>
      <c r="AP988" s="48"/>
      <c r="AQ988" s="48"/>
      <c r="AR988" s="48"/>
      <c r="AS988" s="48"/>
      <c r="AT988" s="451" t="str">
        <f t="shared" si="59"/>
        <v/>
      </c>
      <c r="AU988" s="451"/>
      <c r="AV988" s="451" t="str">
        <f t="shared" si="62"/>
        <v>Yes</v>
      </c>
      <c r="AW988" s="451"/>
      <c r="AX988" s="149" t="s">
        <v>905</v>
      </c>
      <c r="AY988" s="48"/>
      <c r="AZ988" s="48"/>
      <c r="BA988" s="48"/>
      <c r="BB988" s="451" t="b">
        <f t="shared" si="63"/>
        <v>0</v>
      </c>
      <c r="BC988" s="451"/>
      <c r="BD988" s="48"/>
      <c r="BE988" s="48"/>
      <c r="BF988" s="48"/>
      <c r="BG988" s="48"/>
      <c r="BH988" s="48"/>
      <c r="BI988" s="48"/>
      <c r="BJ988" s="48"/>
      <c r="BK988" s="48"/>
      <c r="BL988" s="48"/>
      <c r="BM988" s="48"/>
      <c r="BN988" s="48"/>
      <c r="BO988" s="48"/>
      <c r="BP988" s="48"/>
      <c r="BQ988" s="48"/>
      <c r="BR988" s="48"/>
      <c r="BS988" s="48"/>
      <c r="BT988" s="48"/>
      <c r="BU988" s="48"/>
    </row>
    <row r="989" spans="1:73" hidden="1">
      <c r="A989" s="48"/>
      <c r="B989" s="48"/>
      <c r="C989" s="70" t="s">
        <v>2823</v>
      </c>
      <c r="D989" s="48"/>
      <c r="E989" s="48"/>
      <c r="F989" s="48"/>
      <c r="G989" s="48"/>
      <c r="H989" s="48"/>
      <c r="I989" s="48"/>
      <c r="J989" s="48"/>
      <c r="K989" s="48"/>
      <c r="L989" s="450">
        <f t="shared" si="64"/>
        <v>618</v>
      </c>
      <c r="M989" s="450"/>
      <c r="N989" s="145" t="s">
        <v>2824</v>
      </c>
      <c r="O989" s="48"/>
      <c r="P989" s="48"/>
      <c r="Q989" s="48"/>
      <c r="R989" s="48"/>
      <c r="S989" s="48"/>
      <c r="T989" s="48"/>
      <c r="U989" s="451" t="str">
        <f t="shared" si="60"/>
        <v/>
      </c>
      <c r="V989" s="451"/>
      <c r="W989" s="451" t="str">
        <f t="shared" si="61"/>
        <v/>
      </c>
      <c r="X989" s="451"/>
      <c r="Y989" s="48"/>
      <c r="Z989" s="48"/>
      <c r="AA989" s="48"/>
      <c r="AB989" s="48"/>
      <c r="AC989" s="48"/>
      <c r="AD989" s="48"/>
      <c r="AE989" s="48"/>
      <c r="AF989" s="48"/>
      <c r="AG989" s="48"/>
      <c r="AH989" s="48"/>
      <c r="AI989" s="48"/>
      <c r="AJ989" s="48"/>
      <c r="AK989" s="48"/>
      <c r="AL989" s="144" t="s">
        <v>2825</v>
      </c>
      <c r="AM989" s="48"/>
      <c r="AN989" s="48"/>
      <c r="AO989" s="48"/>
      <c r="AP989" s="48"/>
      <c r="AQ989" s="48"/>
      <c r="AR989" s="48"/>
      <c r="AS989" s="48"/>
      <c r="AT989" s="451" t="str">
        <f t="shared" si="59"/>
        <v/>
      </c>
      <c r="AU989" s="451"/>
      <c r="AV989" s="451" t="str">
        <f t="shared" si="62"/>
        <v>Yes</v>
      </c>
      <c r="AW989" s="451"/>
      <c r="AX989" s="149" t="s">
        <v>905</v>
      </c>
      <c r="AY989" s="48"/>
      <c r="AZ989" s="48"/>
      <c r="BA989" s="48"/>
      <c r="BB989" s="451" t="b">
        <f t="shared" si="63"/>
        <v>0</v>
      </c>
      <c r="BC989" s="451"/>
      <c r="BD989" s="48"/>
      <c r="BE989" s="48"/>
      <c r="BF989" s="48"/>
      <c r="BG989" s="48"/>
      <c r="BH989" s="48"/>
      <c r="BI989" s="48"/>
      <c r="BJ989" s="48"/>
      <c r="BK989" s="48"/>
      <c r="BL989" s="48"/>
      <c r="BM989" s="48"/>
      <c r="BN989" s="48"/>
      <c r="BO989" s="48"/>
      <c r="BP989" s="48"/>
      <c r="BQ989" s="48"/>
      <c r="BR989" s="48"/>
      <c r="BS989" s="48"/>
      <c r="BT989" s="48"/>
      <c r="BU989" s="48"/>
    </row>
    <row r="990" spans="1:73" hidden="1">
      <c r="A990" s="48"/>
      <c r="B990" s="48"/>
      <c r="C990" s="70" t="s">
        <v>2826</v>
      </c>
      <c r="D990" s="48"/>
      <c r="E990" s="48"/>
      <c r="F990" s="48"/>
      <c r="G990" s="48"/>
      <c r="H990" s="48"/>
      <c r="I990" s="48"/>
      <c r="J990" s="48"/>
      <c r="K990" s="48"/>
      <c r="L990" s="450">
        <f t="shared" si="64"/>
        <v>619</v>
      </c>
      <c r="M990" s="450"/>
      <c r="N990" s="145" t="s">
        <v>2827</v>
      </c>
      <c r="O990" s="48"/>
      <c r="P990" s="48"/>
      <c r="Q990" s="48"/>
      <c r="R990" s="48"/>
      <c r="S990" s="48"/>
      <c r="T990" s="48"/>
      <c r="U990" s="451" t="str">
        <f t="shared" si="60"/>
        <v/>
      </c>
      <c r="V990" s="451"/>
      <c r="W990" s="451" t="str">
        <f t="shared" si="61"/>
        <v/>
      </c>
      <c r="X990" s="451"/>
      <c r="Y990" s="48"/>
      <c r="Z990" s="48"/>
      <c r="AA990" s="48"/>
      <c r="AB990" s="48"/>
      <c r="AC990" s="48"/>
      <c r="AD990" s="48"/>
      <c r="AE990" s="48"/>
      <c r="AF990" s="48"/>
      <c r="AG990" s="48"/>
      <c r="AH990" s="48"/>
      <c r="AI990" s="48"/>
      <c r="AJ990" s="48"/>
      <c r="AK990" s="48"/>
      <c r="AL990" s="150" t="s">
        <v>2828</v>
      </c>
      <c r="AM990" s="48"/>
      <c r="AN990" s="48"/>
      <c r="AO990" s="48"/>
      <c r="AP990" s="48"/>
      <c r="AQ990" s="48"/>
      <c r="AR990" s="48"/>
      <c r="AS990" s="48"/>
      <c r="AT990" s="451" t="str">
        <f t="shared" si="59"/>
        <v/>
      </c>
      <c r="AU990" s="451"/>
      <c r="AV990" s="451" t="str">
        <f t="shared" si="62"/>
        <v>Yes</v>
      </c>
      <c r="AW990" s="451"/>
      <c r="AX990" s="148" t="s">
        <v>895</v>
      </c>
      <c r="AY990" s="48"/>
      <c r="AZ990" s="48"/>
      <c r="BA990" s="48"/>
      <c r="BB990" s="451" t="b">
        <f t="shared" si="63"/>
        <v>0</v>
      </c>
      <c r="BC990" s="451"/>
      <c r="BD990" s="48"/>
      <c r="BE990" s="48"/>
      <c r="BF990" s="48"/>
      <c r="BG990" s="48"/>
      <c r="BH990" s="48"/>
      <c r="BI990" s="48"/>
      <c r="BJ990" s="48"/>
      <c r="BK990" s="48"/>
      <c r="BL990" s="48"/>
      <c r="BM990" s="48"/>
      <c r="BN990" s="48"/>
      <c r="BO990" s="48"/>
      <c r="BP990" s="48"/>
      <c r="BQ990" s="48"/>
      <c r="BR990" s="48"/>
      <c r="BS990" s="48"/>
      <c r="BT990" s="48"/>
      <c r="BU990" s="48"/>
    </row>
    <row r="991" spans="1:73" hidden="1">
      <c r="A991" s="48"/>
      <c r="B991" s="48"/>
      <c r="C991" s="70" t="s">
        <v>2829</v>
      </c>
      <c r="D991" s="48"/>
      <c r="E991" s="48"/>
      <c r="F991" s="48"/>
      <c r="G991" s="48"/>
      <c r="H991" s="48"/>
      <c r="I991" s="48"/>
      <c r="J991" s="48"/>
      <c r="K991" s="48"/>
      <c r="L991" s="450">
        <f t="shared" si="64"/>
        <v>620</v>
      </c>
      <c r="M991" s="450"/>
      <c r="N991" s="145" t="s">
        <v>2830</v>
      </c>
      <c r="O991" s="48"/>
      <c r="P991" s="48"/>
      <c r="Q991" s="48"/>
      <c r="R991" s="48"/>
      <c r="S991" s="48"/>
      <c r="T991" s="48"/>
      <c r="U991" s="451" t="str">
        <f t="shared" si="60"/>
        <v/>
      </c>
      <c r="V991" s="451"/>
      <c r="W991" s="451" t="str">
        <f t="shared" si="61"/>
        <v/>
      </c>
      <c r="X991" s="451"/>
      <c r="Y991" s="48"/>
      <c r="Z991" s="48"/>
      <c r="AA991" s="48"/>
      <c r="AB991" s="48"/>
      <c r="AC991" s="48"/>
      <c r="AD991" s="48"/>
      <c r="AE991" s="48"/>
      <c r="AF991" s="48"/>
      <c r="AG991" s="48"/>
      <c r="AH991" s="48"/>
      <c r="AI991" s="48"/>
      <c r="AJ991" s="48"/>
      <c r="AK991" s="48"/>
      <c r="AL991" s="144" t="s">
        <v>2831</v>
      </c>
      <c r="AM991" s="48"/>
      <c r="AN991" s="48"/>
      <c r="AO991" s="48"/>
      <c r="AP991" s="48"/>
      <c r="AQ991" s="48"/>
      <c r="AR991" s="48"/>
      <c r="AS991" s="48"/>
      <c r="AT991" s="451" t="str">
        <f t="shared" si="59"/>
        <v/>
      </c>
      <c r="AU991" s="451"/>
      <c r="AV991" s="451" t="str">
        <f t="shared" si="62"/>
        <v>Yes</v>
      </c>
      <c r="AW991" s="451"/>
      <c r="AX991" s="149" t="s">
        <v>905</v>
      </c>
      <c r="AY991" s="48"/>
      <c r="AZ991" s="48"/>
      <c r="BA991" s="48"/>
      <c r="BB991" s="451" t="b">
        <f t="shared" si="63"/>
        <v>0</v>
      </c>
      <c r="BC991" s="451"/>
      <c r="BD991" s="48"/>
      <c r="BE991" s="48"/>
      <c r="BF991" s="48"/>
      <c r="BG991" s="48"/>
      <c r="BH991" s="48"/>
      <c r="BI991" s="48"/>
      <c r="BJ991" s="48"/>
      <c r="BK991" s="48"/>
      <c r="BL991" s="48"/>
      <c r="BM991" s="48"/>
      <c r="BN991" s="48"/>
      <c r="BO991" s="48"/>
      <c r="BP991" s="48"/>
      <c r="BQ991" s="48"/>
      <c r="BR991" s="48"/>
      <c r="BS991" s="48"/>
      <c r="BT991" s="48"/>
      <c r="BU991" s="48"/>
    </row>
    <row r="992" spans="1:73" hidden="1">
      <c r="A992" s="48"/>
      <c r="B992" s="48"/>
      <c r="C992" s="70" t="s">
        <v>2832</v>
      </c>
      <c r="D992" s="48"/>
      <c r="E992" s="48"/>
      <c r="F992" s="48"/>
      <c r="G992" s="48"/>
      <c r="H992" s="48"/>
      <c r="I992" s="48"/>
      <c r="J992" s="48"/>
      <c r="K992" s="48"/>
      <c r="L992" s="450">
        <f t="shared" si="64"/>
        <v>621</v>
      </c>
      <c r="M992" s="450"/>
      <c r="N992" s="145" t="s">
        <v>2833</v>
      </c>
      <c r="O992" s="48"/>
      <c r="P992" s="48"/>
      <c r="Q992" s="48"/>
      <c r="R992" s="48"/>
      <c r="S992" s="48"/>
      <c r="T992" s="48"/>
      <c r="U992" s="451" t="str">
        <f t="shared" si="60"/>
        <v/>
      </c>
      <c r="V992" s="451"/>
      <c r="W992" s="451" t="str">
        <f t="shared" si="61"/>
        <v/>
      </c>
      <c r="X992" s="451"/>
      <c r="Y992" s="48"/>
      <c r="Z992" s="48"/>
      <c r="AA992" s="48"/>
      <c r="AB992" s="48"/>
      <c r="AC992" s="48"/>
      <c r="AD992" s="48"/>
      <c r="AE992" s="48"/>
      <c r="AF992" s="48"/>
      <c r="AG992" s="48"/>
      <c r="AH992" s="48"/>
      <c r="AI992" s="48"/>
      <c r="AJ992" s="48"/>
      <c r="AK992" s="48"/>
      <c r="AL992" s="144" t="s">
        <v>2834</v>
      </c>
      <c r="AM992" s="48"/>
      <c r="AN992" s="48"/>
      <c r="AO992" s="48"/>
      <c r="AP992" s="48"/>
      <c r="AQ992" s="48"/>
      <c r="AR992" s="48"/>
      <c r="AS992" s="48"/>
      <c r="AT992" s="451" t="str">
        <f t="shared" si="59"/>
        <v/>
      </c>
      <c r="AU992" s="451"/>
      <c r="AV992" s="451" t="str">
        <f t="shared" si="62"/>
        <v>Yes</v>
      </c>
      <c r="AW992" s="451"/>
      <c r="AX992" s="149" t="s">
        <v>895</v>
      </c>
      <c r="AY992" s="48"/>
      <c r="AZ992" s="48"/>
      <c r="BA992" s="48"/>
      <c r="BB992" s="451" t="b">
        <f t="shared" si="63"/>
        <v>0</v>
      </c>
      <c r="BC992" s="451"/>
      <c r="BD992" s="48"/>
      <c r="BE992" s="48"/>
      <c r="BF992" s="48"/>
      <c r="BG992" s="48"/>
      <c r="BH992" s="48"/>
      <c r="BI992" s="48"/>
      <c r="BJ992" s="48"/>
      <c r="BK992" s="48"/>
      <c r="BL992" s="48"/>
      <c r="BM992" s="48"/>
      <c r="BN992" s="48"/>
      <c r="BO992" s="48"/>
      <c r="BP992" s="48"/>
      <c r="BQ992" s="48"/>
      <c r="BR992" s="48"/>
      <c r="BS992" s="48"/>
      <c r="BT992" s="48"/>
      <c r="BU992" s="48"/>
    </row>
    <row r="993" spans="1:73" hidden="1">
      <c r="A993" s="48"/>
      <c r="B993" s="48"/>
      <c r="C993" s="70" t="s">
        <v>2835</v>
      </c>
      <c r="D993" s="48"/>
      <c r="E993" s="48"/>
      <c r="F993" s="48"/>
      <c r="G993" s="48"/>
      <c r="H993" s="48"/>
      <c r="I993" s="48"/>
      <c r="J993" s="48"/>
      <c r="K993" s="48"/>
      <c r="L993" s="450">
        <f t="shared" si="64"/>
        <v>622</v>
      </c>
      <c r="M993" s="450"/>
      <c r="N993" s="145" t="s">
        <v>2836</v>
      </c>
      <c r="O993" s="48"/>
      <c r="P993" s="48"/>
      <c r="Q993" s="48"/>
      <c r="R993" s="48"/>
      <c r="S993" s="48"/>
      <c r="T993" s="48"/>
      <c r="U993" s="451" t="str">
        <f t="shared" si="60"/>
        <v/>
      </c>
      <c r="V993" s="451"/>
      <c r="W993" s="451" t="str">
        <f t="shared" si="61"/>
        <v/>
      </c>
      <c r="X993" s="451"/>
      <c r="Y993" s="48"/>
      <c r="Z993" s="48"/>
      <c r="AA993" s="48"/>
      <c r="AB993" s="48"/>
      <c r="AC993" s="48"/>
      <c r="AD993" s="48"/>
      <c r="AE993" s="48"/>
      <c r="AF993" s="48"/>
      <c r="AG993" s="48"/>
      <c r="AH993" s="48"/>
      <c r="AI993" s="48"/>
      <c r="AJ993" s="48"/>
      <c r="AK993" s="48"/>
      <c r="AL993" s="150" t="s">
        <v>2837</v>
      </c>
      <c r="AM993" s="48"/>
      <c r="AN993" s="48"/>
      <c r="AO993" s="48"/>
      <c r="AP993" s="48"/>
      <c r="AQ993" s="48"/>
      <c r="AR993" s="48"/>
      <c r="AS993" s="48"/>
      <c r="AT993" s="451" t="str">
        <f t="shared" si="59"/>
        <v/>
      </c>
      <c r="AU993" s="451"/>
      <c r="AV993" s="451" t="str">
        <f t="shared" si="62"/>
        <v>Yes</v>
      </c>
      <c r="AW993" s="451"/>
      <c r="AX993" s="148" t="s">
        <v>895</v>
      </c>
      <c r="AY993" s="48"/>
      <c r="AZ993" s="48"/>
      <c r="BA993" s="48"/>
      <c r="BB993" s="451" t="b">
        <f t="shared" si="63"/>
        <v>0</v>
      </c>
      <c r="BC993" s="451"/>
      <c r="BD993" s="48"/>
      <c r="BE993" s="48"/>
      <c r="BF993" s="48"/>
      <c r="BG993" s="48"/>
      <c r="BH993" s="48"/>
      <c r="BI993" s="48"/>
      <c r="BJ993" s="48"/>
      <c r="BK993" s="48"/>
      <c r="BL993" s="48"/>
      <c r="BM993" s="48"/>
      <c r="BN993" s="48"/>
      <c r="BO993" s="48"/>
      <c r="BP993" s="48"/>
      <c r="BQ993" s="48"/>
      <c r="BR993" s="48"/>
      <c r="BS993" s="48"/>
      <c r="BT993" s="48"/>
      <c r="BU993" s="48"/>
    </row>
    <row r="994" spans="1:73" hidden="1">
      <c r="A994" s="48"/>
      <c r="B994" s="48"/>
      <c r="C994" s="70" t="s">
        <v>2838</v>
      </c>
      <c r="D994" s="48"/>
      <c r="E994" s="48"/>
      <c r="F994" s="48"/>
      <c r="G994" s="48"/>
      <c r="H994" s="48"/>
      <c r="I994" s="48"/>
      <c r="J994" s="48"/>
      <c r="K994" s="48"/>
      <c r="L994" s="450">
        <f t="shared" si="64"/>
        <v>623</v>
      </c>
      <c r="M994" s="450"/>
      <c r="N994" s="145" t="s">
        <v>2839</v>
      </c>
      <c r="O994" s="48"/>
      <c r="P994" s="48"/>
      <c r="Q994" s="48"/>
      <c r="R994" s="48"/>
      <c r="S994" s="48"/>
      <c r="T994" s="48"/>
      <c r="U994" s="451" t="str">
        <f t="shared" si="60"/>
        <v/>
      </c>
      <c r="V994" s="451"/>
      <c r="W994" s="451" t="str">
        <f t="shared" si="61"/>
        <v/>
      </c>
      <c r="X994" s="451"/>
      <c r="Y994" s="48"/>
      <c r="Z994" s="48"/>
      <c r="AA994" s="48"/>
      <c r="AB994" s="48"/>
      <c r="AC994" s="48"/>
      <c r="AD994" s="48"/>
      <c r="AE994" s="48"/>
      <c r="AF994" s="48"/>
      <c r="AG994" s="48"/>
      <c r="AH994" s="48"/>
      <c r="AI994" s="48"/>
      <c r="AJ994" s="48"/>
      <c r="AK994" s="48"/>
      <c r="AL994" s="150" t="s">
        <v>2840</v>
      </c>
      <c r="AM994" s="48"/>
      <c r="AN994" s="48"/>
      <c r="AO994" s="48"/>
      <c r="AP994" s="48"/>
      <c r="AQ994" s="48"/>
      <c r="AR994" s="48"/>
      <c r="AS994" s="48"/>
      <c r="AT994" s="451" t="str">
        <f t="shared" si="59"/>
        <v/>
      </c>
      <c r="AU994" s="451"/>
      <c r="AV994" s="451" t="str">
        <f t="shared" si="62"/>
        <v>Yes</v>
      </c>
      <c r="AW994" s="451"/>
      <c r="AX994" s="148" t="s">
        <v>895</v>
      </c>
      <c r="AY994" s="48"/>
      <c r="AZ994" s="48"/>
      <c r="BA994" s="48"/>
      <c r="BB994" s="451" t="b">
        <f t="shared" si="63"/>
        <v>0</v>
      </c>
      <c r="BC994" s="451"/>
      <c r="BD994" s="48"/>
      <c r="BE994" s="48"/>
      <c r="BF994" s="48"/>
      <c r="BG994" s="48"/>
      <c r="BH994" s="48"/>
      <c r="BI994" s="48"/>
      <c r="BJ994" s="48"/>
      <c r="BK994" s="48"/>
      <c r="BL994" s="48"/>
      <c r="BM994" s="48"/>
      <c r="BN994" s="48"/>
      <c r="BO994" s="48"/>
      <c r="BP994" s="48"/>
      <c r="BQ994" s="48"/>
      <c r="BR994" s="48"/>
      <c r="BS994" s="48"/>
      <c r="BT994" s="48"/>
      <c r="BU994" s="48"/>
    </row>
    <row r="995" spans="1:73" hidden="1">
      <c r="A995" s="48"/>
      <c r="B995" s="48"/>
      <c r="C995" s="70" t="s">
        <v>2841</v>
      </c>
      <c r="D995" s="48"/>
      <c r="E995" s="48"/>
      <c r="F995" s="48"/>
      <c r="G995" s="48"/>
      <c r="H995" s="48"/>
      <c r="I995" s="48"/>
      <c r="J995" s="48"/>
      <c r="K995" s="48"/>
      <c r="L995" s="450">
        <f t="shared" si="64"/>
        <v>624</v>
      </c>
      <c r="M995" s="450"/>
      <c r="N995" s="145" t="s">
        <v>2842</v>
      </c>
      <c r="O995" s="48"/>
      <c r="P995" s="48"/>
      <c r="Q995" s="48"/>
      <c r="R995" s="48"/>
      <c r="S995" s="48"/>
      <c r="T995" s="48"/>
      <c r="U995" s="451" t="str">
        <f t="shared" si="60"/>
        <v/>
      </c>
      <c r="V995" s="451"/>
      <c r="W995" s="451" t="str">
        <f t="shared" si="61"/>
        <v/>
      </c>
      <c r="X995" s="451"/>
      <c r="Y995" s="48"/>
      <c r="Z995" s="48"/>
      <c r="AA995" s="48"/>
      <c r="AB995" s="48"/>
      <c r="AC995" s="48"/>
      <c r="AD995" s="48"/>
      <c r="AE995" s="48"/>
      <c r="AF995" s="48"/>
      <c r="AG995" s="48"/>
      <c r="AH995" s="48"/>
      <c r="AI995" s="48"/>
      <c r="AJ995" s="48"/>
      <c r="AK995" s="48"/>
      <c r="AL995" s="150" t="s">
        <v>2843</v>
      </c>
      <c r="AM995" s="48"/>
      <c r="AN995" s="48"/>
      <c r="AO995" s="48"/>
      <c r="AP995" s="48"/>
      <c r="AQ995" s="48"/>
      <c r="AR995" s="48"/>
      <c r="AS995" s="48"/>
      <c r="AT995" s="451" t="str">
        <f t="shared" si="59"/>
        <v/>
      </c>
      <c r="AU995" s="451"/>
      <c r="AV995" s="451" t="str">
        <f t="shared" si="62"/>
        <v>Yes</v>
      </c>
      <c r="AW995" s="451"/>
      <c r="AX995" s="148" t="s">
        <v>895</v>
      </c>
      <c r="AY995" s="48"/>
      <c r="AZ995" s="48"/>
      <c r="BA995" s="48"/>
      <c r="BB995" s="451" t="b">
        <f t="shared" si="63"/>
        <v>0</v>
      </c>
      <c r="BC995" s="451"/>
      <c r="BD995" s="48"/>
      <c r="BE995" s="48"/>
      <c r="BF995" s="48"/>
      <c r="BG995" s="48"/>
      <c r="BH995" s="48"/>
      <c r="BI995" s="48"/>
      <c r="BJ995" s="48"/>
      <c r="BK995" s="48"/>
      <c r="BL995" s="48"/>
      <c r="BM995" s="48"/>
      <c r="BN995" s="48"/>
      <c r="BO995" s="48"/>
      <c r="BP995" s="48"/>
      <c r="BQ995" s="48"/>
      <c r="BR995" s="48"/>
      <c r="BS995" s="48"/>
      <c r="BT995" s="48"/>
      <c r="BU995" s="48"/>
    </row>
    <row r="996" spans="1:73" hidden="1">
      <c r="A996" s="48"/>
      <c r="B996" s="48"/>
      <c r="C996" s="70" t="s">
        <v>2844</v>
      </c>
      <c r="D996" s="48"/>
      <c r="E996" s="48"/>
      <c r="F996" s="48"/>
      <c r="G996" s="48"/>
      <c r="H996" s="48"/>
      <c r="I996" s="48"/>
      <c r="J996" s="48"/>
      <c r="K996" s="48"/>
      <c r="L996" s="450">
        <f t="shared" si="64"/>
        <v>625</v>
      </c>
      <c r="M996" s="450"/>
      <c r="N996" s="145" t="s">
        <v>2845</v>
      </c>
      <c r="O996" s="48"/>
      <c r="P996" s="48"/>
      <c r="Q996" s="48"/>
      <c r="R996" s="48"/>
      <c r="S996" s="48"/>
      <c r="T996" s="48"/>
      <c r="U996" s="451" t="str">
        <f t="shared" si="60"/>
        <v/>
      </c>
      <c r="V996" s="451"/>
      <c r="W996" s="451" t="str">
        <f t="shared" si="61"/>
        <v/>
      </c>
      <c r="X996" s="451"/>
      <c r="Y996" s="48"/>
      <c r="Z996" s="48"/>
      <c r="AA996" s="48"/>
      <c r="AB996" s="48"/>
      <c r="AC996" s="48"/>
      <c r="AD996" s="48"/>
      <c r="AE996" s="48"/>
      <c r="AF996" s="48"/>
      <c r="AG996" s="48"/>
      <c r="AH996" s="48"/>
      <c r="AI996" s="48"/>
      <c r="AJ996" s="48"/>
      <c r="AK996" s="48"/>
      <c r="AL996" s="144" t="s">
        <v>1681</v>
      </c>
      <c r="AM996" s="48"/>
      <c r="AN996" s="48"/>
      <c r="AO996" s="48"/>
      <c r="AP996" s="48"/>
      <c r="AQ996" s="48"/>
      <c r="AR996" s="48"/>
      <c r="AS996" s="48"/>
      <c r="AT996" s="451" t="str">
        <f t="shared" si="59"/>
        <v/>
      </c>
      <c r="AU996" s="451"/>
      <c r="AV996" s="451" t="str">
        <f t="shared" si="62"/>
        <v>Yes</v>
      </c>
      <c r="AW996" s="451"/>
      <c r="AX996" s="149" t="s">
        <v>905</v>
      </c>
      <c r="AY996" s="48"/>
      <c r="AZ996" s="48"/>
      <c r="BA996" s="48"/>
      <c r="BB996" s="451" t="b">
        <f t="shared" si="63"/>
        <v>0</v>
      </c>
      <c r="BC996" s="451"/>
      <c r="BD996" s="48"/>
      <c r="BE996" s="48"/>
      <c r="BF996" s="48"/>
      <c r="BG996" s="48"/>
      <c r="BH996" s="48"/>
      <c r="BI996" s="48"/>
      <c r="BJ996" s="48"/>
      <c r="BK996" s="48"/>
      <c r="BL996" s="48"/>
      <c r="BM996" s="48"/>
      <c r="BN996" s="48"/>
      <c r="BO996" s="48"/>
      <c r="BP996" s="48"/>
      <c r="BQ996" s="48"/>
      <c r="BR996" s="48"/>
      <c r="BS996" s="48"/>
      <c r="BT996" s="48"/>
      <c r="BU996" s="48"/>
    </row>
    <row r="997" spans="1:73" hidden="1">
      <c r="A997" s="48"/>
      <c r="B997" s="48"/>
      <c r="C997" s="70" t="s">
        <v>2846</v>
      </c>
      <c r="D997" s="48"/>
      <c r="E997" s="48"/>
      <c r="F997" s="48"/>
      <c r="G997" s="48"/>
      <c r="H997" s="48"/>
      <c r="I997" s="48"/>
      <c r="J997" s="48"/>
      <c r="K997" s="48"/>
      <c r="L997" s="450">
        <f t="shared" si="64"/>
        <v>626</v>
      </c>
      <c r="M997" s="450"/>
      <c r="N997" s="145" t="s">
        <v>2847</v>
      </c>
      <c r="O997" s="48"/>
      <c r="P997" s="48"/>
      <c r="Q997" s="48"/>
      <c r="R997" s="48"/>
      <c r="S997" s="48"/>
      <c r="T997" s="48"/>
      <c r="U997" s="451" t="str">
        <f t="shared" si="60"/>
        <v/>
      </c>
      <c r="V997" s="451"/>
      <c r="W997" s="451" t="str">
        <f t="shared" si="61"/>
        <v/>
      </c>
      <c r="X997" s="451"/>
      <c r="Y997" s="48"/>
      <c r="Z997" s="48"/>
      <c r="AA997" s="48"/>
      <c r="AB997" s="48"/>
      <c r="AC997" s="48"/>
      <c r="AD997" s="48"/>
      <c r="AE997" s="48"/>
      <c r="AF997" s="48"/>
      <c r="AG997" s="48"/>
      <c r="AH997" s="48"/>
      <c r="AI997" s="48"/>
      <c r="AJ997" s="48"/>
      <c r="AK997" s="48"/>
      <c r="AL997" s="150" t="s">
        <v>2848</v>
      </c>
      <c r="AM997" s="48"/>
      <c r="AN997" s="48"/>
      <c r="AO997" s="48"/>
      <c r="AP997" s="48"/>
      <c r="AQ997" s="48"/>
      <c r="AR997" s="48"/>
      <c r="AS997" s="48"/>
      <c r="AT997" s="451" t="str">
        <f t="shared" si="59"/>
        <v/>
      </c>
      <c r="AU997" s="451"/>
      <c r="AV997" s="451" t="str">
        <f t="shared" si="62"/>
        <v>Yes</v>
      </c>
      <c r="AW997" s="451"/>
      <c r="AX997" s="148" t="s">
        <v>895</v>
      </c>
      <c r="AY997" s="48"/>
      <c r="AZ997" s="48"/>
      <c r="BA997" s="48"/>
      <c r="BB997" s="451" t="b">
        <f t="shared" si="63"/>
        <v>0</v>
      </c>
      <c r="BC997" s="451"/>
      <c r="BD997" s="48"/>
      <c r="BE997" s="48"/>
      <c r="BF997" s="48"/>
      <c r="BG997" s="48"/>
      <c r="BH997" s="48"/>
      <c r="BI997" s="48"/>
      <c r="BJ997" s="48"/>
      <c r="BK997" s="48"/>
      <c r="BL997" s="48"/>
      <c r="BM997" s="48"/>
      <c r="BN997" s="48"/>
      <c r="BO997" s="48"/>
      <c r="BP997" s="48"/>
      <c r="BQ997" s="48"/>
      <c r="BR997" s="48"/>
      <c r="BS997" s="48"/>
      <c r="BT997" s="48"/>
      <c r="BU997" s="48"/>
    </row>
    <row r="998" spans="1:73" hidden="1">
      <c r="A998" s="48"/>
      <c r="B998" s="48"/>
      <c r="C998" s="70" t="s">
        <v>2849</v>
      </c>
      <c r="D998" s="48"/>
      <c r="E998" s="48"/>
      <c r="F998" s="48"/>
      <c r="G998" s="48"/>
      <c r="H998" s="48"/>
      <c r="I998" s="48"/>
      <c r="J998" s="48"/>
      <c r="K998" s="48"/>
      <c r="L998" s="450">
        <f t="shared" si="64"/>
        <v>627</v>
      </c>
      <c r="M998" s="450"/>
      <c r="N998" s="145" t="s">
        <v>2850</v>
      </c>
      <c r="O998" s="48"/>
      <c r="P998" s="48"/>
      <c r="Q998" s="48"/>
      <c r="R998" s="48"/>
      <c r="S998" s="48"/>
      <c r="T998" s="48"/>
      <c r="U998" s="451" t="str">
        <f t="shared" si="60"/>
        <v/>
      </c>
      <c r="V998" s="451"/>
      <c r="W998" s="451" t="str">
        <f t="shared" si="61"/>
        <v/>
      </c>
      <c r="X998" s="451"/>
      <c r="Y998" s="48"/>
      <c r="Z998" s="48"/>
      <c r="AA998" s="48"/>
      <c r="AB998" s="48"/>
      <c r="AC998" s="48"/>
      <c r="AD998" s="48"/>
      <c r="AE998" s="48"/>
      <c r="AF998" s="48"/>
      <c r="AG998" s="48"/>
      <c r="AH998" s="48"/>
      <c r="AI998" s="48"/>
      <c r="AJ998" s="48"/>
      <c r="AK998" s="48"/>
      <c r="AL998" s="153" t="s">
        <v>2851</v>
      </c>
      <c r="AM998" s="48"/>
      <c r="AN998" s="48"/>
      <c r="AO998" s="48"/>
      <c r="AP998" s="48"/>
      <c r="AQ998" s="48"/>
      <c r="AR998" s="48"/>
      <c r="AS998" s="48"/>
      <c r="AT998" s="451" t="str">
        <f t="shared" si="59"/>
        <v/>
      </c>
      <c r="AU998" s="451"/>
      <c r="AV998" s="451" t="str">
        <f t="shared" si="62"/>
        <v>Yes</v>
      </c>
      <c r="AW998" s="451"/>
      <c r="AX998" s="148" t="s">
        <v>895</v>
      </c>
      <c r="AY998" s="48"/>
      <c r="AZ998" s="48"/>
      <c r="BA998" s="48"/>
      <c r="BB998" s="451" t="b">
        <f t="shared" si="63"/>
        <v>0</v>
      </c>
      <c r="BC998" s="451"/>
      <c r="BD998" s="48"/>
      <c r="BE998" s="48"/>
      <c r="BF998" s="48"/>
      <c r="BG998" s="48"/>
      <c r="BH998" s="48"/>
      <c r="BI998" s="48"/>
      <c r="BJ998" s="48"/>
      <c r="BK998" s="48"/>
      <c r="BL998" s="48"/>
      <c r="BM998" s="48"/>
      <c r="BN998" s="48"/>
      <c r="BO998" s="48"/>
      <c r="BP998" s="48"/>
      <c r="BQ998" s="48"/>
      <c r="BR998" s="48"/>
      <c r="BS998" s="48"/>
      <c r="BT998" s="48"/>
      <c r="BU998" s="48"/>
    </row>
    <row r="999" spans="1:73" hidden="1">
      <c r="A999" s="48"/>
      <c r="B999" s="48"/>
      <c r="C999" s="70" t="s">
        <v>2852</v>
      </c>
      <c r="D999" s="48"/>
      <c r="E999" s="48"/>
      <c r="F999" s="48"/>
      <c r="G999" s="48"/>
      <c r="H999" s="48"/>
      <c r="I999" s="48"/>
      <c r="J999" s="48"/>
      <c r="K999" s="48"/>
      <c r="L999" s="450">
        <f t="shared" si="64"/>
        <v>628</v>
      </c>
      <c r="M999" s="450"/>
      <c r="N999" s="145" t="s">
        <v>2853</v>
      </c>
      <c r="O999" s="48"/>
      <c r="P999" s="48"/>
      <c r="Q999" s="48"/>
      <c r="R999" s="48"/>
      <c r="S999" s="48"/>
      <c r="T999" s="48"/>
      <c r="U999" s="451" t="str">
        <f t="shared" si="60"/>
        <v/>
      </c>
      <c r="V999" s="451"/>
      <c r="W999" s="451" t="str">
        <f t="shared" si="61"/>
        <v/>
      </c>
      <c r="X999" s="451"/>
      <c r="Y999" s="48"/>
      <c r="Z999" s="48"/>
      <c r="AA999" s="48"/>
      <c r="AB999" s="48"/>
      <c r="AC999" s="48"/>
      <c r="AD999" s="48"/>
      <c r="AE999" s="48"/>
      <c r="AF999" s="48"/>
      <c r="AG999" s="48"/>
      <c r="AH999" s="48"/>
      <c r="AI999" s="48"/>
      <c r="AJ999" s="48"/>
      <c r="AK999" s="48"/>
      <c r="AL999" s="144" t="s">
        <v>2854</v>
      </c>
      <c r="AM999" s="48"/>
      <c r="AN999" s="48"/>
      <c r="AO999" s="48"/>
      <c r="AP999" s="48"/>
      <c r="AQ999" s="48"/>
      <c r="AR999" s="48"/>
      <c r="AS999" s="48"/>
      <c r="AT999" s="451" t="str">
        <f t="shared" si="59"/>
        <v/>
      </c>
      <c r="AU999" s="451"/>
      <c r="AV999" s="451" t="str">
        <f t="shared" si="62"/>
        <v>Yes</v>
      </c>
      <c r="AW999" s="451"/>
      <c r="AX999" s="149" t="s">
        <v>905</v>
      </c>
      <c r="AY999" s="48"/>
      <c r="AZ999" s="48"/>
      <c r="BA999" s="48"/>
      <c r="BB999" s="451" t="b">
        <f t="shared" si="63"/>
        <v>0</v>
      </c>
      <c r="BC999" s="451"/>
      <c r="BD999" s="48"/>
      <c r="BE999" s="48"/>
      <c r="BF999" s="48"/>
      <c r="BG999" s="48"/>
      <c r="BH999" s="48"/>
      <c r="BI999" s="48"/>
      <c r="BJ999" s="48"/>
      <c r="BK999" s="48"/>
      <c r="BL999" s="48"/>
      <c r="BM999" s="48"/>
      <c r="BN999" s="48"/>
      <c r="BO999" s="48"/>
      <c r="BP999" s="48"/>
      <c r="BQ999" s="48"/>
      <c r="BR999" s="48"/>
      <c r="BS999" s="48"/>
      <c r="BT999" s="48"/>
      <c r="BU999" s="48"/>
    </row>
    <row r="1000" spans="1:73" hidden="1">
      <c r="A1000" s="48"/>
      <c r="B1000" s="48"/>
      <c r="C1000" s="70" t="s">
        <v>2855</v>
      </c>
      <c r="D1000" s="48"/>
      <c r="E1000" s="48"/>
      <c r="F1000" s="48"/>
      <c r="G1000" s="48"/>
      <c r="H1000" s="48"/>
      <c r="I1000" s="48"/>
      <c r="J1000" s="48"/>
      <c r="K1000" s="48"/>
      <c r="L1000" s="450">
        <f t="shared" si="64"/>
        <v>629</v>
      </c>
      <c r="M1000" s="450"/>
      <c r="N1000" s="145" t="s">
        <v>2856</v>
      </c>
      <c r="O1000" s="48"/>
      <c r="P1000" s="48"/>
      <c r="Q1000" s="48"/>
      <c r="R1000" s="48"/>
      <c r="S1000" s="48"/>
      <c r="T1000" s="48"/>
      <c r="U1000" s="451" t="str">
        <f t="shared" si="60"/>
        <v/>
      </c>
      <c r="V1000" s="451"/>
      <c r="W1000" s="451" t="str">
        <f t="shared" si="61"/>
        <v/>
      </c>
      <c r="X1000" s="451"/>
      <c r="Y1000" s="48"/>
      <c r="Z1000" s="48"/>
      <c r="AA1000" s="48"/>
      <c r="AB1000" s="48"/>
      <c r="AC1000" s="48"/>
      <c r="AD1000" s="48"/>
      <c r="AE1000" s="48"/>
      <c r="AF1000" s="48"/>
      <c r="AG1000" s="48"/>
      <c r="AH1000" s="48"/>
      <c r="AI1000" s="48"/>
      <c r="AJ1000" s="48"/>
      <c r="AK1000" s="48"/>
      <c r="AL1000" s="144" t="s">
        <v>2857</v>
      </c>
      <c r="AM1000" s="48"/>
      <c r="AN1000" s="48"/>
      <c r="AO1000" s="48"/>
      <c r="AP1000" s="48"/>
      <c r="AQ1000" s="48"/>
      <c r="AR1000" s="48"/>
      <c r="AS1000" s="48"/>
      <c r="AT1000" s="451" t="str">
        <f t="shared" si="59"/>
        <v/>
      </c>
      <c r="AU1000" s="451"/>
      <c r="AV1000" s="451" t="str">
        <f t="shared" si="62"/>
        <v>Yes</v>
      </c>
      <c r="AW1000" s="451"/>
      <c r="AX1000" s="149" t="s">
        <v>905</v>
      </c>
      <c r="AY1000" s="48"/>
      <c r="AZ1000" s="48"/>
      <c r="BA1000" s="48"/>
      <c r="BB1000" s="451" t="b">
        <f t="shared" si="63"/>
        <v>0</v>
      </c>
      <c r="BC1000" s="451"/>
      <c r="BD1000" s="48"/>
      <c r="BE1000" s="48"/>
      <c r="BF1000" s="48"/>
      <c r="BG1000" s="48"/>
      <c r="BH1000" s="48"/>
      <c r="BI1000" s="48"/>
      <c r="BJ1000" s="48"/>
      <c r="BK1000" s="48"/>
      <c r="BL1000" s="48"/>
      <c r="BM1000" s="48"/>
      <c r="BN1000" s="48"/>
      <c r="BO1000" s="48"/>
      <c r="BP1000" s="48"/>
      <c r="BQ1000" s="48"/>
      <c r="BR1000" s="48"/>
      <c r="BS1000" s="48"/>
      <c r="BT1000" s="48"/>
      <c r="BU1000" s="48"/>
    </row>
    <row r="1001" spans="1:73" hidden="1">
      <c r="A1001" s="48"/>
      <c r="B1001" s="48"/>
      <c r="C1001" s="70" t="s">
        <v>2858</v>
      </c>
      <c r="D1001" s="48"/>
      <c r="E1001" s="48"/>
      <c r="F1001" s="48"/>
      <c r="G1001" s="48"/>
      <c r="H1001" s="48"/>
      <c r="I1001" s="48"/>
      <c r="J1001" s="48"/>
      <c r="K1001" s="48"/>
      <c r="L1001" s="450">
        <f t="shared" si="64"/>
        <v>630</v>
      </c>
      <c r="M1001" s="450"/>
      <c r="N1001" s="145" t="s">
        <v>2859</v>
      </c>
      <c r="O1001" s="48"/>
      <c r="P1001" s="48"/>
      <c r="Q1001" s="48"/>
      <c r="R1001" s="48"/>
      <c r="S1001" s="48"/>
      <c r="T1001" s="48"/>
      <c r="U1001" s="451" t="str">
        <f t="shared" si="60"/>
        <v/>
      </c>
      <c r="V1001" s="451"/>
      <c r="W1001" s="451" t="str">
        <f t="shared" si="61"/>
        <v/>
      </c>
      <c r="X1001" s="451"/>
      <c r="Y1001" s="48"/>
      <c r="Z1001" s="48"/>
      <c r="AA1001" s="48"/>
      <c r="AB1001" s="48"/>
      <c r="AC1001" s="48"/>
      <c r="AD1001" s="48"/>
      <c r="AE1001" s="48"/>
      <c r="AF1001" s="48"/>
      <c r="AG1001" s="48"/>
      <c r="AH1001" s="48"/>
      <c r="AI1001" s="48"/>
      <c r="AJ1001" s="48"/>
      <c r="AK1001" s="48"/>
      <c r="AL1001" s="144" t="s">
        <v>2860</v>
      </c>
      <c r="AM1001" s="48"/>
      <c r="AN1001" s="48"/>
      <c r="AO1001" s="48"/>
      <c r="AP1001" s="48"/>
      <c r="AQ1001" s="48"/>
      <c r="AR1001" s="48"/>
      <c r="AS1001" s="48"/>
      <c r="AT1001" s="451" t="str">
        <f t="shared" si="59"/>
        <v/>
      </c>
      <c r="AU1001" s="451"/>
      <c r="AV1001" s="451" t="str">
        <f t="shared" si="62"/>
        <v>Yes</v>
      </c>
      <c r="AW1001" s="451"/>
      <c r="AX1001" s="149" t="s">
        <v>905</v>
      </c>
      <c r="AY1001" s="48"/>
      <c r="AZ1001" s="48"/>
      <c r="BA1001" s="48"/>
      <c r="BB1001" s="451" t="b">
        <f t="shared" si="63"/>
        <v>0</v>
      </c>
      <c r="BC1001" s="451"/>
      <c r="BD1001" s="48"/>
      <c r="BE1001" s="48"/>
      <c r="BF1001" s="48"/>
      <c r="BG1001" s="48"/>
      <c r="BH1001" s="48"/>
      <c r="BI1001" s="48"/>
      <c r="BJ1001" s="48"/>
      <c r="BK1001" s="48"/>
      <c r="BL1001" s="48"/>
      <c r="BM1001" s="48"/>
      <c r="BN1001" s="48"/>
      <c r="BO1001" s="48"/>
      <c r="BP1001" s="48"/>
      <c r="BQ1001" s="48"/>
      <c r="BR1001" s="48"/>
      <c r="BS1001" s="48"/>
      <c r="BT1001" s="48"/>
      <c r="BU1001" s="48"/>
    </row>
    <row r="1002" spans="1:73" hidden="1">
      <c r="A1002" s="48"/>
      <c r="B1002" s="48"/>
      <c r="C1002" s="70" t="s">
        <v>2861</v>
      </c>
      <c r="D1002" s="48"/>
      <c r="E1002" s="48"/>
      <c r="F1002" s="48"/>
      <c r="G1002" s="48"/>
      <c r="H1002" s="48"/>
      <c r="I1002" s="48"/>
      <c r="J1002" s="48"/>
      <c r="K1002" s="48"/>
      <c r="L1002" s="450">
        <f t="shared" si="64"/>
        <v>631</v>
      </c>
      <c r="M1002" s="450"/>
      <c r="N1002" s="145" t="s">
        <v>2862</v>
      </c>
      <c r="O1002" s="48"/>
      <c r="P1002" s="48"/>
      <c r="Q1002" s="48"/>
      <c r="R1002" s="48"/>
      <c r="S1002" s="48"/>
      <c r="T1002" s="48"/>
      <c r="U1002" s="451" t="str">
        <f t="shared" si="60"/>
        <v/>
      </c>
      <c r="V1002" s="451"/>
      <c r="W1002" s="451" t="str">
        <f t="shared" si="61"/>
        <v/>
      </c>
      <c r="X1002" s="451"/>
      <c r="Y1002" s="48"/>
      <c r="Z1002" s="48"/>
      <c r="AA1002" s="48"/>
      <c r="AB1002" s="48"/>
      <c r="AC1002" s="48"/>
      <c r="AD1002" s="48"/>
      <c r="AE1002" s="48"/>
      <c r="AF1002" s="48"/>
      <c r="AG1002" s="48"/>
      <c r="AH1002" s="48"/>
      <c r="AI1002" s="48"/>
      <c r="AJ1002" s="48"/>
      <c r="AK1002" s="48"/>
      <c r="AL1002" s="144" t="s">
        <v>2863</v>
      </c>
      <c r="AM1002" s="48"/>
      <c r="AN1002" s="48"/>
      <c r="AO1002" s="48"/>
      <c r="AP1002" s="48"/>
      <c r="AQ1002" s="48"/>
      <c r="AR1002" s="48"/>
      <c r="AS1002" s="48"/>
      <c r="AT1002" s="451" t="str">
        <f t="shared" si="59"/>
        <v/>
      </c>
      <c r="AU1002" s="451"/>
      <c r="AV1002" s="451" t="str">
        <f t="shared" si="62"/>
        <v>Yes</v>
      </c>
      <c r="AW1002" s="451"/>
      <c r="AX1002" s="149" t="s">
        <v>905</v>
      </c>
      <c r="AY1002" s="48"/>
      <c r="AZ1002" s="48"/>
      <c r="BA1002" s="48"/>
      <c r="BB1002" s="451" t="b">
        <f t="shared" si="63"/>
        <v>0</v>
      </c>
      <c r="BC1002" s="451"/>
      <c r="BD1002" s="48"/>
      <c r="BE1002" s="48"/>
      <c r="BF1002" s="48"/>
      <c r="BG1002" s="48"/>
      <c r="BH1002" s="48"/>
      <c r="BI1002" s="48"/>
      <c r="BJ1002" s="48"/>
      <c r="BK1002" s="48"/>
      <c r="BL1002" s="48"/>
      <c r="BM1002" s="48"/>
      <c r="BN1002" s="48"/>
      <c r="BO1002" s="48"/>
      <c r="BP1002" s="48"/>
      <c r="BQ1002" s="48"/>
      <c r="BR1002" s="48"/>
      <c r="BS1002" s="48"/>
      <c r="BT1002" s="48"/>
      <c r="BU1002" s="48"/>
    </row>
    <row r="1003" spans="1:73" hidden="1">
      <c r="A1003" s="48"/>
      <c r="B1003" s="48"/>
      <c r="C1003" s="70" t="s">
        <v>2864</v>
      </c>
      <c r="D1003" s="48"/>
      <c r="E1003" s="48"/>
      <c r="F1003" s="48"/>
      <c r="G1003" s="48"/>
      <c r="H1003" s="48"/>
      <c r="I1003" s="48"/>
      <c r="J1003" s="48"/>
      <c r="K1003" s="48"/>
      <c r="L1003" s="450">
        <f t="shared" si="64"/>
        <v>632</v>
      </c>
      <c r="M1003" s="450"/>
      <c r="N1003" s="145" t="s">
        <v>2865</v>
      </c>
      <c r="O1003" s="48"/>
      <c r="P1003" s="48"/>
      <c r="Q1003" s="48"/>
      <c r="R1003" s="48"/>
      <c r="S1003" s="48"/>
      <c r="T1003" s="48"/>
      <c r="U1003" s="451" t="str">
        <f t="shared" si="60"/>
        <v/>
      </c>
      <c r="V1003" s="451"/>
      <c r="W1003" s="451" t="str">
        <f t="shared" si="61"/>
        <v/>
      </c>
      <c r="X1003" s="451"/>
      <c r="Y1003" s="48"/>
      <c r="Z1003" s="48"/>
      <c r="AA1003" s="48"/>
      <c r="AB1003" s="48"/>
      <c r="AC1003" s="48"/>
      <c r="AD1003" s="48"/>
      <c r="AE1003" s="48"/>
      <c r="AF1003" s="48"/>
      <c r="AG1003" s="48"/>
      <c r="AH1003" s="48"/>
      <c r="AI1003" s="48"/>
      <c r="AJ1003" s="48"/>
      <c r="AK1003" s="48"/>
      <c r="AL1003" s="150" t="s">
        <v>2866</v>
      </c>
      <c r="AM1003" s="48"/>
      <c r="AN1003" s="48"/>
      <c r="AO1003" s="48"/>
      <c r="AP1003" s="48"/>
      <c r="AQ1003" s="48"/>
      <c r="AR1003" s="48"/>
      <c r="AS1003" s="48"/>
      <c r="AT1003" s="451" t="str">
        <f t="shared" si="59"/>
        <v/>
      </c>
      <c r="AU1003" s="451"/>
      <c r="AV1003" s="451" t="str">
        <f t="shared" si="62"/>
        <v>Yes</v>
      </c>
      <c r="AW1003" s="451"/>
      <c r="AX1003" s="148" t="s">
        <v>895</v>
      </c>
      <c r="AY1003" s="48"/>
      <c r="AZ1003" s="48"/>
      <c r="BA1003" s="48"/>
      <c r="BB1003" s="451" t="b">
        <f t="shared" si="63"/>
        <v>0</v>
      </c>
      <c r="BC1003" s="451"/>
      <c r="BD1003" s="48"/>
      <c r="BE1003" s="48"/>
      <c r="BF1003" s="48"/>
      <c r="BG1003" s="48"/>
      <c r="BH1003" s="48"/>
      <c r="BI1003" s="48"/>
      <c r="BJ1003" s="48"/>
      <c r="BK1003" s="48"/>
      <c r="BL1003" s="48"/>
      <c r="BM1003" s="48"/>
      <c r="BN1003" s="48"/>
      <c r="BO1003" s="48"/>
      <c r="BP1003" s="48"/>
      <c r="BQ1003" s="48"/>
      <c r="BR1003" s="48"/>
      <c r="BS1003" s="48"/>
      <c r="BT1003" s="48"/>
      <c r="BU1003" s="48"/>
    </row>
    <row r="1004" spans="1:73" hidden="1">
      <c r="A1004" s="48"/>
      <c r="B1004" s="48"/>
      <c r="C1004" s="70" t="s">
        <v>2867</v>
      </c>
      <c r="D1004" s="48"/>
      <c r="E1004" s="48"/>
      <c r="F1004" s="48"/>
      <c r="G1004" s="48"/>
      <c r="H1004" s="48"/>
      <c r="I1004" s="48"/>
      <c r="J1004" s="48"/>
      <c r="K1004" s="48"/>
      <c r="L1004" s="450">
        <f t="shared" si="64"/>
        <v>633</v>
      </c>
      <c r="M1004" s="450"/>
      <c r="N1004" s="145" t="s">
        <v>2868</v>
      </c>
      <c r="O1004" s="48"/>
      <c r="P1004" s="48"/>
      <c r="Q1004" s="48"/>
      <c r="R1004" s="48"/>
      <c r="S1004" s="48"/>
      <c r="T1004" s="48"/>
      <c r="U1004" s="451" t="str">
        <f t="shared" si="60"/>
        <v/>
      </c>
      <c r="V1004" s="451"/>
      <c r="W1004" s="451" t="str">
        <f t="shared" si="61"/>
        <v/>
      </c>
      <c r="X1004" s="451"/>
      <c r="Y1004" s="48"/>
      <c r="Z1004" s="48"/>
      <c r="AA1004" s="48"/>
      <c r="AB1004" s="48"/>
      <c r="AC1004" s="48"/>
      <c r="AD1004" s="48"/>
      <c r="AE1004" s="48"/>
      <c r="AF1004" s="48"/>
      <c r="AG1004" s="48"/>
      <c r="AH1004" s="48"/>
      <c r="AI1004" s="48"/>
      <c r="AJ1004" s="48"/>
      <c r="AK1004" s="48"/>
      <c r="AL1004" s="153" t="s">
        <v>2869</v>
      </c>
      <c r="AM1004" s="48"/>
      <c r="AN1004" s="48"/>
      <c r="AO1004" s="48"/>
      <c r="AP1004" s="48"/>
      <c r="AQ1004" s="48"/>
      <c r="AR1004" s="48"/>
      <c r="AS1004" s="48"/>
      <c r="AT1004" s="451" t="str">
        <f t="shared" si="59"/>
        <v/>
      </c>
      <c r="AU1004" s="451"/>
      <c r="AV1004" s="451" t="str">
        <f t="shared" si="62"/>
        <v>Yes</v>
      </c>
      <c r="AW1004" s="451"/>
      <c r="AX1004" s="148" t="s">
        <v>895</v>
      </c>
      <c r="AY1004" s="48"/>
      <c r="AZ1004" s="48"/>
      <c r="BA1004" s="48"/>
      <c r="BB1004" s="451" t="b">
        <f t="shared" si="63"/>
        <v>0</v>
      </c>
      <c r="BC1004" s="451"/>
      <c r="BD1004" s="48"/>
      <c r="BE1004" s="48"/>
      <c r="BF1004" s="48"/>
      <c r="BG1004" s="48"/>
      <c r="BH1004" s="48"/>
      <c r="BI1004" s="48"/>
      <c r="BJ1004" s="48"/>
      <c r="BK1004" s="48"/>
      <c r="BL1004" s="48"/>
      <c r="BM1004" s="48"/>
      <c r="BN1004" s="48"/>
      <c r="BO1004" s="48"/>
      <c r="BP1004" s="48"/>
      <c r="BQ1004" s="48"/>
      <c r="BR1004" s="48"/>
      <c r="BS1004" s="48"/>
      <c r="BT1004" s="48"/>
      <c r="BU1004" s="48"/>
    </row>
    <row r="1005" spans="1:73" hidden="1">
      <c r="A1005" s="48"/>
      <c r="B1005" s="48"/>
      <c r="C1005" s="70" t="s">
        <v>2870</v>
      </c>
      <c r="D1005" s="48"/>
      <c r="E1005" s="48"/>
      <c r="F1005" s="48"/>
      <c r="G1005" s="48"/>
      <c r="H1005" s="48"/>
      <c r="I1005" s="48"/>
      <c r="J1005" s="48"/>
      <c r="K1005" s="48"/>
      <c r="L1005" s="450">
        <f t="shared" si="64"/>
        <v>634</v>
      </c>
      <c r="M1005" s="450"/>
      <c r="N1005" s="145" t="s">
        <v>2871</v>
      </c>
      <c r="O1005" s="48"/>
      <c r="P1005" s="48"/>
      <c r="Q1005" s="48"/>
      <c r="R1005" s="48"/>
      <c r="S1005" s="48"/>
      <c r="T1005" s="48"/>
      <c r="U1005" s="451" t="str">
        <f t="shared" si="60"/>
        <v/>
      </c>
      <c r="V1005" s="451"/>
      <c r="W1005" s="451" t="str">
        <f t="shared" si="61"/>
        <v/>
      </c>
      <c r="X1005" s="451"/>
      <c r="Y1005" s="48"/>
      <c r="Z1005" s="48"/>
      <c r="AA1005" s="48"/>
      <c r="AB1005" s="48"/>
      <c r="AC1005" s="48"/>
      <c r="AD1005" s="48"/>
      <c r="AE1005" s="48"/>
      <c r="AF1005" s="48"/>
      <c r="AG1005" s="48"/>
      <c r="AH1005" s="48"/>
      <c r="AI1005" s="48"/>
      <c r="AJ1005" s="48"/>
      <c r="AK1005" s="48"/>
      <c r="AL1005" s="144" t="s">
        <v>2872</v>
      </c>
      <c r="AM1005" s="48"/>
      <c r="AN1005" s="48"/>
      <c r="AO1005" s="48"/>
      <c r="AP1005" s="48"/>
      <c r="AQ1005" s="48"/>
      <c r="AR1005" s="48"/>
      <c r="AS1005" s="48"/>
      <c r="AT1005" s="451" t="str">
        <f t="shared" si="59"/>
        <v/>
      </c>
      <c r="AU1005" s="451"/>
      <c r="AV1005" s="451" t="str">
        <f t="shared" si="62"/>
        <v>Yes</v>
      </c>
      <c r="AW1005" s="451"/>
      <c r="AX1005" s="149" t="s">
        <v>895</v>
      </c>
      <c r="AY1005" s="48"/>
      <c r="AZ1005" s="48"/>
      <c r="BA1005" s="48"/>
      <c r="BB1005" s="451" t="b">
        <f t="shared" si="63"/>
        <v>0</v>
      </c>
      <c r="BC1005" s="451"/>
      <c r="BD1005" s="48"/>
      <c r="BE1005" s="48"/>
      <c r="BF1005" s="48"/>
      <c r="BG1005" s="48"/>
      <c r="BH1005" s="48"/>
      <c r="BI1005" s="48"/>
      <c r="BJ1005" s="48"/>
      <c r="BK1005" s="48"/>
      <c r="BL1005" s="48"/>
      <c r="BM1005" s="48"/>
      <c r="BN1005" s="48"/>
      <c r="BO1005" s="48"/>
      <c r="BP1005" s="48"/>
      <c r="BQ1005" s="48"/>
      <c r="BR1005" s="48"/>
      <c r="BS1005" s="48"/>
      <c r="BT1005" s="48"/>
      <c r="BU1005" s="48"/>
    </row>
    <row r="1006" spans="1:73" hidden="1">
      <c r="A1006" s="48"/>
      <c r="B1006" s="48"/>
      <c r="C1006" s="70" t="s">
        <v>2873</v>
      </c>
      <c r="D1006" s="48"/>
      <c r="E1006" s="48"/>
      <c r="F1006" s="48"/>
      <c r="G1006" s="48"/>
      <c r="H1006" s="48"/>
      <c r="I1006" s="48"/>
      <c r="J1006" s="48"/>
      <c r="K1006" s="48"/>
      <c r="L1006" s="450">
        <f t="shared" si="64"/>
        <v>635</v>
      </c>
      <c r="M1006" s="450"/>
      <c r="N1006" s="145" t="s">
        <v>2874</v>
      </c>
      <c r="O1006" s="48"/>
      <c r="P1006" s="48"/>
      <c r="Q1006" s="48"/>
      <c r="R1006" s="48"/>
      <c r="S1006" s="48"/>
      <c r="T1006" s="48"/>
      <c r="U1006" s="451" t="str">
        <f t="shared" si="60"/>
        <v/>
      </c>
      <c r="V1006" s="451"/>
      <c r="W1006" s="451" t="str">
        <f t="shared" si="61"/>
        <v/>
      </c>
      <c r="X1006" s="451"/>
      <c r="Y1006" s="48"/>
      <c r="Z1006" s="48"/>
      <c r="AA1006" s="48"/>
      <c r="AB1006" s="48"/>
      <c r="AC1006" s="48"/>
      <c r="AD1006" s="48"/>
      <c r="AE1006" s="48"/>
      <c r="AF1006" s="48"/>
      <c r="AG1006" s="48"/>
      <c r="AH1006" s="48"/>
      <c r="AI1006" s="48"/>
      <c r="AJ1006" s="48"/>
      <c r="AK1006" s="48"/>
      <c r="AL1006" s="144" t="s">
        <v>2875</v>
      </c>
      <c r="AM1006" s="48"/>
      <c r="AN1006" s="48"/>
      <c r="AO1006" s="48"/>
      <c r="AP1006" s="48"/>
      <c r="AQ1006" s="48"/>
      <c r="AR1006" s="48"/>
      <c r="AS1006" s="48"/>
      <c r="AT1006" s="451" t="str">
        <f t="shared" si="59"/>
        <v/>
      </c>
      <c r="AU1006" s="451"/>
      <c r="AV1006" s="451" t="str">
        <f t="shared" si="62"/>
        <v>Yes</v>
      </c>
      <c r="AW1006" s="451"/>
      <c r="AX1006" s="149" t="s">
        <v>905</v>
      </c>
      <c r="AY1006" s="48"/>
      <c r="AZ1006" s="48"/>
      <c r="BA1006" s="48"/>
      <c r="BB1006" s="451" t="b">
        <f t="shared" si="63"/>
        <v>0</v>
      </c>
      <c r="BC1006" s="451"/>
      <c r="BD1006" s="48"/>
      <c r="BE1006" s="48"/>
      <c r="BF1006" s="48"/>
      <c r="BG1006" s="48"/>
      <c r="BH1006" s="48"/>
      <c r="BI1006" s="48"/>
      <c r="BJ1006" s="48"/>
      <c r="BK1006" s="48"/>
      <c r="BL1006" s="48"/>
      <c r="BM1006" s="48"/>
      <c r="BN1006" s="48"/>
      <c r="BO1006" s="48"/>
      <c r="BP1006" s="48"/>
      <c r="BQ1006" s="48"/>
      <c r="BR1006" s="48"/>
      <c r="BS1006" s="48"/>
      <c r="BT1006" s="48"/>
      <c r="BU1006" s="48"/>
    </row>
    <row r="1007" spans="1:73" hidden="1">
      <c r="A1007" s="48"/>
      <c r="B1007" s="48"/>
      <c r="C1007" s="70" t="s">
        <v>2876</v>
      </c>
      <c r="D1007" s="48"/>
      <c r="E1007" s="48"/>
      <c r="F1007" s="48"/>
      <c r="G1007" s="48"/>
      <c r="H1007" s="48"/>
      <c r="I1007" s="48"/>
      <c r="J1007" s="48"/>
      <c r="K1007" s="48"/>
      <c r="L1007" s="450">
        <f t="shared" si="64"/>
        <v>636</v>
      </c>
      <c r="M1007" s="450"/>
      <c r="N1007" s="145" t="s">
        <v>2877</v>
      </c>
      <c r="O1007" s="48"/>
      <c r="P1007" s="48"/>
      <c r="Q1007" s="48"/>
      <c r="R1007" s="48"/>
      <c r="S1007" s="48"/>
      <c r="T1007" s="48"/>
      <c r="U1007" s="451" t="str">
        <f t="shared" si="60"/>
        <v/>
      </c>
      <c r="V1007" s="451"/>
      <c r="W1007" s="451" t="str">
        <f t="shared" si="61"/>
        <v/>
      </c>
      <c r="X1007" s="451"/>
      <c r="Y1007" s="48"/>
      <c r="Z1007" s="48"/>
      <c r="AA1007" s="48"/>
      <c r="AB1007" s="48"/>
      <c r="AC1007" s="48"/>
      <c r="AD1007" s="48"/>
      <c r="AE1007" s="48"/>
      <c r="AF1007" s="48"/>
      <c r="AG1007" s="48"/>
      <c r="AH1007" s="48"/>
      <c r="AI1007" s="48"/>
      <c r="AJ1007" s="48"/>
      <c r="AK1007" s="48"/>
      <c r="AL1007" s="150" t="s">
        <v>2878</v>
      </c>
      <c r="AM1007" s="48"/>
      <c r="AN1007" s="48"/>
      <c r="AO1007" s="48"/>
      <c r="AP1007" s="48"/>
      <c r="AQ1007" s="48"/>
      <c r="AR1007" s="48"/>
      <c r="AS1007" s="48"/>
      <c r="AT1007" s="451" t="str">
        <f t="shared" si="59"/>
        <v/>
      </c>
      <c r="AU1007" s="451"/>
      <c r="AV1007" s="451" t="str">
        <f t="shared" si="62"/>
        <v>Yes</v>
      </c>
      <c r="AW1007" s="451"/>
      <c r="AX1007" s="148" t="s">
        <v>895</v>
      </c>
      <c r="AY1007" s="48"/>
      <c r="AZ1007" s="48"/>
      <c r="BA1007" s="48"/>
      <c r="BB1007" s="451" t="b">
        <f t="shared" si="63"/>
        <v>0</v>
      </c>
      <c r="BC1007" s="451"/>
      <c r="BD1007" s="48"/>
      <c r="BE1007" s="48"/>
      <c r="BF1007" s="48"/>
      <c r="BG1007" s="48"/>
      <c r="BH1007" s="48"/>
      <c r="BI1007" s="48"/>
      <c r="BJ1007" s="48"/>
      <c r="BK1007" s="48"/>
      <c r="BL1007" s="48"/>
      <c r="BM1007" s="48"/>
      <c r="BN1007" s="48"/>
      <c r="BO1007" s="48"/>
      <c r="BP1007" s="48"/>
      <c r="BQ1007" s="48"/>
      <c r="BR1007" s="48"/>
      <c r="BS1007" s="48"/>
      <c r="BT1007" s="48"/>
      <c r="BU1007" s="48"/>
    </row>
    <row r="1008" spans="1:73" hidden="1">
      <c r="A1008" s="48"/>
      <c r="B1008" s="48"/>
      <c r="C1008" s="70" t="s">
        <v>2879</v>
      </c>
      <c r="D1008" s="48"/>
      <c r="E1008" s="48"/>
      <c r="F1008" s="48"/>
      <c r="G1008" s="48"/>
      <c r="H1008" s="48"/>
      <c r="I1008" s="48"/>
      <c r="J1008" s="48"/>
      <c r="K1008" s="48"/>
      <c r="L1008" s="450">
        <f t="shared" si="64"/>
        <v>637</v>
      </c>
      <c r="M1008" s="450"/>
      <c r="N1008" s="145" t="s">
        <v>2880</v>
      </c>
      <c r="O1008" s="48"/>
      <c r="P1008" s="48"/>
      <c r="Q1008" s="48"/>
      <c r="R1008" s="48"/>
      <c r="S1008" s="48"/>
      <c r="T1008" s="48"/>
      <c r="U1008" s="451" t="str">
        <f t="shared" si="60"/>
        <v/>
      </c>
      <c r="V1008" s="451"/>
      <c r="W1008" s="451" t="str">
        <f t="shared" si="61"/>
        <v/>
      </c>
      <c r="X1008" s="451"/>
      <c r="Y1008" s="48"/>
      <c r="Z1008" s="48"/>
      <c r="AA1008" s="48"/>
      <c r="AB1008" s="48"/>
      <c r="AC1008" s="48"/>
      <c r="AD1008" s="48"/>
      <c r="AE1008" s="48"/>
      <c r="AF1008" s="48"/>
      <c r="AG1008" s="48"/>
      <c r="AH1008" s="48"/>
      <c r="AI1008" s="48"/>
      <c r="AJ1008" s="48"/>
      <c r="AK1008" s="48"/>
      <c r="AL1008" s="144" t="s">
        <v>2881</v>
      </c>
      <c r="AM1008" s="48"/>
      <c r="AN1008" s="48"/>
      <c r="AO1008" s="48"/>
      <c r="AP1008" s="48"/>
      <c r="AQ1008" s="48"/>
      <c r="AR1008" s="48"/>
      <c r="AS1008" s="48"/>
      <c r="AT1008" s="451" t="str">
        <f t="shared" si="59"/>
        <v/>
      </c>
      <c r="AU1008" s="451"/>
      <c r="AV1008" s="451" t="str">
        <f t="shared" si="62"/>
        <v>Yes</v>
      </c>
      <c r="AW1008" s="451"/>
      <c r="AX1008" s="149" t="s">
        <v>905</v>
      </c>
      <c r="AY1008" s="48"/>
      <c r="AZ1008" s="48"/>
      <c r="BA1008" s="48"/>
      <c r="BB1008" s="451" t="b">
        <f t="shared" si="63"/>
        <v>0</v>
      </c>
      <c r="BC1008" s="451"/>
      <c r="BD1008" s="48"/>
      <c r="BE1008" s="48"/>
      <c r="BF1008" s="48"/>
      <c r="BG1008" s="48"/>
      <c r="BH1008" s="48"/>
      <c r="BI1008" s="48"/>
      <c r="BJ1008" s="48"/>
      <c r="BK1008" s="48"/>
      <c r="BL1008" s="48"/>
      <c r="BM1008" s="48"/>
      <c r="BN1008" s="48"/>
      <c r="BO1008" s="48"/>
      <c r="BP1008" s="48"/>
      <c r="BQ1008" s="48"/>
      <c r="BR1008" s="48"/>
      <c r="BS1008" s="48"/>
      <c r="BT1008" s="48"/>
      <c r="BU1008" s="48"/>
    </row>
    <row r="1009" spans="1:73" hidden="1">
      <c r="A1009" s="48"/>
      <c r="B1009" s="48"/>
      <c r="C1009" s="70" t="s">
        <v>2882</v>
      </c>
      <c r="D1009" s="48"/>
      <c r="E1009" s="48"/>
      <c r="F1009" s="48"/>
      <c r="G1009" s="48"/>
      <c r="H1009" s="48"/>
      <c r="I1009" s="48"/>
      <c r="J1009" s="48"/>
      <c r="K1009" s="48"/>
      <c r="L1009" s="450">
        <f t="shared" si="64"/>
        <v>638</v>
      </c>
      <c r="M1009" s="450"/>
      <c r="N1009" s="145" t="s">
        <v>2883</v>
      </c>
      <c r="O1009" s="48"/>
      <c r="P1009" s="48"/>
      <c r="Q1009" s="48"/>
      <c r="R1009" s="48"/>
      <c r="S1009" s="48"/>
      <c r="T1009" s="48"/>
      <c r="U1009" s="451" t="str">
        <f t="shared" si="60"/>
        <v/>
      </c>
      <c r="V1009" s="451"/>
      <c r="W1009" s="451" t="str">
        <f t="shared" si="61"/>
        <v/>
      </c>
      <c r="X1009" s="451"/>
      <c r="Y1009" s="48"/>
      <c r="Z1009" s="48"/>
      <c r="AA1009" s="48"/>
      <c r="AB1009" s="48"/>
      <c r="AC1009" s="48"/>
      <c r="AD1009" s="48"/>
      <c r="AE1009" s="48"/>
      <c r="AF1009" s="48"/>
      <c r="AG1009" s="48"/>
      <c r="AH1009" s="48"/>
      <c r="AI1009" s="48"/>
      <c r="AJ1009" s="48"/>
      <c r="AK1009" s="48"/>
      <c r="AL1009" s="144" t="s">
        <v>2884</v>
      </c>
      <c r="AM1009" s="48"/>
      <c r="AN1009" s="48"/>
      <c r="AO1009" s="48"/>
      <c r="AP1009" s="48"/>
      <c r="AQ1009" s="48"/>
      <c r="AR1009" s="48"/>
      <c r="AS1009" s="48"/>
      <c r="AT1009" s="451" t="str">
        <f t="shared" si="59"/>
        <v/>
      </c>
      <c r="AU1009" s="451"/>
      <c r="AV1009" s="451" t="str">
        <f t="shared" si="62"/>
        <v>Yes</v>
      </c>
      <c r="AW1009" s="451"/>
      <c r="AX1009" s="69" t="s">
        <v>987</v>
      </c>
      <c r="AY1009" s="48"/>
      <c r="AZ1009" s="48"/>
      <c r="BA1009" s="48"/>
      <c r="BB1009" s="451" t="b">
        <f t="shared" si="63"/>
        <v>0</v>
      </c>
      <c r="BC1009" s="451"/>
      <c r="BD1009" s="48"/>
      <c r="BE1009" s="48"/>
      <c r="BF1009" s="48"/>
      <c r="BG1009" s="48"/>
      <c r="BH1009" s="48"/>
      <c r="BI1009" s="48"/>
      <c r="BJ1009" s="48"/>
      <c r="BK1009" s="48"/>
      <c r="BL1009" s="48"/>
      <c r="BM1009" s="48"/>
      <c r="BN1009" s="48"/>
      <c r="BO1009" s="48"/>
      <c r="BP1009" s="48"/>
      <c r="BQ1009" s="48"/>
      <c r="BR1009" s="48"/>
      <c r="BS1009" s="48"/>
      <c r="BT1009" s="48"/>
      <c r="BU1009" s="48"/>
    </row>
    <row r="1010" spans="1:73" hidden="1">
      <c r="A1010" s="48"/>
      <c r="B1010" s="48"/>
      <c r="C1010" s="70" t="s">
        <v>2885</v>
      </c>
      <c r="D1010" s="48"/>
      <c r="E1010" s="48"/>
      <c r="F1010" s="48"/>
      <c r="G1010" s="48"/>
      <c r="H1010" s="48"/>
      <c r="I1010" s="48"/>
      <c r="J1010" s="48"/>
      <c r="K1010" s="48"/>
      <c r="L1010" s="450">
        <f t="shared" si="64"/>
        <v>639</v>
      </c>
      <c r="M1010" s="450"/>
      <c r="N1010" s="145" t="s">
        <v>2886</v>
      </c>
      <c r="O1010" s="48"/>
      <c r="P1010" s="48"/>
      <c r="Q1010" s="48"/>
      <c r="R1010" s="48"/>
      <c r="S1010" s="48"/>
      <c r="T1010" s="48"/>
      <c r="U1010" s="451" t="str">
        <f t="shared" si="60"/>
        <v/>
      </c>
      <c r="V1010" s="451"/>
      <c r="W1010" s="451" t="str">
        <f t="shared" si="61"/>
        <v/>
      </c>
      <c r="X1010" s="451"/>
      <c r="Y1010" s="48"/>
      <c r="Z1010" s="48"/>
      <c r="AA1010" s="48"/>
      <c r="AB1010" s="48"/>
      <c r="AC1010" s="48"/>
      <c r="AD1010" s="48"/>
      <c r="AE1010" s="48"/>
      <c r="AF1010" s="48"/>
      <c r="AG1010" s="48"/>
      <c r="AH1010" s="48"/>
      <c r="AI1010" s="48"/>
      <c r="AJ1010" s="48"/>
      <c r="AK1010" s="48"/>
      <c r="AL1010" s="150" t="s">
        <v>2887</v>
      </c>
      <c r="AM1010" s="48"/>
      <c r="AN1010" s="48"/>
      <c r="AO1010" s="48"/>
      <c r="AP1010" s="48"/>
      <c r="AQ1010" s="48"/>
      <c r="AR1010" s="48"/>
      <c r="AS1010" s="48"/>
      <c r="AT1010" s="451" t="str">
        <f t="shared" si="59"/>
        <v/>
      </c>
      <c r="AU1010" s="451"/>
      <c r="AV1010" s="451" t="str">
        <f t="shared" si="62"/>
        <v>Yes</v>
      </c>
      <c r="AW1010" s="451"/>
      <c r="AX1010" s="148" t="s">
        <v>895</v>
      </c>
      <c r="AY1010" s="48"/>
      <c r="AZ1010" s="48"/>
      <c r="BA1010" s="48"/>
      <c r="BB1010" s="451" t="b">
        <f t="shared" si="63"/>
        <v>0</v>
      </c>
      <c r="BC1010" s="451"/>
      <c r="BD1010" s="48"/>
      <c r="BE1010" s="48"/>
      <c r="BF1010" s="48"/>
      <c r="BG1010" s="48"/>
      <c r="BH1010" s="48"/>
      <c r="BI1010" s="48"/>
      <c r="BJ1010" s="48"/>
      <c r="BK1010" s="48"/>
      <c r="BL1010" s="48"/>
      <c r="BM1010" s="48"/>
      <c r="BN1010" s="48"/>
      <c r="BO1010" s="48"/>
      <c r="BP1010" s="48"/>
      <c r="BQ1010" s="48"/>
      <c r="BR1010" s="48"/>
      <c r="BS1010" s="48"/>
      <c r="BT1010" s="48"/>
      <c r="BU1010" s="48"/>
    </row>
    <row r="1011" spans="1:73" hidden="1">
      <c r="A1011" s="48"/>
      <c r="B1011" s="48"/>
      <c r="C1011" s="70" t="s">
        <v>2888</v>
      </c>
      <c r="D1011" s="48"/>
      <c r="E1011" s="48"/>
      <c r="F1011" s="48"/>
      <c r="G1011" s="48"/>
      <c r="H1011" s="48"/>
      <c r="I1011" s="48"/>
      <c r="J1011" s="48"/>
      <c r="K1011" s="48"/>
      <c r="L1011" s="450">
        <f t="shared" si="64"/>
        <v>640</v>
      </c>
      <c r="M1011" s="450"/>
      <c r="N1011" s="145" t="s">
        <v>2889</v>
      </c>
      <c r="O1011" s="48"/>
      <c r="P1011" s="48"/>
      <c r="Q1011" s="48"/>
      <c r="R1011" s="48"/>
      <c r="S1011" s="48"/>
      <c r="T1011" s="48"/>
      <c r="U1011" s="451" t="str">
        <f t="shared" si="60"/>
        <v/>
      </c>
      <c r="V1011" s="451"/>
      <c r="W1011" s="451" t="str">
        <f t="shared" si="61"/>
        <v/>
      </c>
      <c r="X1011" s="451"/>
      <c r="Y1011" s="48"/>
      <c r="Z1011" s="48"/>
      <c r="AA1011" s="48"/>
      <c r="AB1011" s="48"/>
      <c r="AC1011" s="48"/>
      <c r="AD1011" s="48"/>
      <c r="AE1011" s="48"/>
      <c r="AF1011" s="48"/>
      <c r="AG1011" s="48"/>
      <c r="AH1011" s="48"/>
      <c r="AI1011" s="48"/>
      <c r="AJ1011" s="48"/>
      <c r="AK1011" s="48"/>
      <c r="AL1011" s="150" t="s">
        <v>2890</v>
      </c>
      <c r="AM1011" s="48"/>
      <c r="AN1011" s="48"/>
      <c r="AO1011" s="48"/>
      <c r="AP1011" s="48"/>
      <c r="AQ1011" s="48"/>
      <c r="AR1011" s="48"/>
      <c r="AS1011" s="48"/>
      <c r="AT1011" s="451" t="str">
        <f t="shared" si="59"/>
        <v/>
      </c>
      <c r="AU1011" s="451"/>
      <c r="AV1011" s="451" t="str">
        <f t="shared" si="62"/>
        <v>Yes</v>
      </c>
      <c r="AW1011" s="451"/>
      <c r="AX1011" s="148" t="s">
        <v>895</v>
      </c>
      <c r="AY1011" s="48"/>
      <c r="AZ1011" s="48"/>
      <c r="BA1011" s="48"/>
      <c r="BB1011" s="451" t="b">
        <f t="shared" si="63"/>
        <v>0</v>
      </c>
      <c r="BC1011" s="451"/>
      <c r="BD1011" s="48"/>
      <c r="BE1011" s="48"/>
      <c r="BF1011" s="48"/>
      <c r="BG1011" s="48"/>
      <c r="BH1011" s="48"/>
      <c r="BI1011" s="48"/>
      <c r="BJ1011" s="48"/>
      <c r="BK1011" s="48"/>
      <c r="BL1011" s="48"/>
      <c r="BM1011" s="48"/>
      <c r="BN1011" s="48"/>
      <c r="BO1011" s="48"/>
      <c r="BP1011" s="48"/>
      <c r="BQ1011" s="48"/>
      <c r="BR1011" s="48"/>
      <c r="BS1011" s="48"/>
      <c r="BT1011" s="48"/>
      <c r="BU1011" s="48"/>
    </row>
    <row r="1012" spans="1:73" hidden="1">
      <c r="A1012" s="48"/>
      <c r="B1012" s="48"/>
      <c r="C1012" s="70" t="s">
        <v>2891</v>
      </c>
      <c r="D1012" s="48"/>
      <c r="E1012" s="48"/>
      <c r="F1012" s="48"/>
      <c r="G1012" s="48"/>
      <c r="H1012" s="48"/>
      <c r="I1012" s="48"/>
      <c r="J1012" s="48"/>
      <c r="K1012" s="48"/>
      <c r="L1012" s="450">
        <f t="shared" si="64"/>
        <v>641</v>
      </c>
      <c r="M1012" s="450"/>
      <c r="N1012" s="145" t="s">
        <v>2892</v>
      </c>
      <c r="O1012" s="48"/>
      <c r="P1012" s="48"/>
      <c r="Q1012" s="48"/>
      <c r="R1012" s="48"/>
      <c r="S1012" s="48"/>
      <c r="T1012" s="48"/>
      <c r="U1012" s="451" t="str">
        <f t="shared" si="60"/>
        <v/>
      </c>
      <c r="V1012" s="451"/>
      <c r="W1012" s="451" t="str">
        <f t="shared" si="61"/>
        <v/>
      </c>
      <c r="X1012" s="451"/>
      <c r="Y1012" s="48"/>
      <c r="Z1012" s="48"/>
      <c r="AA1012" s="48"/>
      <c r="AB1012" s="48"/>
      <c r="AC1012" s="48"/>
      <c r="AD1012" s="48"/>
      <c r="AE1012" s="48"/>
      <c r="AF1012" s="48"/>
      <c r="AG1012" s="48"/>
      <c r="AH1012" s="48"/>
      <c r="AI1012" s="48"/>
      <c r="AJ1012" s="48"/>
      <c r="AK1012" s="48"/>
      <c r="AL1012" s="144" t="s">
        <v>2893</v>
      </c>
      <c r="AM1012" s="48"/>
      <c r="AN1012" s="48"/>
      <c r="AO1012" s="48"/>
      <c r="AP1012" s="48"/>
      <c r="AQ1012" s="48"/>
      <c r="AR1012" s="48"/>
      <c r="AS1012" s="48"/>
      <c r="AT1012" s="451" t="str">
        <f t="shared" ref="AT1012:AT1075" si="65">IF($AL1012=$Q$364,"Yes","")</f>
        <v/>
      </c>
      <c r="AU1012" s="451"/>
      <c r="AV1012" s="451" t="str">
        <f t="shared" si="62"/>
        <v>Yes</v>
      </c>
      <c r="AW1012" s="451"/>
      <c r="AX1012" s="149" t="s">
        <v>905</v>
      </c>
      <c r="AY1012" s="48"/>
      <c r="AZ1012" s="48"/>
      <c r="BA1012" s="48"/>
      <c r="BB1012" s="451" t="b">
        <f t="shared" si="63"/>
        <v>0</v>
      </c>
      <c r="BC1012" s="451"/>
      <c r="BD1012" s="48"/>
      <c r="BE1012" s="48"/>
      <c r="BF1012" s="48"/>
      <c r="BG1012" s="48"/>
      <c r="BH1012" s="48"/>
      <c r="BI1012" s="48"/>
      <c r="BJ1012" s="48"/>
      <c r="BK1012" s="48"/>
      <c r="BL1012" s="48"/>
      <c r="BM1012" s="48"/>
      <c r="BN1012" s="48"/>
      <c r="BO1012" s="48"/>
      <c r="BP1012" s="48"/>
      <c r="BQ1012" s="48"/>
      <c r="BR1012" s="48"/>
      <c r="BS1012" s="48"/>
      <c r="BT1012" s="48"/>
      <c r="BU1012" s="48"/>
    </row>
    <row r="1013" spans="1:73" hidden="1">
      <c r="A1013" s="48"/>
      <c r="B1013" s="48"/>
      <c r="C1013" s="70" t="s">
        <v>2894</v>
      </c>
      <c r="D1013" s="48"/>
      <c r="E1013" s="48"/>
      <c r="F1013" s="48"/>
      <c r="G1013" s="48"/>
      <c r="H1013" s="48"/>
      <c r="I1013" s="48"/>
      <c r="J1013" s="48"/>
      <c r="K1013" s="48"/>
      <c r="L1013" s="450">
        <f t="shared" si="64"/>
        <v>642</v>
      </c>
      <c r="M1013" s="450"/>
      <c r="N1013" s="145" t="s">
        <v>2895</v>
      </c>
      <c r="O1013" s="48"/>
      <c r="P1013" s="48"/>
      <c r="Q1013" s="48"/>
      <c r="R1013" s="48"/>
      <c r="S1013" s="48"/>
      <c r="T1013" s="48"/>
      <c r="U1013" s="451" t="str">
        <f t="shared" ref="U1013:U1076" si="66">IF(N1013=Q$364,"Yes","")</f>
        <v/>
      </c>
      <c r="V1013" s="451"/>
      <c r="W1013" s="451" t="str">
        <f t="shared" ref="W1013:W1076" si="67">IF(N1013=Q$366,"Yes","")</f>
        <v/>
      </c>
      <c r="X1013" s="451"/>
      <c r="Y1013" s="48"/>
      <c r="Z1013" s="48"/>
      <c r="AA1013" s="48"/>
      <c r="AB1013" s="48"/>
      <c r="AC1013" s="48"/>
      <c r="AD1013" s="48"/>
      <c r="AE1013" s="48"/>
      <c r="AF1013" s="48"/>
      <c r="AG1013" s="48"/>
      <c r="AH1013" s="48"/>
      <c r="AI1013" s="48"/>
      <c r="AJ1013" s="48"/>
      <c r="AK1013" s="48"/>
      <c r="AL1013" s="144" t="s">
        <v>1457</v>
      </c>
      <c r="AM1013" s="48"/>
      <c r="AN1013" s="48"/>
      <c r="AO1013" s="48"/>
      <c r="AP1013" s="48"/>
      <c r="AQ1013" s="48"/>
      <c r="AR1013" s="48"/>
      <c r="AS1013" s="48"/>
      <c r="AT1013" s="451" t="str">
        <f t="shared" si="65"/>
        <v/>
      </c>
      <c r="AU1013" s="451"/>
      <c r="AV1013" s="451" t="str">
        <f t="shared" ref="AV1013:AV1076" si="68">IF(AX1013="90.1-2001","No","Yes")</f>
        <v>Yes</v>
      </c>
      <c r="AW1013" s="451"/>
      <c r="AX1013" s="149" t="s">
        <v>895</v>
      </c>
      <c r="AY1013" s="48"/>
      <c r="AZ1013" s="48"/>
      <c r="BA1013" s="48"/>
      <c r="BB1013" s="451" t="b">
        <f t="shared" ref="BB1013:BB1076" si="69">AND(AT1013="Yes",AV1013="Yes")</f>
        <v>0</v>
      </c>
      <c r="BC1013" s="451"/>
      <c r="BD1013" s="48"/>
      <c r="BE1013" s="48"/>
      <c r="BF1013" s="48"/>
      <c r="BG1013" s="48"/>
      <c r="BH1013" s="48"/>
      <c r="BI1013" s="48"/>
      <c r="BJ1013" s="48"/>
      <c r="BK1013" s="48"/>
      <c r="BL1013" s="48"/>
      <c r="BM1013" s="48"/>
      <c r="BN1013" s="48"/>
      <c r="BO1013" s="48"/>
      <c r="BP1013" s="48"/>
      <c r="BQ1013" s="48"/>
      <c r="BR1013" s="48"/>
      <c r="BS1013" s="48"/>
      <c r="BT1013" s="48"/>
      <c r="BU1013" s="48"/>
    </row>
    <row r="1014" spans="1:73" hidden="1">
      <c r="A1014" s="48"/>
      <c r="B1014" s="48"/>
      <c r="C1014" s="70" t="s">
        <v>2896</v>
      </c>
      <c r="D1014" s="48"/>
      <c r="E1014" s="48"/>
      <c r="F1014" s="48"/>
      <c r="G1014" s="48"/>
      <c r="H1014" s="48"/>
      <c r="I1014" s="48"/>
      <c r="J1014" s="48"/>
      <c r="K1014" s="48"/>
      <c r="L1014" s="450">
        <f t="shared" ref="L1014:L1077" si="70">L1013+1</f>
        <v>643</v>
      </c>
      <c r="M1014" s="450"/>
      <c r="N1014" s="145" t="s">
        <v>2897</v>
      </c>
      <c r="O1014" s="48"/>
      <c r="P1014" s="48"/>
      <c r="Q1014" s="48"/>
      <c r="R1014" s="48"/>
      <c r="S1014" s="48"/>
      <c r="T1014" s="48"/>
      <c r="U1014" s="451" t="str">
        <f t="shared" si="66"/>
        <v/>
      </c>
      <c r="V1014" s="451"/>
      <c r="W1014" s="451" t="str">
        <f t="shared" si="67"/>
        <v/>
      </c>
      <c r="X1014" s="451"/>
      <c r="Y1014" s="48"/>
      <c r="Z1014" s="48"/>
      <c r="AA1014" s="48"/>
      <c r="AB1014" s="48"/>
      <c r="AC1014" s="48"/>
      <c r="AD1014" s="48"/>
      <c r="AE1014" s="48"/>
      <c r="AF1014" s="48"/>
      <c r="AG1014" s="48"/>
      <c r="AH1014" s="48"/>
      <c r="AI1014" s="48"/>
      <c r="AJ1014" s="48"/>
      <c r="AK1014" s="48"/>
      <c r="AL1014" s="144" t="s">
        <v>2898</v>
      </c>
      <c r="AM1014" s="48"/>
      <c r="AN1014" s="48"/>
      <c r="AO1014" s="48"/>
      <c r="AP1014" s="48"/>
      <c r="AQ1014" s="48"/>
      <c r="AR1014" s="48"/>
      <c r="AS1014" s="48"/>
      <c r="AT1014" s="451" t="str">
        <f t="shared" si="65"/>
        <v/>
      </c>
      <c r="AU1014" s="451"/>
      <c r="AV1014" s="451" t="str">
        <f t="shared" si="68"/>
        <v>Yes</v>
      </c>
      <c r="AW1014" s="451"/>
      <c r="AX1014" s="148" t="s">
        <v>895</v>
      </c>
      <c r="AY1014" s="48"/>
      <c r="AZ1014" s="48"/>
      <c r="BA1014" s="48"/>
      <c r="BB1014" s="451" t="b">
        <f t="shared" si="69"/>
        <v>0</v>
      </c>
      <c r="BC1014" s="451"/>
      <c r="BD1014" s="48"/>
      <c r="BE1014" s="48"/>
      <c r="BF1014" s="48"/>
      <c r="BG1014" s="48"/>
      <c r="BH1014" s="48"/>
      <c r="BI1014" s="48"/>
      <c r="BJ1014" s="48"/>
      <c r="BK1014" s="48"/>
      <c r="BL1014" s="48"/>
      <c r="BM1014" s="48"/>
      <c r="BN1014" s="48"/>
      <c r="BO1014" s="48"/>
      <c r="BP1014" s="48"/>
      <c r="BQ1014" s="48"/>
      <c r="BR1014" s="48"/>
      <c r="BS1014" s="48"/>
      <c r="BT1014" s="48"/>
      <c r="BU1014" s="48"/>
    </row>
    <row r="1015" spans="1:73" hidden="1">
      <c r="A1015" s="48"/>
      <c r="B1015" s="48"/>
      <c r="C1015" s="70" t="s">
        <v>2899</v>
      </c>
      <c r="D1015" s="48"/>
      <c r="E1015" s="48"/>
      <c r="F1015" s="48"/>
      <c r="G1015" s="48"/>
      <c r="H1015" s="48"/>
      <c r="I1015" s="48"/>
      <c r="J1015" s="48"/>
      <c r="K1015" s="48"/>
      <c r="L1015" s="450">
        <f t="shared" si="70"/>
        <v>644</v>
      </c>
      <c r="M1015" s="450"/>
      <c r="N1015" s="145" t="s">
        <v>2900</v>
      </c>
      <c r="O1015" s="48"/>
      <c r="P1015" s="48"/>
      <c r="Q1015" s="48"/>
      <c r="R1015" s="48"/>
      <c r="S1015" s="48"/>
      <c r="T1015" s="48"/>
      <c r="U1015" s="451" t="str">
        <f t="shared" si="66"/>
        <v/>
      </c>
      <c r="V1015" s="451"/>
      <c r="W1015" s="451" t="str">
        <f t="shared" si="67"/>
        <v/>
      </c>
      <c r="X1015" s="451"/>
      <c r="Y1015" s="48"/>
      <c r="Z1015" s="48"/>
      <c r="AA1015" s="48"/>
      <c r="AB1015" s="48"/>
      <c r="AC1015" s="48"/>
      <c r="AD1015" s="48"/>
      <c r="AE1015" s="48"/>
      <c r="AF1015" s="48"/>
      <c r="AG1015" s="48"/>
      <c r="AH1015" s="48"/>
      <c r="AI1015" s="48"/>
      <c r="AJ1015" s="48"/>
      <c r="AK1015" s="48"/>
      <c r="AL1015" s="144" t="s">
        <v>2901</v>
      </c>
      <c r="AM1015" s="48"/>
      <c r="AN1015" s="48"/>
      <c r="AO1015" s="48"/>
      <c r="AP1015" s="48"/>
      <c r="AQ1015" s="48"/>
      <c r="AR1015" s="48"/>
      <c r="AS1015" s="48"/>
      <c r="AT1015" s="451" t="str">
        <f t="shared" si="65"/>
        <v/>
      </c>
      <c r="AU1015" s="451"/>
      <c r="AV1015" s="451" t="str">
        <f t="shared" si="68"/>
        <v>Yes</v>
      </c>
      <c r="AW1015" s="451"/>
      <c r="AX1015" s="148" t="s">
        <v>895</v>
      </c>
      <c r="AY1015" s="48"/>
      <c r="AZ1015" s="48"/>
      <c r="BA1015" s="48"/>
      <c r="BB1015" s="451" t="b">
        <f t="shared" si="69"/>
        <v>0</v>
      </c>
      <c r="BC1015" s="451"/>
      <c r="BD1015" s="48"/>
      <c r="BE1015" s="48"/>
      <c r="BF1015" s="48"/>
      <c r="BG1015" s="48"/>
      <c r="BH1015" s="48"/>
      <c r="BI1015" s="48"/>
      <c r="BJ1015" s="48"/>
      <c r="BK1015" s="48"/>
      <c r="BL1015" s="48"/>
      <c r="BM1015" s="48"/>
      <c r="BN1015" s="48"/>
      <c r="BO1015" s="48"/>
      <c r="BP1015" s="48"/>
      <c r="BQ1015" s="48"/>
      <c r="BR1015" s="48"/>
      <c r="BS1015" s="48"/>
      <c r="BT1015" s="48"/>
      <c r="BU1015" s="48"/>
    </row>
    <row r="1016" spans="1:73" hidden="1">
      <c r="A1016" s="48"/>
      <c r="B1016" s="48"/>
      <c r="C1016" s="70" t="s">
        <v>2902</v>
      </c>
      <c r="D1016" s="48"/>
      <c r="E1016" s="48"/>
      <c r="F1016" s="48"/>
      <c r="G1016" s="48"/>
      <c r="H1016" s="48"/>
      <c r="I1016" s="48"/>
      <c r="J1016" s="48"/>
      <c r="K1016" s="48"/>
      <c r="L1016" s="450">
        <f t="shared" si="70"/>
        <v>645</v>
      </c>
      <c r="M1016" s="450"/>
      <c r="N1016" s="145" t="s">
        <v>2903</v>
      </c>
      <c r="O1016" s="48"/>
      <c r="P1016" s="48"/>
      <c r="Q1016" s="48"/>
      <c r="R1016" s="48"/>
      <c r="S1016" s="48"/>
      <c r="T1016" s="48"/>
      <c r="U1016" s="451" t="str">
        <f t="shared" si="66"/>
        <v/>
      </c>
      <c r="V1016" s="451"/>
      <c r="W1016" s="451" t="str">
        <f t="shared" si="67"/>
        <v/>
      </c>
      <c r="X1016" s="451"/>
      <c r="Y1016" s="48"/>
      <c r="Z1016" s="48"/>
      <c r="AA1016" s="48"/>
      <c r="AB1016" s="48"/>
      <c r="AC1016" s="48"/>
      <c r="AD1016" s="48"/>
      <c r="AE1016" s="48"/>
      <c r="AF1016" s="48"/>
      <c r="AG1016" s="48"/>
      <c r="AH1016" s="48"/>
      <c r="AI1016" s="48"/>
      <c r="AJ1016" s="48"/>
      <c r="AK1016" s="48"/>
      <c r="AL1016" s="144" t="s">
        <v>2904</v>
      </c>
      <c r="AM1016" s="48"/>
      <c r="AN1016" s="48"/>
      <c r="AO1016" s="48"/>
      <c r="AP1016" s="48"/>
      <c r="AQ1016" s="48"/>
      <c r="AR1016" s="48"/>
      <c r="AS1016" s="48"/>
      <c r="AT1016" s="451" t="str">
        <f t="shared" si="65"/>
        <v/>
      </c>
      <c r="AU1016" s="451"/>
      <c r="AV1016" s="451" t="str">
        <f t="shared" si="68"/>
        <v>Yes</v>
      </c>
      <c r="AW1016" s="451"/>
      <c r="AX1016" s="149" t="s">
        <v>905</v>
      </c>
      <c r="AY1016" s="48"/>
      <c r="AZ1016" s="48"/>
      <c r="BA1016" s="48"/>
      <c r="BB1016" s="451" t="b">
        <f t="shared" si="69"/>
        <v>0</v>
      </c>
      <c r="BC1016" s="451"/>
      <c r="BD1016" s="48"/>
      <c r="BE1016" s="48"/>
      <c r="BF1016" s="48"/>
      <c r="BG1016" s="48"/>
      <c r="BH1016" s="48"/>
      <c r="BI1016" s="48"/>
      <c r="BJ1016" s="48"/>
      <c r="BK1016" s="48"/>
      <c r="BL1016" s="48"/>
      <c r="BM1016" s="48"/>
      <c r="BN1016" s="48"/>
      <c r="BO1016" s="48"/>
      <c r="BP1016" s="48"/>
      <c r="BQ1016" s="48"/>
      <c r="BR1016" s="48"/>
      <c r="BS1016" s="48"/>
      <c r="BT1016" s="48"/>
      <c r="BU1016" s="48"/>
    </row>
    <row r="1017" spans="1:73" hidden="1">
      <c r="A1017" s="48"/>
      <c r="B1017" s="48"/>
      <c r="C1017" s="70" t="s">
        <v>2905</v>
      </c>
      <c r="D1017" s="48"/>
      <c r="E1017" s="48"/>
      <c r="F1017" s="48"/>
      <c r="G1017" s="48"/>
      <c r="H1017" s="48"/>
      <c r="I1017" s="48"/>
      <c r="J1017" s="48"/>
      <c r="K1017" s="48"/>
      <c r="L1017" s="450">
        <f t="shared" si="70"/>
        <v>646</v>
      </c>
      <c r="M1017" s="450"/>
      <c r="N1017" s="145" t="s">
        <v>2906</v>
      </c>
      <c r="O1017" s="48"/>
      <c r="P1017" s="48"/>
      <c r="Q1017" s="48"/>
      <c r="R1017" s="48"/>
      <c r="S1017" s="48"/>
      <c r="T1017" s="48"/>
      <c r="U1017" s="451" t="str">
        <f t="shared" si="66"/>
        <v/>
      </c>
      <c r="V1017" s="451"/>
      <c r="W1017" s="451" t="str">
        <f t="shared" si="67"/>
        <v/>
      </c>
      <c r="X1017" s="451"/>
      <c r="Y1017" s="48"/>
      <c r="Z1017" s="48"/>
      <c r="AA1017" s="48"/>
      <c r="AB1017" s="48"/>
      <c r="AC1017" s="48"/>
      <c r="AD1017" s="48"/>
      <c r="AE1017" s="48"/>
      <c r="AF1017" s="48"/>
      <c r="AG1017" s="48"/>
      <c r="AH1017" s="48"/>
      <c r="AI1017" s="48"/>
      <c r="AJ1017" s="48"/>
      <c r="AK1017" s="48"/>
      <c r="AL1017" s="150" t="s">
        <v>2907</v>
      </c>
      <c r="AM1017" s="48"/>
      <c r="AN1017" s="48"/>
      <c r="AO1017" s="48"/>
      <c r="AP1017" s="48"/>
      <c r="AQ1017" s="48"/>
      <c r="AR1017" s="48"/>
      <c r="AS1017" s="48"/>
      <c r="AT1017" s="451" t="str">
        <f t="shared" si="65"/>
        <v/>
      </c>
      <c r="AU1017" s="451"/>
      <c r="AV1017" s="451" t="str">
        <f t="shared" si="68"/>
        <v>Yes</v>
      </c>
      <c r="AW1017" s="451"/>
      <c r="AX1017" s="148" t="s">
        <v>895</v>
      </c>
      <c r="AY1017" s="48"/>
      <c r="AZ1017" s="48"/>
      <c r="BA1017" s="48"/>
      <c r="BB1017" s="451" t="b">
        <f t="shared" si="69"/>
        <v>0</v>
      </c>
      <c r="BC1017" s="451"/>
      <c r="BD1017" s="48"/>
      <c r="BE1017" s="48"/>
      <c r="BF1017" s="48"/>
      <c r="BG1017" s="48"/>
      <c r="BH1017" s="48"/>
      <c r="BI1017" s="48"/>
      <c r="BJ1017" s="48"/>
      <c r="BK1017" s="48"/>
      <c r="BL1017" s="48"/>
      <c r="BM1017" s="48"/>
      <c r="BN1017" s="48"/>
      <c r="BO1017" s="48"/>
      <c r="BP1017" s="48"/>
      <c r="BQ1017" s="48"/>
      <c r="BR1017" s="48"/>
      <c r="BS1017" s="48"/>
      <c r="BT1017" s="48"/>
      <c r="BU1017" s="48"/>
    </row>
    <row r="1018" spans="1:73" hidden="1">
      <c r="A1018" s="48"/>
      <c r="B1018" s="48"/>
      <c r="C1018" s="70" t="s">
        <v>2908</v>
      </c>
      <c r="D1018" s="48"/>
      <c r="E1018" s="48"/>
      <c r="F1018" s="48"/>
      <c r="G1018" s="48"/>
      <c r="H1018" s="48"/>
      <c r="I1018" s="48"/>
      <c r="J1018" s="48"/>
      <c r="K1018" s="48"/>
      <c r="L1018" s="450">
        <f t="shared" si="70"/>
        <v>647</v>
      </c>
      <c r="M1018" s="450"/>
      <c r="N1018" s="145" t="s">
        <v>2909</v>
      </c>
      <c r="O1018" s="48"/>
      <c r="P1018" s="48"/>
      <c r="Q1018" s="48"/>
      <c r="R1018" s="48"/>
      <c r="S1018" s="48"/>
      <c r="T1018" s="48"/>
      <c r="U1018" s="451" t="str">
        <f t="shared" si="66"/>
        <v/>
      </c>
      <c r="V1018" s="451"/>
      <c r="W1018" s="451" t="str">
        <f t="shared" si="67"/>
        <v/>
      </c>
      <c r="X1018" s="451"/>
      <c r="Y1018" s="48"/>
      <c r="Z1018" s="48"/>
      <c r="AA1018" s="48"/>
      <c r="AB1018" s="48"/>
      <c r="AC1018" s="48"/>
      <c r="AD1018" s="48"/>
      <c r="AE1018" s="48"/>
      <c r="AF1018" s="48"/>
      <c r="AG1018" s="48"/>
      <c r="AH1018" s="48"/>
      <c r="AI1018" s="48"/>
      <c r="AJ1018" s="48"/>
      <c r="AK1018" s="48"/>
      <c r="AL1018" s="150" t="s">
        <v>2910</v>
      </c>
      <c r="AM1018" s="48"/>
      <c r="AN1018" s="48"/>
      <c r="AO1018" s="48"/>
      <c r="AP1018" s="48"/>
      <c r="AQ1018" s="48"/>
      <c r="AR1018" s="48"/>
      <c r="AS1018" s="48"/>
      <c r="AT1018" s="451" t="str">
        <f t="shared" si="65"/>
        <v/>
      </c>
      <c r="AU1018" s="451"/>
      <c r="AV1018" s="451" t="str">
        <f t="shared" si="68"/>
        <v>Yes</v>
      </c>
      <c r="AW1018" s="451"/>
      <c r="AX1018" s="148" t="s">
        <v>895</v>
      </c>
      <c r="AY1018" s="48"/>
      <c r="AZ1018" s="48"/>
      <c r="BA1018" s="48"/>
      <c r="BB1018" s="451" t="b">
        <f t="shared" si="69"/>
        <v>0</v>
      </c>
      <c r="BC1018" s="451"/>
      <c r="BD1018" s="48"/>
      <c r="BE1018" s="48"/>
      <c r="BF1018" s="48"/>
      <c r="BG1018" s="48"/>
      <c r="BH1018" s="48"/>
      <c r="BI1018" s="48"/>
      <c r="BJ1018" s="48"/>
      <c r="BK1018" s="48"/>
      <c r="BL1018" s="48"/>
      <c r="BM1018" s="48"/>
      <c r="BN1018" s="48"/>
      <c r="BO1018" s="48"/>
      <c r="BP1018" s="48"/>
      <c r="BQ1018" s="48"/>
      <c r="BR1018" s="48"/>
      <c r="BS1018" s="48"/>
      <c r="BT1018" s="48"/>
      <c r="BU1018" s="48"/>
    </row>
    <row r="1019" spans="1:73" hidden="1">
      <c r="A1019" s="48"/>
      <c r="B1019" s="48"/>
      <c r="C1019" s="70" t="s">
        <v>2911</v>
      </c>
      <c r="D1019" s="48"/>
      <c r="E1019" s="48"/>
      <c r="F1019" s="48"/>
      <c r="G1019" s="48"/>
      <c r="H1019" s="48"/>
      <c r="I1019" s="48"/>
      <c r="J1019" s="48"/>
      <c r="K1019" s="48"/>
      <c r="L1019" s="450">
        <f t="shared" si="70"/>
        <v>648</v>
      </c>
      <c r="M1019" s="450"/>
      <c r="N1019" s="145" t="s">
        <v>2912</v>
      </c>
      <c r="O1019" s="48"/>
      <c r="P1019" s="48"/>
      <c r="Q1019" s="48"/>
      <c r="R1019" s="48"/>
      <c r="S1019" s="48"/>
      <c r="T1019" s="48"/>
      <c r="U1019" s="451" t="str">
        <f t="shared" si="66"/>
        <v/>
      </c>
      <c r="V1019" s="451"/>
      <c r="W1019" s="451" t="str">
        <f t="shared" si="67"/>
        <v/>
      </c>
      <c r="X1019" s="451"/>
      <c r="Y1019" s="48"/>
      <c r="Z1019" s="48"/>
      <c r="AA1019" s="48"/>
      <c r="AB1019" s="48"/>
      <c r="AC1019" s="48"/>
      <c r="AD1019" s="48"/>
      <c r="AE1019" s="48"/>
      <c r="AF1019" s="48"/>
      <c r="AG1019" s="48"/>
      <c r="AH1019" s="48"/>
      <c r="AI1019" s="48"/>
      <c r="AJ1019" s="48"/>
      <c r="AK1019" s="48"/>
      <c r="AL1019" s="150" t="s">
        <v>2913</v>
      </c>
      <c r="AM1019" s="48"/>
      <c r="AN1019" s="48"/>
      <c r="AO1019" s="48"/>
      <c r="AP1019" s="48"/>
      <c r="AQ1019" s="48"/>
      <c r="AR1019" s="48"/>
      <c r="AS1019" s="48"/>
      <c r="AT1019" s="451" t="str">
        <f t="shared" si="65"/>
        <v/>
      </c>
      <c r="AU1019" s="451"/>
      <c r="AV1019" s="451" t="str">
        <f t="shared" si="68"/>
        <v>Yes</v>
      </c>
      <c r="AW1019" s="451"/>
      <c r="AX1019" s="148" t="s">
        <v>895</v>
      </c>
      <c r="AY1019" s="48"/>
      <c r="AZ1019" s="48"/>
      <c r="BA1019" s="48"/>
      <c r="BB1019" s="451" t="b">
        <f t="shared" si="69"/>
        <v>0</v>
      </c>
      <c r="BC1019" s="451"/>
      <c r="BD1019" s="48"/>
      <c r="BE1019" s="48"/>
      <c r="BF1019" s="48"/>
      <c r="BG1019" s="48"/>
      <c r="BH1019" s="48"/>
      <c r="BI1019" s="48"/>
      <c r="BJ1019" s="48"/>
      <c r="BK1019" s="48"/>
      <c r="BL1019" s="48"/>
      <c r="BM1019" s="48"/>
      <c r="BN1019" s="48"/>
      <c r="BO1019" s="48"/>
      <c r="BP1019" s="48"/>
      <c r="BQ1019" s="48"/>
      <c r="BR1019" s="48"/>
      <c r="BS1019" s="48"/>
      <c r="BT1019" s="48"/>
      <c r="BU1019" s="48"/>
    </row>
    <row r="1020" spans="1:73" hidden="1">
      <c r="A1020" s="48"/>
      <c r="B1020" s="48"/>
      <c r="C1020" s="70" t="s">
        <v>2914</v>
      </c>
      <c r="D1020" s="48"/>
      <c r="E1020" s="48"/>
      <c r="F1020" s="48"/>
      <c r="G1020" s="48"/>
      <c r="H1020" s="48"/>
      <c r="I1020" s="48"/>
      <c r="J1020" s="48"/>
      <c r="K1020" s="48"/>
      <c r="L1020" s="450">
        <f t="shared" si="70"/>
        <v>649</v>
      </c>
      <c r="M1020" s="450"/>
      <c r="N1020" s="145" t="s">
        <v>2915</v>
      </c>
      <c r="O1020" s="48"/>
      <c r="P1020" s="48"/>
      <c r="Q1020" s="48"/>
      <c r="R1020" s="48"/>
      <c r="S1020" s="48"/>
      <c r="T1020" s="48"/>
      <c r="U1020" s="451" t="str">
        <f t="shared" si="66"/>
        <v/>
      </c>
      <c r="V1020" s="451"/>
      <c r="W1020" s="451" t="str">
        <f t="shared" si="67"/>
        <v/>
      </c>
      <c r="X1020" s="451"/>
      <c r="Y1020" s="48"/>
      <c r="Z1020" s="48"/>
      <c r="AA1020" s="48"/>
      <c r="AB1020" s="48"/>
      <c r="AC1020" s="48"/>
      <c r="AD1020" s="48"/>
      <c r="AE1020" s="48"/>
      <c r="AF1020" s="48"/>
      <c r="AG1020" s="48"/>
      <c r="AH1020" s="48"/>
      <c r="AI1020" s="48"/>
      <c r="AJ1020" s="48"/>
      <c r="AK1020" s="48"/>
      <c r="AL1020" s="144" t="s">
        <v>2916</v>
      </c>
      <c r="AM1020" s="48"/>
      <c r="AN1020" s="48"/>
      <c r="AO1020" s="48"/>
      <c r="AP1020" s="48"/>
      <c r="AQ1020" s="48"/>
      <c r="AR1020" s="48"/>
      <c r="AS1020" s="48"/>
      <c r="AT1020" s="451" t="str">
        <f t="shared" si="65"/>
        <v/>
      </c>
      <c r="AU1020" s="451"/>
      <c r="AV1020" s="451" t="str">
        <f t="shared" si="68"/>
        <v>No</v>
      </c>
      <c r="AW1020" s="451"/>
      <c r="AX1020" s="149" t="s">
        <v>900</v>
      </c>
      <c r="AY1020" s="48"/>
      <c r="AZ1020" s="48"/>
      <c r="BA1020" s="48"/>
      <c r="BB1020" s="451" t="b">
        <f t="shared" si="69"/>
        <v>0</v>
      </c>
      <c r="BC1020" s="451"/>
      <c r="BD1020" s="48"/>
      <c r="BE1020" s="48"/>
      <c r="BF1020" s="48"/>
      <c r="BG1020" s="48"/>
      <c r="BH1020" s="48"/>
      <c r="BI1020" s="48"/>
      <c r="BJ1020" s="48"/>
      <c r="BK1020" s="48"/>
      <c r="BL1020" s="48"/>
      <c r="BM1020" s="48"/>
      <c r="BN1020" s="48"/>
      <c r="BO1020" s="48"/>
      <c r="BP1020" s="48"/>
      <c r="BQ1020" s="48"/>
      <c r="BR1020" s="48"/>
      <c r="BS1020" s="48"/>
      <c r="BT1020" s="48"/>
      <c r="BU1020" s="48"/>
    </row>
    <row r="1021" spans="1:73" hidden="1">
      <c r="A1021" s="48"/>
      <c r="B1021" s="48"/>
      <c r="C1021" s="70" t="s">
        <v>2917</v>
      </c>
      <c r="D1021" s="48"/>
      <c r="E1021" s="48"/>
      <c r="F1021" s="48"/>
      <c r="G1021" s="48"/>
      <c r="H1021" s="48"/>
      <c r="I1021" s="48"/>
      <c r="J1021" s="48"/>
      <c r="K1021" s="48"/>
      <c r="L1021" s="450">
        <f t="shared" si="70"/>
        <v>650</v>
      </c>
      <c r="M1021" s="450"/>
      <c r="N1021" s="145" t="s">
        <v>2918</v>
      </c>
      <c r="O1021" s="48"/>
      <c r="P1021" s="48"/>
      <c r="Q1021" s="48"/>
      <c r="R1021" s="48"/>
      <c r="S1021" s="48"/>
      <c r="T1021" s="48"/>
      <c r="U1021" s="451" t="str">
        <f t="shared" si="66"/>
        <v/>
      </c>
      <c r="V1021" s="451"/>
      <c r="W1021" s="451" t="str">
        <f t="shared" si="67"/>
        <v/>
      </c>
      <c r="X1021" s="451"/>
      <c r="Y1021" s="48"/>
      <c r="Z1021" s="48"/>
      <c r="AA1021" s="48"/>
      <c r="AB1021" s="48"/>
      <c r="AC1021" s="48"/>
      <c r="AD1021" s="48"/>
      <c r="AE1021" s="48"/>
      <c r="AF1021" s="48"/>
      <c r="AG1021" s="48"/>
      <c r="AH1021" s="48"/>
      <c r="AI1021" s="48"/>
      <c r="AJ1021" s="48"/>
      <c r="AK1021" s="48"/>
      <c r="AL1021" s="150" t="s">
        <v>2919</v>
      </c>
      <c r="AM1021" s="48"/>
      <c r="AN1021" s="48"/>
      <c r="AO1021" s="48"/>
      <c r="AP1021" s="48"/>
      <c r="AQ1021" s="48"/>
      <c r="AR1021" s="48"/>
      <c r="AS1021" s="48"/>
      <c r="AT1021" s="451" t="str">
        <f t="shared" si="65"/>
        <v/>
      </c>
      <c r="AU1021" s="451"/>
      <c r="AV1021" s="451" t="str">
        <f t="shared" si="68"/>
        <v>Yes</v>
      </c>
      <c r="AW1021" s="451"/>
      <c r="AX1021" s="148" t="s">
        <v>895</v>
      </c>
      <c r="AY1021" s="48"/>
      <c r="AZ1021" s="48"/>
      <c r="BA1021" s="48"/>
      <c r="BB1021" s="451" t="b">
        <f t="shared" si="69"/>
        <v>0</v>
      </c>
      <c r="BC1021" s="451"/>
      <c r="BD1021" s="48"/>
      <c r="BE1021" s="48"/>
      <c r="BF1021" s="48"/>
      <c r="BG1021" s="48"/>
      <c r="BH1021" s="48"/>
      <c r="BI1021" s="48"/>
      <c r="BJ1021" s="48"/>
      <c r="BK1021" s="48"/>
      <c r="BL1021" s="48"/>
      <c r="BM1021" s="48"/>
      <c r="BN1021" s="48"/>
      <c r="BO1021" s="48"/>
      <c r="BP1021" s="48"/>
      <c r="BQ1021" s="48"/>
      <c r="BR1021" s="48"/>
      <c r="BS1021" s="48"/>
      <c r="BT1021" s="48"/>
      <c r="BU1021" s="48"/>
    </row>
    <row r="1022" spans="1:73" hidden="1">
      <c r="A1022" s="48"/>
      <c r="B1022" s="48"/>
      <c r="C1022" s="70" t="s">
        <v>2920</v>
      </c>
      <c r="D1022" s="48"/>
      <c r="E1022" s="48"/>
      <c r="F1022" s="48"/>
      <c r="G1022" s="48"/>
      <c r="H1022" s="48"/>
      <c r="I1022" s="48"/>
      <c r="J1022" s="48"/>
      <c r="K1022" s="48"/>
      <c r="L1022" s="450">
        <f t="shared" si="70"/>
        <v>651</v>
      </c>
      <c r="M1022" s="450"/>
      <c r="N1022" s="145" t="s">
        <v>2921</v>
      </c>
      <c r="O1022" s="48"/>
      <c r="P1022" s="48"/>
      <c r="Q1022" s="48"/>
      <c r="R1022" s="48"/>
      <c r="S1022" s="48"/>
      <c r="T1022" s="48"/>
      <c r="U1022" s="451" t="str">
        <f t="shared" si="66"/>
        <v/>
      </c>
      <c r="V1022" s="451"/>
      <c r="W1022" s="451" t="str">
        <f t="shared" si="67"/>
        <v/>
      </c>
      <c r="X1022" s="451"/>
      <c r="Y1022" s="48"/>
      <c r="Z1022" s="48"/>
      <c r="AA1022" s="48"/>
      <c r="AB1022" s="48"/>
      <c r="AC1022" s="48"/>
      <c r="AD1022" s="48"/>
      <c r="AE1022" s="48"/>
      <c r="AF1022" s="48"/>
      <c r="AG1022" s="48"/>
      <c r="AH1022" s="48"/>
      <c r="AI1022" s="48"/>
      <c r="AJ1022" s="48"/>
      <c r="AK1022" s="48"/>
      <c r="AL1022" s="147" t="s">
        <v>2922</v>
      </c>
      <c r="AM1022" s="48"/>
      <c r="AN1022" s="48"/>
      <c r="AO1022" s="48"/>
      <c r="AP1022" s="48"/>
      <c r="AQ1022" s="48"/>
      <c r="AR1022" s="48"/>
      <c r="AS1022" s="48"/>
      <c r="AT1022" s="451" t="str">
        <f t="shared" si="65"/>
        <v/>
      </c>
      <c r="AU1022" s="451"/>
      <c r="AV1022" s="451" t="str">
        <f t="shared" si="68"/>
        <v>Yes</v>
      </c>
      <c r="AW1022" s="451"/>
      <c r="AX1022" s="148" t="s">
        <v>895</v>
      </c>
      <c r="AY1022" s="48"/>
      <c r="AZ1022" s="48"/>
      <c r="BA1022" s="48"/>
      <c r="BB1022" s="451" t="b">
        <f t="shared" si="69"/>
        <v>0</v>
      </c>
      <c r="BC1022" s="451"/>
      <c r="BD1022" s="48"/>
      <c r="BE1022" s="48"/>
      <c r="BF1022" s="48"/>
      <c r="BG1022" s="48"/>
      <c r="BH1022" s="48"/>
      <c r="BI1022" s="48"/>
      <c r="BJ1022" s="48"/>
      <c r="BK1022" s="48"/>
      <c r="BL1022" s="48"/>
      <c r="BM1022" s="48"/>
      <c r="BN1022" s="48"/>
      <c r="BO1022" s="48"/>
      <c r="BP1022" s="48"/>
      <c r="BQ1022" s="48"/>
      <c r="BR1022" s="48"/>
      <c r="BS1022" s="48"/>
      <c r="BT1022" s="48"/>
      <c r="BU1022" s="48"/>
    </row>
    <row r="1023" spans="1:73" hidden="1">
      <c r="A1023" s="48"/>
      <c r="B1023" s="48"/>
      <c r="C1023" s="70" t="s">
        <v>2923</v>
      </c>
      <c r="D1023" s="48"/>
      <c r="E1023" s="48"/>
      <c r="F1023" s="48"/>
      <c r="G1023" s="48"/>
      <c r="H1023" s="48"/>
      <c r="I1023" s="48"/>
      <c r="J1023" s="48"/>
      <c r="K1023" s="48"/>
      <c r="L1023" s="450">
        <f t="shared" si="70"/>
        <v>652</v>
      </c>
      <c r="M1023" s="450"/>
      <c r="N1023" s="145" t="s">
        <v>2924</v>
      </c>
      <c r="O1023" s="48"/>
      <c r="P1023" s="48"/>
      <c r="Q1023" s="48"/>
      <c r="R1023" s="48"/>
      <c r="S1023" s="48"/>
      <c r="T1023" s="48"/>
      <c r="U1023" s="451" t="str">
        <f t="shared" si="66"/>
        <v/>
      </c>
      <c r="V1023" s="451"/>
      <c r="W1023" s="451" t="str">
        <f t="shared" si="67"/>
        <v/>
      </c>
      <c r="X1023" s="451"/>
      <c r="Y1023" s="48"/>
      <c r="Z1023" s="48"/>
      <c r="AA1023" s="48"/>
      <c r="AB1023" s="48"/>
      <c r="AC1023" s="48"/>
      <c r="AD1023" s="48"/>
      <c r="AE1023" s="48"/>
      <c r="AF1023" s="48"/>
      <c r="AG1023" s="48"/>
      <c r="AH1023" s="48"/>
      <c r="AI1023" s="48"/>
      <c r="AJ1023" s="48"/>
      <c r="AK1023" s="48"/>
      <c r="AL1023" s="150" t="s">
        <v>2925</v>
      </c>
      <c r="AM1023" s="48"/>
      <c r="AN1023" s="48"/>
      <c r="AO1023" s="48"/>
      <c r="AP1023" s="48"/>
      <c r="AQ1023" s="48"/>
      <c r="AR1023" s="48"/>
      <c r="AS1023" s="48"/>
      <c r="AT1023" s="451" t="str">
        <f t="shared" si="65"/>
        <v/>
      </c>
      <c r="AU1023" s="451"/>
      <c r="AV1023" s="451" t="str">
        <f t="shared" si="68"/>
        <v>Yes</v>
      </c>
      <c r="AW1023" s="451"/>
      <c r="AX1023" s="148" t="s">
        <v>895</v>
      </c>
      <c r="AY1023" s="48"/>
      <c r="AZ1023" s="48"/>
      <c r="BA1023" s="48"/>
      <c r="BB1023" s="451" t="b">
        <f t="shared" si="69"/>
        <v>0</v>
      </c>
      <c r="BC1023" s="451"/>
      <c r="BD1023" s="48"/>
      <c r="BE1023" s="48"/>
      <c r="BF1023" s="48"/>
      <c r="BG1023" s="48"/>
      <c r="BH1023" s="48"/>
      <c r="BI1023" s="48"/>
      <c r="BJ1023" s="48"/>
      <c r="BK1023" s="48"/>
      <c r="BL1023" s="48"/>
      <c r="BM1023" s="48"/>
      <c r="BN1023" s="48"/>
      <c r="BO1023" s="48"/>
      <c r="BP1023" s="48"/>
      <c r="BQ1023" s="48"/>
      <c r="BR1023" s="48"/>
      <c r="BS1023" s="48"/>
      <c r="BT1023" s="48"/>
      <c r="BU1023" s="48"/>
    </row>
    <row r="1024" spans="1:73" hidden="1">
      <c r="A1024" s="48"/>
      <c r="B1024" s="48"/>
      <c r="C1024" s="70" t="s">
        <v>2926</v>
      </c>
      <c r="D1024" s="48"/>
      <c r="E1024" s="48"/>
      <c r="F1024" s="48"/>
      <c r="G1024" s="48"/>
      <c r="H1024" s="48"/>
      <c r="I1024" s="48"/>
      <c r="J1024" s="48"/>
      <c r="K1024" s="48"/>
      <c r="L1024" s="450">
        <f t="shared" si="70"/>
        <v>653</v>
      </c>
      <c r="M1024" s="450"/>
      <c r="N1024" s="145" t="s">
        <v>2927</v>
      </c>
      <c r="O1024" s="48"/>
      <c r="P1024" s="48"/>
      <c r="Q1024" s="48"/>
      <c r="R1024" s="48"/>
      <c r="S1024" s="48"/>
      <c r="T1024" s="48"/>
      <c r="U1024" s="451" t="str">
        <f t="shared" si="66"/>
        <v/>
      </c>
      <c r="V1024" s="451"/>
      <c r="W1024" s="451" t="str">
        <f t="shared" si="67"/>
        <v/>
      </c>
      <c r="X1024" s="451"/>
      <c r="Y1024" s="48"/>
      <c r="Z1024" s="48"/>
      <c r="AA1024" s="48"/>
      <c r="AB1024" s="48"/>
      <c r="AC1024" s="48"/>
      <c r="AD1024" s="48"/>
      <c r="AE1024" s="48"/>
      <c r="AF1024" s="48"/>
      <c r="AG1024" s="48"/>
      <c r="AH1024" s="48"/>
      <c r="AI1024" s="48"/>
      <c r="AJ1024" s="48"/>
      <c r="AK1024" s="48"/>
      <c r="AL1024" s="144" t="s">
        <v>2928</v>
      </c>
      <c r="AM1024" s="48"/>
      <c r="AN1024" s="48"/>
      <c r="AO1024" s="48"/>
      <c r="AP1024" s="48"/>
      <c r="AQ1024" s="48"/>
      <c r="AR1024" s="48"/>
      <c r="AS1024" s="48"/>
      <c r="AT1024" s="451" t="str">
        <f t="shared" si="65"/>
        <v/>
      </c>
      <c r="AU1024" s="451"/>
      <c r="AV1024" s="451" t="str">
        <f t="shared" si="68"/>
        <v>Yes</v>
      </c>
      <c r="AW1024" s="451"/>
      <c r="AX1024" s="69" t="s">
        <v>987</v>
      </c>
      <c r="AY1024" s="48"/>
      <c r="AZ1024" s="48"/>
      <c r="BA1024" s="48"/>
      <c r="BB1024" s="451" t="b">
        <f t="shared" si="69"/>
        <v>0</v>
      </c>
      <c r="BC1024" s="451"/>
      <c r="BD1024" s="48"/>
      <c r="BE1024" s="48"/>
      <c r="BF1024" s="48"/>
      <c r="BG1024" s="48"/>
      <c r="BH1024" s="48"/>
      <c r="BI1024" s="48"/>
      <c r="BJ1024" s="48"/>
      <c r="BK1024" s="48"/>
      <c r="BL1024" s="48"/>
      <c r="BM1024" s="48"/>
      <c r="BN1024" s="48"/>
      <c r="BO1024" s="48"/>
      <c r="BP1024" s="48"/>
      <c r="BQ1024" s="48"/>
      <c r="BR1024" s="48"/>
      <c r="BS1024" s="48"/>
      <c r="BT1024" s="48"/>
      <c r="BU1024" s="48"/>
    </row>
    <row r="1025" spans="1:73" hidden="1">
      <c r="A1025" s="48"/>
      <c r="B1025" s="48"/>
      <c r="C1025" s="70" t="s">
        <v>2929</v>
      </c>
      <c r="D1025" s="48"/>
      <c r="E1025" s="48"/>
      <c r="F1025" s="48"/>
      <c r="G1025" s="48"/>
      <c r="H1025" s="48"/>
      <c r="I1025" s="48"/>
      <c r="J1025" s="48"/>
      <c r="K1025" s="48"/>
      <c r="L1025" s="450">
        <f t="shared" si="70"/>
        <v>654</v>
      </c>
      <c r="M1025" s="450"/>
      <c r="N1025" s="145" t="s">
        <v>2930</v>
      </c>
      <c r="O1025" s="48"/>
      <c r="P1025" s="48"/>
      <c r="Q1025" s="48"/>
      <c r="R1025" s="48"/>
      <c r="S1025" s="48"/>
      <c r="T1025" s="48"/>
      <c r="U1025" s="451" t="str">
        <f t="shared" si="66"/>
        <v/>
      </c>
      <c r="V1025" s="451"/>
      <c r="W1025" s="451" t="str">
        <f t="shared" si="67"/>
        <v/>
      </c>
      <c r="X1025" s="451"/>
      <c r="Y1025" s="48"/>
      <c r="Z1025" s="48"/>
      <c r="AA1025" s="48"/>
      <c r="AB1025" s="48"/>
      <c r="AC1025" s="48"/>
      <c r="AD1025" s="48"/>
      <c r="AE1025" s="48"/>
      <c r="AF1025" s="48"/>
      <c r="AG1025" s="48"/>
      <c r="AH1025" s="48"/>
      <c r="AI1025" s="48"/>
      <c r="AJ1025" s="48"/>
      <c r="AK1025" s="48"/>
      <c r="AL1025" s="150" t="s">
        <v>2931</v>
      </c>
      <c r="AM1025" s="48"/>
      <c r="AN1025" s="48"/>
      <c r="AO1025" s="48"/>
      <c r="AP1025" s="48"/>
      <c r="AQ1025" s="48"/>
      <c r="AR1025" s="48"/>
      <c r="AS1025" s="48"/>
      <c r="AT1025" s="451" t="str">
        <f t="shared" si="65"/>
        <v/>
      </c>
      <c r="AU1025" s="451"/>
      <c r="AV1025" s="451" t="str">
        <f t="shared" si="68"/>
        <v>Yes</v>
      </c>
      <c r="AW1025" s="451"/>
      <c r="AX1025" s="148" t="s">
        <v>895</v>
      </c>
      <c r="AY1025" s="48"/>
      <c r="AZ1025" s="48"/>
      <c r="BA1025" s="48"/>
      <c r="BB1025" s="451" t="b">
        <f t="shared" si="69"/>
        <v>0</v>
      </c>
      <c r="BC1025" s="451"/>
      <c r="BD1025" s="48"/>
      <c r="BE1025" s="48"/>
      <c r="BF1025" s="48"/>
      <c r="BG1025" s="48"/>
      <c r="BH1025" s="48"/>
      <c r="BI1025" s="48"/>
      <c r="BJ1025" s="48"/>
      <c r="BK1025" s="48"/>
      <c r="BL1025" s="48"/>
      <c r="BM1025" s="48"/>
      <c r="BN1025" s="48"/>
      <c r="BO1025" s="48"/>
      <c r="BP1025" s="48"/>
      <c r="BQ1025" s="48"/>
      <c r="BR1025" s="48"/>
      <c r="BS1025" s="48"/>
      <c r="BT1025" s="48"/>
      <c r="BU1025" s="48"/>
    </row>
    <row r="1026" spans="1:73" hidden="1">
      <c r="A1026" s="48"/>
      <c r="B1026" s="48"/>
      <c r="C1026" s="70" t="s">
        <v>2932</v>
      </c>
      <c r="D1026" s="48"/>
      <c r="E1026" s="48"/>
      <c r="F1026" s="48"/>
      <c r="G1026" s="48"/>
      <c r="H1026" s="48"/>
      <c r="I1026" s="48"/>
      <c r="J1026" s="48"/>
      <c r="K1026" s="48"/>
      <c r="L1026" s="450">
        <f t="shared" si="70"/>
        <v>655</v>
      </c>
      <c r="M1026" s="450"/>
      <c r="N1026" s="145" t="s">
        <v>2933</v>
      </c>
      <c r="O1026" s="48"/>
      <c r="P1026" s="48"/>
      <c r="Q1026" s="48"/>
      <c r="R1026" s="48"/>
      <c r="S1026" s="48"/>
      <c r="T1026" s="48"/>
      <c r="U1026" s="451" t="str">
        <f t="shared" si="66"/>
        <v/>
      </c>
      <c r="V1026" s="451"/>
      <c r="W1026" s="451" t="str">
        <f t="shared" si="67"/>
        <v/>
      </c>
      <c r="X1026" s="451"/>
      <c r="Y1026" s="48"/>
      <c r="Z1026" s="48"/>
      <c r="AA1026" s="48"/>
      <c r="AB1026" s="48"/>
      <c r="AC1026" s="48"/>
      <c r="AD1026" s="48"/>
      <c r="AE1026" s="48"/>
      <c r="AF1026" s="48"/>
      <c r="AG1026" s="48"/>
      <c r="AH1026" s="48"/>
      <c r="AI1026" s="48"/>
      <c r="AJ1026" s="48"/>
      <c r="AK1026" s="48"/>
      <c r="AL1026" s="144" t="s">
        <v>2934</v>
      </c>
      <c r="AM1026" s="48"/>
      <c r="AN1026" s="48"/>
      <c r="AO1026" s="48"/>
      <c r="AP1026" s="48"/>
      <c r="AQ1026" s="48"/>
      <c r="AR1026" s="48"/>
      <c r="AS1026" s="48"/>
      <c r="AT1026" s="451" t="str">
        <f t="shared" si="65"/>
        <v/>
      </c>
      <c r="AU1026" s="451"/>
      <c r="AV1026" s="451" t="str">
        <f t="shared" si="68"/>
        <v>Yes</v>
      </c>
      <c r="AW1026" s="451"/>
      <c r="AX1026" s="149" t="s">
        <v>905</v>
      </c>
      <c r="AY1026" s="48"/>
      <c r="AZ1026" s="48"/>
      <c r="BA1026" s="48"/>
      <c r="BB1026" s="451" t="b">
        <f t="shared" si="69"/>
        <v>0</v>
      </c>
      <c r="BC1026" s="451"/>
      <c r="BD1026" s="48"/>
      <c r="BE1026" s="48"/>
      <c r="BF1026" s="48"/>
      <c r="BG1026" s="48"/>
      <c r="BH1026" s="48"/>
      <c r="BI1026" s="48"/>
      <c r="BJ1026" s="48"/>
      <c r="BK1026" s="48"/>
      <c r="BL1026" s="48"/>
      <c r="BM1026" s="48"/>
      <c r="BN1026" s="48"/>
      <c r="BO1026" s="48"/>
      <c r="BP1026" s="48"/>
      <c r="BQ1026" s="48"/>
      <c r="BR1026" s="48"/>
      <c r="BS1026" s="48"/>
      <c r="BT1026" s="48"/>
      <c r="BU1026" s="48"/>
    </row>
    <row r="1027" spans="1:73" hidden="1">
      <c r="A1027" s="48"/>
      <c r="B1027" s="48"/>
      <c r="C1027" s="70" t="s">
        <v>2935</v>
      </c>
      <c r="D1027" s="48"/>
      <c r="E1027" s="48"/>
      <c r="F1027" s="48"/>
      <c r="G1027" s="48"/>
      <c r="H1027" s="48"/>
      <c r="I1027" s="48"/>
      <c r="J1027" s="48"/>
      <c r="K1027" s="48"/>
      <c r="L1027" s="450">
        <f t="shared" si="70"/>
        <v>656</v>
      </c>
      <c r="M1027" s="450"/>
      <c r="N1027" s="145" t="s">
        <v>2936</v>
      </c>
      <c r="O1027" s="48"/>
      <c r="P1027" s="48"/>
      <c r="Q1027" s="48"/>
      <c r="R1027" s="48"/>
      <c r="S1027" s="48"/>
      <c r="T1027" s="48"/>
      <c r="U1027" s="451" t="str">
        <f t="shared" si="66"/>
        <v/>
      </c>
      <c r="V1027" s="451"/>
      <c r="W1027" s="451" t="str">
        <f t="shared" si="67"/>
        <v/>
      </c>
      <c r="X1027" s="451"/>
      <c r="Y1027" s="48"/>
      <c r="Z1027" s="48"/>
      <c r="AA1027" s="48"/>
      <c r="AB1027" s="48"/>
      <c r="AC1027" s="48"/>
      <c r="AD1027" s="48"/>
      <c r="AE1027" s="48"/>
      <c r="AF1027" s="48"/>
      <c r="AG1027" s="48"/>
      <c r="AH1027" s="48"/>
      <c r="AI1027" s="48"/>
      <c r="AJ1027" s="48"/>
      <c r="AK1027" s="48"/>
      <c r="AL1027" s="144" t="s">
        <v>2154</v>
      </c>
      <c r="AM1027" s="48"/>
      <c r="AN1027" s="48"/>
      <c r="AO1027" s="48"/>
      <c r="AP1027" s="48"/>
      <c r="AQ1027" s="48"/>
      <c r="AR1027" s="48"/>
      <c r="AS1027" s="48"/>
      <c r="AT1027" s="451" t="str">
        <f t="shared" si="65"/>
        <v/>
      </c>
      <c r="AU1027" s="451"/>
      <c r="AV1027" s="451" t="str">
        <f t="shared" si="68"/>
        <v>Yes</v>
      </c>
      <c r="AW1027" s="451"/>
      <c r="AX1027" s="149" t="s">
        <v>905</v>
      </c>
      <c r="AY1027" s="48"/>
      <c r="AZ1027" s="48"/>
      <c r="BA1027" s="48"/>
      <c r="BB1027" s="451" t="b">
        <f t="shared" si="69"/>
        <v>0</v>
      </c>
      <c r="BC1027" s="451"/>
      <c r="BD1027" s="48"/>
      <c r="BE1027" s="48"/>
      <c r="BF1027" s="48"/>
      <c r="BG1027" s="48"/>
      <c r="BH1027" s="48"/>
      <c r="BI1027" s="48"/>
      <c r="BJ1027" s="48"/>
      <c r="BK1027" s="48"/>
      <c r="BL1027" s="48"/>
      <c r="BM1027" s="48"/>
      <c r="BN1027" s="48"/>
      <c r="BO1027" s="48"/>
      <c r="BP1027" s="48"/>
      <c r="BQ1027" s="48"/>
      <c r="BR1027" s="48"/>
      <c r="BS1027" s="48"/>
      <c r="BT1027" s="48"/>
      <c r="BU1027" s="48"/>
    </row>
    <row r="1028" spans="1:73" hidden="1">
      <c r="A1028" s="48"/>
      <c r="B1028" s="48"/>
      <c r="C1028" s="70" t="s">
        <v>2937</v>
      </c>
      <c r="D1028" s="48"/>
      <c r="E1028" s="48"/>
      <c r="F1028" s="48"/>
      <c r="G1028" s="48"/>
      <c r="H1028" s="48"/>
      <c r="I1028" s="48"/>
      <c r="J1028" s="48"/>
      <c r="K1028" s="48"/>
      <c r="L1028" s="450">
        <f t="shared" si="70"/>
        <v>657</v>
      </c>
      <c r="M1028" s="450"/>
      <c r="N1028" s="145" t="s">
        <v>2938</v>
      </c>
      <c r="O1028" s="48"/>
      <c r="P1028" s="48"/>
      <c r="Q1028" s="48"/>
      <c r="R1028" s="48"/>
      <c r="S1028" s="48"/>
      <c r="T1028" s="48"/>
      <c r="U1028" s="451" t="str">
        <f t="shared" si="66"/>
        <v/>
      </c>
      <c r="V1028" s="451"/>
      <c r="W1028" s="451" t="str">
        <f t="shared" si="67"/>
        <v/>
      </c>
      <c r="X1028" s="451"/>
      <c r="Y1028" s="48"/>
      <c r="Z1028" s="48"/>
      <c r="AA1028" s="48"/>
      <c r="AB1028" s="48"/>
      <c r="AC1028" s="48"/>
      <c r="AD1028" s="48"/>
      <c r="AE1028" s="48"/>
      <c r="AF1028" s="48"/>
      <c r="AG1028" s="48"/>
      <c r="AH1028" s="48"/>
      <c r="AI1028" s="48"/>
      <c r="AJ1028" s="48"/>
      <c r="AK1028" s="48"/>
      <c r="AL1028" s="144" t="s">
        <v>2939</v>
      </c>
      <c r="AM1028" s="48"/>
      <c r="AN1028" s="48"/>
      <c r="AO1028" s="48"/>
      <c r="AP1028" s="48"/>
      <c r="AQ1028" s="48"/>
      <c r="AR1028" s="48"/>
      <c r="AS1028" s="48"/>
      <c r="AT1028" s="451" t="str">
        <f t="shared" si="65"/>
        <v/>
      </c>
      <c r="AU1028" s="451"/>
      <c r="AV1028" s="451" t="str">
        <f t="shared" si="68"/>
        <v>Yes</v>
      </c>
      <c r="AW1028" s="451"/>
      <c r="AX1028" s="149" t="s">
        <v>905</v>
      </c>
      <c r="AY1028" s="48"/>
      <c r="AZ1028" s="48"/>
      <c r="BA1028" s="48"/>
      <c r="BB1028" s="451" t="b">
        <f t="shared" si="69"/>
        <v>0</v>
      </c>
      <c r="BC1028" s="451"/>
      <c r="BD1028" s="48"/>
      <c r="BE1028" s="48"/>
      <c r="BF1028" s="48"/>
      <c r="BG1028" s="48"/>
      <c r="BH1028" s="48"/>
      <c r="BI1028" s="48"/>
      <c r="BJ1028" s="48"/>
      <c r="BK1028" s="48"/>
      <c r="BL1028" s="48"/>
      <c r="BM1028" s="48"/>
      <c r="BN1028" s="48"/>
      <c r="BO1028" s="48"/>
      <c r="BP1028" s="48"/>
      <c r="BQ1028" s="48"/>
      <c r="BR1028" s="48"/>
      <c r="BS1028" s="48"/>
      <c r="BT1028" s="48"/>
      <c r="BU1028" s="48"/>
    </row>
    <row r="1029" spans="1:73" hidden="1">
      <c r="A1029" s="48"/>
      <c r="B1029" s="48"/>
      <c r="C1029" s="70" t="s">
        <v>2940</v>
      </c>
      <c r="D1029" s="48"/>
      <c r="E1029" s="48"/>
      <c r="F1029" s="48"/>
      <c r="G1029" s="48"/>
      <c r="H1029" s="48"/>
      <c r="I1029" s="48"/>
      <c r="J1029" s="48"/>
      <c r="K1029" s="48"/>
      <c r="L1029" s="450">
        <f t="shared" si="70"/>
        <v>658</v>
      </c>
      <c r="M1029" s="450"/>
      <c r="N1029" s="145" t="s">
        <v>2941</v>
      </c>
      <c r="O1029" s="48"/>
      <c r="P1029" s="48"/>
      <c r="Q1029" s="48"/>
      <c r="R1029" s="48"/>
      <c r="S1029" s="48"/>
      <c r="T1029" s="48"/>
      <c r="U1029" s="451" t="str">
        <f t="shared" si="66"/>
        <v/>
      </c>
      <c r="V1029" s="451"/>
      <c r="W1029" s="451" t="str">
        <f t="shared" si="67"/>
        <v/>
      </c>
      <c r="X1029" s="451"/>
      <c r="Y1029" s="48"/>
      <c r="Z1029" s="48"/>
      <c r="AA1029" s="48"/>
      <c r="AB1029" s="48"/>
      <c r="AC1029" s="48"/>
      <c r="AD1029" s="48"/>
      <c r="AE1029" s="48"/>
      <c r="AF1029" s="48"/>
      <c r="AG1029" s="48"/>
      <c r="AH1029" s="48"/>
      <c r="AI1029" s="48"/>
      <c r="AJ1029" s="48"/>
      <c r="AK1029" s="48"/>
      <c r="AL1029" s="144" t="s">
        <v>2942</v>
      </c>
      <c r="AM1029" s="48"/>
      <c r="AN1029" s="48"/>
      <c r="AO1029" s="48"/>
      <c r="AP1029" s="48"/>
      <c r="AQ1029" s="48"/>
      <c r="AR1029" s="48"/>
      <c r="AS1029" s="48"/>
      <c r="AT1029" s="451" t="str">
        <f t="shared" si="65"/>
        <v/>
      </c>
      <c r="AU1029" s="451"/>
      <c r="AV1029" s="451" t="str">
        <f t="shared" si="68"/>
        <v>Yes</v>
      </c>
      <c r="AW1029" s="451"/>
      <c r="AX1029" s="149" t="s">
        <v>905</v>
      </c>
      <c r="AY1029" s="48"/>
      <c r="AZ1029" s="48"/>
      <c r="BA1029" s="48"/>
      <c r="BB1029" s="451" t="b">
        <f t="shared" si="69"/>
        <v>0</v>
      </c>
      <c r="BC1029" s="451"/>
      <c r="BD1029" s="48"/>
      <c r="BE1029" s="48"/>
      <c r="BF1029" s="48"/>
      <c r="BG1029" s="48"/>
      <c r="BH1029" s="48"/>
      <c r="BI1029" s="48"/>
      <c r="BJ1029" s="48"/>
      <c r="BK1029" s="48"/>
      <c r="BL1029" s="48"/>
      <c r="BM1029" s="48"/>
      <c r="BN1029" s="48"/>
      <c r="BO1029" s="48"/>
      <c r="BP1029" s="48"/>
      <c r="BQ1029" s="48"/>
      <c r="BR1029" s="48"/>
      <c r="BS1029" s="48"/>
      <c r="BT1029" s="48"/>
      <c r="BU1029" s="48"/>
    </row>
    <row r="1030" spans="1:73" hidden="1">
      <c r="A1030" s="48"/>
      <c r="B1030" s="48"/>
      <c r="C1030" s="70" t="s">
        <v>2943</v>
      </c>
      <c r="D1030" s="48"/>
      <c r="E1030" s="48"/>
      <c r="F1030" s="48"/>
      <c r="G1030" s="48"/>
      <c r="H1030" s="48"/>
      <c r="I1030" s="48"/>
      <c r="J1030" s="48"/>
      <c r="K1030" s="48"/>
      <c r="L1030" s="450">
        <f t="shared" si="70"/>
        <v>659</v>
      </c>
      <c r="M1030" s="450"/>
      <c r="N1030" s="145" t="s">
        <v>2944</v>
      </c>
      <c r="O1030" s="48"/>
      <c r="P1030" s="48"/>
      <c r="Q1030" s="48"/>
      <c r="R1030" s="48"/>
      <c r="S1030" s="48"/>
      <c r="T1030" s="48"/>
      <c r="U1030" s="451" t="str">
        <f t="shared" si="66"/>
        <v/>
      </c>
      <c r="V1030" s="451"/>
      <c r="W1030" s="451" t="str">
        <f t="shared" si="67"/>
        <v/>
      </c>
      <c r="X1030" s="451"/>
      <c r="Y1030" s="48"/>
      <c r="Z1030" s="48"/>
      <c r="AA1030" s="48"/>
      <c r="AB1030" s="48"/>
      <c r="AC1030" s="48"/>
      <c r="AD1030" s="48"/>
      <c r="AE1030" s="48"/>
      <c r="AF1030" s="48"/>
      <c r="AG1030" s="48"/>
      <c r="AH1030" s="48"/>
      <c r="AI1030" s="48"/>
      <c r="AJ1030" s="48"/>
      <c r="AK1030" s="48"/>
      <c r="AL1030" s="150" t="s">
        <v>2945</v>
      </c>
      <c r="AM1030" s="48"/>
      <c r="AN1030" s="48"/>
      <c r="AO1030" s="48"/>
      <c r="AP1030" s="48"/>
      <c r="AQ1030" s="48"/>
      <c r="AR1030" s="48"/>
      <c r="AS1030" s="48"/>
      <c r="AT1030" s="451" t="str">
        <f t="shared" si="65"/>
        <v/>
      </c>
      <c r="AU1030" s="451"/>
      <c r="AV1030" s="451" t="str">
        <f t="shared" si="68"/>
        <v>Yes</v>
      </c>
      <c r="AW1030" s="451"/>
      <c r="AX1030" s="148" t="s">
        <v>895</v>
      </c>
      <c r="AY1030" s="48"/>
      <c r="AZ1030" s="48"/>
      <c r="BA1030" s="48"/>
      <c r="BB1030" s="451" t="b">
        <f t="shared" si="69"/>
        <v>0</v>
      </c>
      <c r="BC1030" s="451"/>
      <c r="BD1030" s="48"/>
      <c r="BE1030" s="48"/>
      <c r="BF1030" s="48"/>
      <c r="BG1030" s="48"/>
      <c r="BH1030" s="48"/>
      <c r="BI1030" s="48"/>
      <c r="BJ1030" s="48"/>
      <c r="BK1030" s="48"/>
      <c r="BL1030" s="48"/>
      <c r="BM1030" s="48"/>
      <c r="BN1030" s="48"/>
      <c r="BO1030" s="48"/>
      <c r="BP1030" s="48"/>
      <c r="BQ1030" s="48"/>
      <c r="BR1030" s="48"/>
      <c r="BS1030" s="48"/>
      <c r="BT1030" s="48"/>
      <c r="BU1030" s="48"/>
    </row>
    <row r="1031" spans="1:73" hidden="1">
      <c r="A1031" s="48"/>
      <c r="B1031" s="48"/>
      <c r="C1031" s="70" t="s">
        <v>2946</v>
      </c>
      <c r="D1031" s="48"/>
      <c r="E1031" s="48"/>
      <c r="F1031" s="48"/>
      <c r="G1031" s="48"/>
      <c r="H1031" s="48"/>
      <c r="I1031" s="48"/>
      <c r="J1031" s="48"/>
      <c r="K1031" s="48"/>
      <c r="L1031" s="450">
        <f t="shared" si="70"/>
        <v>660</v>
      </c>
      <c r="M1031" s="450"/>
      <c r="N1031" s="145" t="s">
        <v>2947</v>
      </c>
      <c r="O1031" s="48"/>
      <c r="P1031" s="48"/>
      <c r="Q1031" s="48"/>
      <c r="R1031" s="48"/>
      <c r="S1031" s="48"/>
      <c r="T1031" s="48"/>
      <c r="U1031" s="451" t="str">
        <f t="shared" si="66"/>
        <v/>
      </c>
      <c r="V1031" s="451"/>
      <c r="W1031" s="451" t="str">
        <f t="shared" si="67"/>
        <v/>
      </c>
      <c r="X1031" s="451"/>
      <c r="Y1031" s="48"/>
      <c r="Z1031" s="48"/>
      <c r="AA1031" s="48"/>
      <c r="AB1031" s="48"/>
      <c r="AC1031" s="48"/>
      <c r="AD1031" s="48"/>
      <c r="AE1031" s="48"/>
      <c r="AF1031" s="48"/>
      <c r="AG1031" s="48"/>
      <c r="AH1031" s="48"/>
      <c r="AI1031" s="48"/>
      <c r="AJ1031" s="48"/>
      <c r="AK1031" s="48"/>
      <c r="AL1031" s="150" t="s">
        <v>2948</v>
      </c>
      <c r="AM1031" s="48"/>
      <c r="AN1031" s="48"/>
      <c r="AO1031" s="48"/>
      <c r="AP1031" s="48"/>
      <c r="AQ1031" s="48"/>
      <c r="AR1031" s="48"/>
      <c r="AS1031" s="48"/>
      <c r="AT1031" s="451" t="str">
        <f t="shared" si="65"/>
        <v/>
      </c>
      <c r="AU1031" s="451"/>
      <c r="AV1031" s="451" t="str">
        <f t="shared" si="68"/>
        <v>Yes</v>
      </c>
      <c r="AW1031" s="451"/>
      <c r="AX1031" s="148" t="s">
        <v>895</v>
      </c>
      <c r="AY1031" s="48"/>
      <c r="AZ1031" s="48"/>
      <c r="BA1031" s="48"/>
      <c r="BB1031" s="451" t="b">
        <f t="shared" si="69"/>
        <v>0</v>
      </c>
      <c r="BC1031" s="451"/>
      <c r="BD1031" s="48"/>
      <c r="BE1031" s="48"/>
      <c r="BF1031" s="48"/>
      <c r="BG1031" s="48"/>
      <c r="BH1031" s="48"/>
      <c r="BI1031" s="48"/>
      <c r="BJ1031" s="48"/>
      <c r="BK1031" s="48"/>
      <c r="BL1031" s="48"/>
      <c r="BM1031" s="48"/>
      <c r="BN1031" s="48"/>
      <c r="BO1031" s="48"/>
      <c r="BP1031" s="48"/>
      <c r="BQ1031" s="48"/>
      <c r="BR1031" s="48"/>
      <c r="BS1031" s="48"/>
      <c r="BT1031" s="48"/>
      <c r="BU1031" s="48"/>
    </row>
    <row r="1032" spans="1:73" hidden="1">
      <c r="A1032" s="48"/>
      <c r="B1032" s="48"/>
      <c r="C1032" s="70" t="s">
        <v>2949</v>
      </c>
      <c r="D1032" s="48"/>
      <c r="E1032" s="48"/>
      <c r="F1032" s="48"/>
      <c r="G1032" s="48"/>
      <c r="H1032" s="48"/>
      <c r="I1032" s="48"/>
      <c r="J1032" s="48"/>
      <c r="K1032" s="48"/>
      <c r="L1032" s="450">
        <f t="shared" si="70"/>
        <v>661</v>
      </c>
      <c r="M1032" s="450"/>
      <c r="N1032" s="145" t="s">
        <v>2950</v>
      </c>
      <c r="O1032" s="48"/>
      <c r="P1032" s="48"/>
      <c r="Q1032" s="48"/>
      <c r="R1032" s="48"/>
      <c r="S1032" s="48"/>
      <c r="T1032" s="48"/>
      <c r="U1032" s="451" t="str">
        <f t="shared" si="66"/>
        <v/>
      </c>
      <c r="V1032" s="451"/>
      <c r="W1032" s="451" t="str">
        <f t="shared" si="67"/>
        <v/>
      </c>
      <c r="X1032" s="451"/>
      <c r="Y1032" s="48"/>
      <c r="Z1032" s="48"/>
      <c r="AA1032" s="48"/>
      <c r="AB1032" s="48"/>
      <c r="AC1032" s="48"/>
      <c r="AD1032" s="48"/>
      <c r="AE1032" s="48"/>
      <c r="AF1032" s="48"/>
      <c r="AG1032" s="48"/>
      <c r="AH1032" s="48"/>
      <c r="AI1032" s="48"/>
      <c r="AJ1032" s="48"/>
      <c r="AK1032" s="48"/>
      <c r="AL1032" s="150" t="s">
        <v>2951</v>
      </c>
      <c r="AM1032" s="48"/>
      <c r="AN1032" s="48"/>
      <c r="AO1032" s="48"/>
      <c r="AP1032" s="48"/>
      <c r="AQ1032" s="48"/>
      <c r="AR1032" s="48"/>
      <c r="AS1032" s="48"/>
      <c r="AT1032" s="451" t="str">
        <f t="shared" si="65"/>
        <v/>
      </c>
      <c r="AU1032" s="451"/>
      <c r="AV1032" s="451" t="str">
        <f t="shared" si="68"/>
        <v>Yes</v>
      </c>
      <c r="AW1032" s="451"/>
      <c r="AX1032" s="148" t="s">
        <v>895</v>
      </c>
      <c r="AY1032" s="48"/>
      <c r="AZ1032" s="48"/>
      <c r="BA1032" s="48"/>
      <c r="BB1032" s="451" t="b">
        <f t="shared" si="69"/>
        <v>0</v>
      </c>
      <c r="BC1032" s="451"/>
      <c r="BD1032" s="48"/>
      <c r="BE1032" s="48"/>
      <c r="BF1032" s="48"/>
      <c r="BG1032" s="48"/>
      <c r="BH1032" s="48"/>
      <c r="BI1032" s="48"/>
      <c r="BJ1032" s="48"/>
      <c r="BK1032" s="48"/>
      <c r="BL1032" s="48"/>
      <c r="BM1032" s="48"/>
      <c r="BN1032" s="48"/>
      <c r="BO1032" s="48"/>
      <c r="BP1032" s="48"/>
      <c r="BQ1032" s="48"/>
      <c r="BR1032" s="48"/>
      <c r="BS1032" s="48"/>
      <c r="BT1032" s="48"/>
      <c r="BU1032" s="48"/>
    </row>
    <row r="1033" spans="1:73" hidden="1">
      <c r="A1033" s="48"/>
      <c r="B1033" s="48"/>
      <c r="C1033" s="70" t="s">
        <v>2952</v>
      </c>
      <c r="D1033" s="48"/>
      <c r="E1033" s="48"/>
      <c r="F1033" s="48"/>
      <c r="G1033" s="48"/>
      <c r="H1033" s="48"/>
      <c r="I1033" s="48"/>
      <c r="J1033" s="48"/>
      <c r="K1033" s="48"/>
      <c r="L1033" s="450">
        <f t="shared" si="70"/>
        <v>662</v>
      </c>
      <c r="M1033" s="450"/>
      <c r="N1033" s="145" t="s">
        <v>2953</v>
      </c>
      <c r="O1033" s="48"/>
      <c r="P1033" s="48"/>
      <c r="Q1033" s="48"/>
      <c r="R1033" s="48"/>
      <c r="S1033" s="48"/>
      <c r="T1033" s="48"/>
      <c r="U1033" s="451" t="str">
        <f t="shared" si="66"/>
        <v/>
      </c>
      <c r="V1033" s="451"/>
      <c r="W1033" s="451" t="str">
        <f t="shared" si="67"/>
        <v/>
      </c>
      <c r="X1033" s="451"/>
      <c r="Y1033" s="48"/>
      <c r="Z1033" s="48"/>
      <c r="AA1033" s="48"/>
      <c r="AB1033" s="48"/>
      <c r="AC1033" s="48"/>
      <c r="AD1033" s="48"/>
      <c r="AE1033" s="48"/>
      <c r="AF1033" s="48"/>
      <c r="AG1033" s="48"/>
      <c r="AH1033" s="48"/>
      <c r="AI1033" s="48"/>
      <c r="AJ1033" s="48"/>
      <c r="AK1033" s="48"/>
      <c r="AL1033" s="153" t="s">
        <v>2954</v>
      </c>
      <c r="AM1033" s="48"/>
      <c r="AN1033" s="48"/>
      <c r="AO1033" s="48"/>
      <c r="AP1033" s="48"/>
      <c r="AQ1033" s="48"/>
      <c r="AR1033" s="48"/>
      <c r="AS1033" s="48"/>
      <c r="AT1033" s="451" t="str">
        <f t="shared" si="65"/>
        <v/>
      </c>
      <c r="AU1033" s="451"/>
      <c r="AV1033" s="451" t="str">
        <f t="shared" si="68"/>
        <v>Yes</v>
      </c>
      <c r="AW1033" s="451"/>
      <c r="AX1033" s="148" t="s">
        <v>895</v>
      </c>
      <c r="AY1033" s="48"/>
      <c r="AZ1033" s="48"/>
      <c r="BA1033" s="48"/>
      <c r="BB1033" s="451" t="b">
        <f t="shared" si="69"/>
        <v>0</v>
      </c>
      <c r="BC1033" s="451"/>
      <c r="BD1033" s="48"/>
      <c r="BE1033" s="48"/>
      <c r="BF1033" s="48"/>
      <c r="BG1033" s="48"/>
      <c r="BH1033" s="48"/>
      <c r="BI1033" s="48"/>
      <c r="BJ1033" s="48"/>
      <c r="BK1033" s="48"/>
      <c r="BL1033" s="48"/>
      <c r="BM1033" s="48"/>
      <c r="BN1033" s="48"/>
      <c r="BO1033" s="48"/>
      <c r="BP1033" s="48"/>
      <c r="BQ1033" s="48"/>
      <c r="BR1033" s="48"/>
      <c r="BS1033" s="48"/>
      <c r="BT1033" s="48"/>
      <c r="BU1033" s="48"/>
    </row>
    <row r="1034" spans="1:73" hidden="1">
      <c r="A1034" s="48"/>
      <c r="B1034" s="48"/>
      <c r="C1034" s="70" t="s">
        <v>2955</v>
      </c>
      <c r="D1034" s="48"/>
      <c r="E1034" s="48"/>
      <c r="F1034" s="48"/>
      <c r="G1034" s="48"/>
      <c r="H1034" s="48"/>
      <c r="I1034" s="48"/>
      <c r="J1034" s="48"/>
      <c r="K1034" s="48"/>
      <c r="L1034" s="450">
        <f t="shared" si="70"/>
        <v>663</v>
      </c>
      <c r="M1034" s="450"/>
      <c r="N1034" s="145" t="s">
        <v>2956</v>
      </c>
      <c r="O1034" s="48"/>
      <c r="P1034" s="48"/>
      <c r="Q1034" s="48"/>
      <c r="R1034" s="48"/>
      <c r="S1034" s="48"/>
      <c r="T1034" s="48"/>
      <c r="U1034" s="451" t="str">
        <f t="shared" si="66"/>
        <v/>
      </c>
      <c r="V1034" s="451"/>
      <c r="W1034" s="451" t="str">
        <f t="shared" si="67"/>
        <v/>
      </c>
      <c r="X1034" s="451"/>
      <c r="Y1034" s="48"/>
      <c r="Z1034" s="48"/>
      <c r="AA1034" s="48"/>
      <c r="AB1034" s="48"/>
      <c r="AC1034" s="48"/>
      <c r="AD1034" s="48"/>
      <c r="AE1034" s="48"/>
      <c r="AF1034" s="48"/>
      <c r="AG1034" s="48"/>
      <c r="AH1034" s="48"/>
      <c r="AI1034" s="48"/>
      <c r="AJ1034" s="48"/>
      <c r="AK1034" s="48"/>
      <c r="AL1034" s="144" t="s">
        <v>2957</v>
      </c>
      <c r="AM1034" s="48"/>
      <c r="AN1034" s="48"/>
      <c r="AO1034" s="48"/>
      <c r="AP1034" s="48"/>
      <c r="AQ1034" s="48"/>
      <c r="AR1034" s="48"/>
      <c r="AS1034" s="48"/>
      <c r="AT1034" s="451" t="str">
        <f t="shared" si="65"/>
        <v/>
      </c>
      <c r="AU1034" s="451"/>
      <c r="AV1034" s="451" t="str">
        <f t="shared" si="68"/>
        <v>No</v>
      </c>
      <c r="AW1034" s="451"/>
      <c r="AX1034" s="149" t="s">
        <v>900</v>
      </c>
      <c r="AY1034" s="48"/>
      <c r="AZ1034" s="48"/>
      <c r="BA1034" s="48"/>
      <c r="BB1034" s="451" t="b">
        <f t="shared" si="69"/>
        <v>0</v>
      </c>
      <c r="BC1034" s="451"/>
      <c r="BD1034" s="48"/>
      <c r="BE1034" s="48"/>
      <c r="BF1034" s="48"/>
      <c r="BG1034" s="48"/>
      <c r="BH1034" s="48"/>
      <c r="BI1034" s="48"/>
      <c r="BJ1034" s="48"/>
      <c r="BK1034" s="48"/>
      <c r="BL1034" s="48"/>
      <c r="BM1034" s="48"/>
      <c r="BN1034" s="48"/>
      <c r="BO1034" s="48"/>
      <c r="BP1034" s="48"/>
      <c r="BQ1034" s="48"/>
      <c r="BR1034" s="48"/>
      <c r="BS1034" s="48"/>
      <c r="BT1034" s="48"/>
      <c r="BU1034" s="48"/>
    </row>
    <row r="1035" spans="1:73" hidden="1">
      <c r="A1035" s="48"/>
      <c r="B1035" s="48"/>
      <c r="C1035" s="70" t="s">
        <v>2958</v>
      </c>
      <c r="D1035" s="48"/>
      <c r="E1035" s="48"/>
      <c r="F1035" s="48"/>
      <c r="G1035" s="48"/>
      <c r="H1035" s="48"/>
      <c r="I1035" s="48"/>
      <c r="J1035" s="48"/>
      <c r="K1035" s="48"/>
      <c r="L1035" s="450">
        <f t="shared" si="70"/>
        <v>664</v>
      </c>
      <c r="M1035" s="450"/>
      <c r="N1035" s="145" t="s">
        <v>2959</v>
      </c>
      <c r="O1035" s="48"/>
      <c r="P1035" s="48"/>
      <c r="Q1035" s="48"/>
      <c r="R1035" s="48"/>
      <c r="S1035" s="48"/>
      <c r="T1035" s="48"/>
      <c r="U1035" s="451" t="str">
        <f t="shared" si="66"/>
        <v/>
      </c>
      <c r="V1035" s="451"/>
      <c r="W1035" s="451" t="str">
        <f t="shared" si="67"/>
        <v/>
      </c>
      <c r="X1035" s="451"/>
      <c r="Y1035" s="48"/>
      <c r="Z1035" s="48"/>
      <c r="AA1035" s="48"/>
      <c r="AB1035" s="48"/>
      <c r="AC1035" s="48"/>
      <c r="AD1035" s="48"/>
      <c r="AE1035" s="48"/>
      <c r="AF1035" s="48"/>
      <c r="AG1035" s="48"/>
      <c r="AH1035" s="48"/>
      <c r="AI1035" s="48"/>
      <c r="AJ1035" s="48"/>
      <c r="AK1035" s="48"/>
      <c r="AL1035" s="144" t="s">
        <v>2960</v>
      </c>
      <c r="AM1035" s="48"/>
      <c r="AN1035" s="48"/>
      <c r="AO1035" s="48"/>
      <c r="AP1035" s="48"/>
      <c r="AQ1035" s="48"/>
      <c r="AR1035" s="48"/>
      <c r="AS1035" s="48"/>
      <c r="AT1035" s="451" t="str">
        <f t="shared" si="65"/>
        <v/>
      </c>
      <c r="AU1035" s="451"/>
      <c r="AV1035" s="451" t="str">
        <f t="shared" si="68"/>
        <v>Yes</v>
      </c>
      <c r="AW1035" s="451"/>
      <c r="AX1035" s="69" t="s">
        <v>987</v>
      </c>
      <c r="AY1035" s="48"/>
      <c r="AZ1035" s="48"/>
      <c r="BA1035" s="48"/>
      <c r="BB1035" s="451" t="b">
        <f t="shared" si="69"/>
        <v>0</v>
      </c>
      <c r="BC1035" s="451"/>
      <c r="BD1035" s="48"/>
      <c r="BE1035" s="48"/>
      <c r="BF1035" s="48"/>
      <c r="BG1035" s="48"/>
      <c r="BH1035" s="48"/>
      <c r="BI1035" s="48"/>
      <c r="BJ1035" s="48"/>
      <c r="BK1035" s="48"/>
      <c r="BL1035" s="48"/>
      <c r="BM1035" s="48"/>
      <c r="BN1035" s="48"/>
      <c r="BO1035" s="48"/>
      <c r="BP1035" s="48"/>
      <c r="BQ1035" s="48"/>
      <c r="BR1035" s="48"/>
      <c r="BS1035" s="48"/>
      <c r="BT1035" s="48"/>
      <c r="BU1035" s="48"/>
    </row>
    <row r="1036" spans="1:73" hidden="1">
      <c r="A1036" s="48"/>
      <c r="B1036" s="48"/>
      <c r="C1036" s="70" t="s">
        <v>2961</v>
      </c>
      <c r="D1036" s="48"/>
      <c r="E1036" s="48"/>
      <c r="F1036" s="48"/>
      <c r="G1036" s="48"/>
      <c r="H1036" s="48"/>
      <c r="I1036" s="48"/>
      <c r="J1036" s="48"/>
      <c r="K1036" s="48"/>
      <c r="L1036" s="450">
        <f t="shared" si="70"/>
        <v>665</v>
      </c>
      <c r="M1036" s="450"/>
      <c r="N1036" s="145" t="s">
        <v>2962</v>
      </c>
      <c r="O1036" s="48"/>
      <c r="P1036" s="48"/>
      <c r="Q1036" s="48"/>
      <c r="R1036" s="48"/>
      <c r="S1036" s="48"/>
      <c r="T1036" s="48"/>
      <c r="U1036" s="451" t="str">
        <f t="shared" si="66"/>
        <v/>
      </c>
      <c r="V1036" s="451"/>
      <c r="W1036" s="451" t="str">
        <f t="shared" si="67"/>
        <v/>
      </c>
      <c r="X1036" s="451"/>
      <c r="Y1036" s="48"/>
      <c r="Z1036" s="48"/>
      <c r="AA1036" s="48"/>
      <c r="AB1036" s="48"/>
      <c r="AC1036" s="48"/>
      <c r="AD1036" s="48"/>
      <c r="AE1036" s="48"/>
      <c r="AF1036" s="48"/>
      <c r="AG1036" s="48"/>
      <c r="AH1036" s="48"/>
      <c r="AI1036" s="48"/>
      <c r="AJ1036" s="48"/>
      <c r="AK1036" s="48"/>
      <c r="AL1036" s="144" t="s">
        <v>2963</v>
      </c>
      <c r="AM1036" s="48"/>
      <c r="AN1036" s="48"/>
      <c r="AO1036" s="48"/>
      <c r="AP1036" s="48"/>
      <c r="AQ1036" s="48"/>
      <c r="AR1036" s="48"/>
      <c r="AS1036" s="48"/>
      <c r="AT1036" s="451" t="str">
        <f t="shared" si="65"/>
        <v/>
      </c>
      <c r="AU1036" s="451"/>
      <c r="AV1036" s="451" t="str">
        <f t="shared" si="68"/>
        <v>Yes</v>
      </c>
      <c r="AW1036" s="451"/>
      <c r="AX1036" s="69" t="s">
        <v>987</v>
      </c>
      <c r="AY1036" s="48"/>
      <c r="AZ1036" s="48"/>
      <c r="BA1036" s="48"/>
      <c r="BB1036" s="451" t="b">
        <f t="shared" si="69"/>
        <v>0</v>
      </c>
      <c r="BC1036" s="451"/>
      <c r="BD1036" s="48"/>
      <c r="BE1036" s="48"/>
      <c r="BF1036" s="48"/>
      <c r="BG1036" s="48"/>
      <c r="BH1036" s="48"/>
      <c r="BI1036" s="48"/>
      <c r="BJ1036" s="48"/>
      <c r="BK1036" s="48"/>
      <c r="BL1036" s="48"/>
      <c r="BM1036" s="48"/>
      <c r="BN1036" s="48"/>
      <c r="BO1036" s="48"/>
      <c r="BP1036" s="48"/>
      <c r="BQ1036" s="48"/>
      <c r="BR1036" s="48"/>
      <c r="BS1036" s="48"/>
      <c r="BT1036" s="48"/>
      <c r="BU1036" s="48"/>
    </row>
    <row r="1037" spans="1:73" hidden="1">
      <c r="A1037" s="48"/>
      <c r="B1037" s="48"/>
      <c r="C1037" s="70" t="s">
        <v>2964</v>
      </c>
      <c r="D1037" s="48"/>
      <c r="E1037" s="48"/>
      <c r="F1037" s="48"/>
      <c r="G1037" s="48"/>
      <c r="H1037" s="48"/>
      <c r="I1037" s="48"/>
      <c r="J1037" s="48"/>
      <c r="K1037" s="48"/>
      <c r="L1037" s="450">
        <f t="shared" si="70"/>
        <v>666</v>
      </c>
      <c r="M1037" s="450"/>
      <c r="N1037" s="145" t="s">
        <v>2158</v>
      </c>
      <c r="O1037" s="48"/>
      <c r="P1037" s="48"/>
      <c r="Q1037" s="48"/>
      <c r="R1037" s="48"/>
      <c r="S1037" s="48"/>
      <c r="T1037" s="48"/>
      <c r="U1037" s="451" t="str">
        <f t="shared" si="66"/>
        <v/>
      </c>
      <c r="V1037" s="451"/>
      <c r="W1037" s="451" t="str">
        <f t="shared" si="67"/>
        <v/>
      </c>
      <c r="X1037" s="451"/>
      <c r="Y1037" s="48"/>
      <c r="Z1037" s="48"/>
      <c r="AA1037" s="48"/>
      <c r="AB1037" s="48"/>
      <c r="AC1037" s="48"/>
      <c r="AD1037" s="48"/>
      <c r="AE1037" s="48"/>
      <c r="AF1037" s="48"/>
      <c r="AG1037" s="48"/>
      <c r="AH1037" s="48"/>
      <c r="AI1037" s="48"/>
      <c r="AJ1037" s="48"/>
      <c r="AK1037" s="48"/>
      <c r="AL1037" s="144" t="s">
        <v>2157</v>
      </c>
      <c r="AM1037" s="48"/>
      <c r="AN1037" s="48"/>
      <c r="AO1037" s="48"/>
      <c r="AP1037" s="48"/>
      <c r="AQ1037" s="48"/>
      <c r="AR1037" s="48"/>
      <c r="AS1037" s="48"/>
      <c r="AT1037" s="451" t="str">
        <f t="shared" si="65"/>
        <v/>
      </c>
      <c r="AU1037" s="451"/>
      <c r="AV1037" s="451" t="str">
        <f t="shared" si="68"/>
        <v>No</v>
      </c>
      <c r="AW1037" s="451"/>
      <c r="AX1037" s="149" t="s">
        <v>900</v>
      </c>
      <c r="AY1037" s="48"/>
      <c r="AZ1037" s="48"/>
      <c r="BA1037" s="48"/>
      <c r="BB1037" s="451" t="b">
        <f t="shared" si="69"/>
        <v>0</v>
      </c>
      <c r="BC1037" s="451"/>
      <c r="BD1037" s="48"/>
      <c r="BE1037" s="48"/>
      <c r="BF1037" s="48"/>
      <c r="BG1037" s="48"/>
      <c r="BH1037" s="48"/>
      <c r="BI1037" s="48"/>
      <c r="BJ1037" s="48"/>
      <c r="BK1037" s="48"/>
      <c r="BL1037" s="48"/>
      <c r="BM1037" s="48"/>
      <c r="BN1037" s="48"/>
      <c r="BO1037" s="48"/>
      <c r="BP1037" s="48"/>
      <c r="BQ1037" s="48"/>
      <c r="BR1037" s="48"/>
      <c r="BS1037" s="48"/>
      <c r="BT1037" s="48"/>
      <c r="BU1037" s="48"/>
    </row>
    <row r="1038" spans="1:73" hidden="1">
      <c r="A1038" s="48"/>
      <c r="B1038" s="48"/>
      <c r="C1038" s="70" t="s">
        <v>2965</v>
      </c>
      <c r="D1038" s="48"/>
      <c r="E1038" s="48"/>
      <c r="F1038" s="48"/>
      <c r="G1038" s="48"/>
      <c r="H1038" s="48"/>
      <c r="I1038" s="48"/>
      <c r="J1038" s="48"/>
      <c r="K1038" s="48"/>
      <c r="L1038" s="450">
        <f t="shared" si="70"/>
        <v>667</v>
      </c>
      <c r="M1038" s="450"/>
      <c r="N1038" s="145" t="s">
        <v>2966</v>
      </c>
      <c r="O1038" s="48"/>
      <c r="P1038" s="48"/>
      <c r="Q1038" s="48"/>
      <c r="R1038" s="48"/>
      <c r="S1038" s="48"/>
      <c r="T1038" s="48"/>
      <c r="U1038" s="451" t="str">
        <f t="shared" si="66"/>
        <v/>
      </c>
      <c r="V1038" s="451"/>
      <c r="W1038" s="451" t="str">
        <f t="shared" si="67"/>
        <v/>
      </c>
      <c r="X1038" s="451"/>
      <c r="Y1038" s="48"/>
      <c r="Z1038" s="48"/>
      <c r="AA1038" s="48"/>
      <c r="AB1038" s="48"/>
      <c r="AC1038" s="48"/>
      <c r="AD1038" s="48"/>
      <c r="AE1038" s="48"/>
      <c r="AF1038" s="48"/>
      <c r="AG1038" s="48"/>
      <c r="AH1038" s="48"/>
      <c r="AI1038" s="48"/>
      <c r="AJ1038" s="48"/>
      <c r="AK1038" s="48"/>
      <c r="AL1038" s="144" t="s">
        <v>2967</v>
      </c>
      <c r="AM1038" s="48"/>
      <c r="AN1038" s="48"/>
      <c r="AO1038" s="48"/>
      <c r="AP1038" s="48"/>
      <c r="AQ1038" s="48"/>
      <c r="AR1038" s="48"/>
      <c r="AS1038" s="48"/>
      <c r="AT1038" s="451" t="str">
        <f t="shared" si="65"/>
        <v/>
      </c>
      <c r="AU1038" s="451"/>
      <c r="AV1038" s="451" t="str">
        <f t="shared" si="68"/>
        <v>Yes</v>
      </c>
      <c r="AW1038" s="451"/>
      <c r="AX1038" s="148" t="s">
        <v>895</v>
      </c>
      <c r="AY1038" s="48"/>
      <c r="AZ1038" s="48"/>
      <c r="BA1038" s="48"/>
      <c r="BB1038" s="451" t="b">
        <f t="shared" si="69"/>
        <v>0</v>
      </c>
      <c r="BC1038" s="451"/>
      <c r="BD1038" s="48"/>
      <c r="BE1038" s="48"/>
      <c r="BF1038" s="48"/>
      <c r="BG1038" s="48"/>
      <c r="BH1038" s="48"/>
      <c r="BI1038" s="48"/>
      <c r="BJ1038" s="48"/>
      <c r="BK1038" s="48"/>
      <c r="BL1038" s="48"/>
      <c r="BM1038" s="48"/>
      <c r="BN1038" s="48"/>
      <c r="BO1038" s="48"/>
      <c r="BP1038" s="48"/>
      <c r="BQ1038" s="48"/>
      <c r="BR1038" s="48"/>
      <c r="BS1038" s="48"/>
      <c r="BT1038" s="48"/>
      <c r="BU1038" s="48"/>
    </row>
    <row r="1039" spans="1:73" hidden="1">
      <c r="A1039" s="48"/>
      <c r="B1039" s="48"/>
      <c r="C1039" s="70" t="s">
        <v>2968</v>
      </c>
      <c r="D1039" s="48"/>
      <c r="E1039" s="48"/>
      <c r="F1039" s="48"/>
      <c r="G1039" s="48"/>
      <c r="H1039" s="48"/>
      <c r="I1039" s="48"/>
      <c r="J1039" s="48"/>
      <c r="K1039" s="48"/>
      <c r="L1039" s="450">
        <f t="shared" si="70"/>
        <v>668</v>
      </c>
      <c r="M1039" s="450"/>
      <c r="N1039" s="145" t="s">
        <v>2969</v>
      </c>
      <c r="O1039" s="48"/>
      <c r="P1039" s="48"/>
      <c r="Q1039" s="48"/>
      <c r="R1039" s="48"/>
      <c r="S1039" s="48"/>
      <c r="T1039" s="48"/>
      <c r="U1039" s="451" t="str">
        <f t="shared" si="66"/>
        <v/>
      </c>
      <c r="V1039" s="451"/>
      <c r="W1039" s="451" t="str">
        <f t="shared" si="67"/>
        <v/>
      </c>
      <c r="X1039" s="451"/>
      <c r="Y1039" s="48"/>
      <c r="Z1039" s="48"/>
      <c r="AA1039" s="48"/>
      <c r="AB1039" s="48"/>
      <c r="AC1039" s="48"/>
      <c r="AD1039" s="48"/>
      <c r="AE1039" s="48"/>
      <c r="AF1039" s="48"/>
      <c r="AG1039" s="48"/>
      <c r="AH1039" s="48"/>
      <c r="AI1039" s="48"/>
      <c r="AJ1039" s="48"/>
      <c r="AK1039" s="48"/>
      <c r="AL1039" s="150" t="s">
        <v>2970</v>
      </c>
      <c r="AM1039" s="48"/>
      <c r="AN1039" s="48"/>
      <c r="AO1039" s="48"/>
      <c r="AP1039" s="48"/>
      <c r="AQ1039" s="48"/>
      <c r="AR1039" s="48"/>
      <c r="AS1039" s="48"/>
      <c r="AT1039" s="451" t="str">
        <f t="shared" si="65"/>
        <v/>
      </c>
      <c r="AU1039" s="451"/>
      <c r="AV1039" s="451" t="str">
        <f t="shared" si="68"/>
        <v>Yes</v>
      </c>
      <c r="AW1039" s="451"/>
      <c r="AX1039" s="148" t="s">
        <v>895</v>
      </c>
      <c r="AY1039" s="48"/>
      <c r="AZ1039" s="48"/>
      <c r="BA1039" s="48"/>
      <c r="BB1039" s="451" t="b">
        <f t="shared" si="69"/>
        <v>0</v>
      </c>
      <c r="BC1039" s="451"/>
      <c r="BD1039" s="48"/>
      <c r="BE1039" s="48"/>
      <c r="BF1039" s="48"/>
      <c r="BG1039" s="48"/>
      <c r="BH1039" s="48"/>
      <c r="BI1039" s="48"/>
      <c r="BJ1039" s="48"/>
      <c r="BK1039" s="48"/>
      <c r="BL1039" s="48"/>
      <c r="BM1039" s="48"/>
      <c r="BN1039" s="48"/>
      <c r="BO1039" s="48"/>
      <c r="BP1039" s="48"/>
      <c r="BQ1039" s="48"/>
      <c r="BR1039" s="48"/>
      <c r="BS1039" s="48"/>
      <c r="BT1039" s="48"/>
      <c r="BU1039" s="48"/>
    </row>
    <row r="1040" spans="1:73" hidden="1">
      <c r="A1040" s="48"/>
      <c r="B1040" s="48"/>
      <c r="C1040" s="70" t="s">
        <v>2971</v>
      </c>
      <c r="D1040" s="48"/>
      <c r="E1040" s="48"/>
      <c r="F1040" s="48"/>
      <c r="G1040" s="48"/>
      <c r="H1040" s="48"/>
      <c r="I1040" s="48"/>
      <c r="J1040" s="48"/>
      <c r="K1040" s="48"/>
      <c r="L1040" s="450">
        <f t="shared" si="70"/>
        <v>669</v>
      </c>
      <c r="M1040" s="450"/>
      <c r="N1040" s="145" t="s">
        <v>2191</v>
      </c>
      <c r="O1040" s="48"/>
      <c r="P1040" s="48"/>
      <c r="Q1040" s="48"/>
      <c r="R1040" s="48"/>
      <c r="S1040" s="48"/>
      <c r="T1040" s="48"/>
      <c r="U1040" s="451" t="str">
        <f t="shared" si="66"/>
        <v/>
      </c>
      <c r="V1040" s="451"/>
      <c r="W1040" s="451" t="str">
        <f t="shared" si="67"/>
        <v/>
      </c>
      <c r="X1040" s="451"/>
      <c r="Y1040" s="48"/>
      <c r="Z1040" s="48"/>
      <c r="AA1040" s="48"/>
      <c r="AB1040" s="48"/>
      <c r="AC1040" s="48"/>
      <c r="AD1040" s="48"/>
      <c r="AE1040" s="48"/>
      <c r="AF1040" s="48"/>
      <c r="AG1040" s="48"/>
      <c r="AH1040" s="48"/>
      <c r="AI1040" s="48"/>
      <c r="AJ1040" s="48"/>
      <c r="AK1040" s="48"/>
      <c r="AL1040" s="150" t="s">
        <v>2972</v>
      </c>
      <c r="AM1040" s="48"/>
      <c r="AN1040" s="48"/>
      <c r="AO1040" s="48"/>
      <c r="AP1040" s="48"/>
      <c r="AQ1040" s="48"/>
      <c r="AR1040" s="48"/>
      <c r="AS1040" s="48"/>
      <c r="AT1040" s="451" t="str">
        <f t="shared" si="65"/>
        <v/>
      </c>
      <c r="AU1040" s="451"/>
      <c r="AV1040" s="451" t="str">
        <f t="shared" si="68"/>
        <v>Yes</v>
      </c>
      <c r="AW1040" s="451"/>
      <c r="AX1040" s="148" t="s">
        <v>895</v>
      </c>
      <c r="AY1040" s="48"/>
      <c r="AZ1040" s="48"/>
      <c r="BA1040" s="48"/>
      <c r="BB1040" s="451" t="b">
        <f t="shared" si="69"/>
        <v>0</v>
      </c>
      <c r="BC1040" s="451"/>
      <c r="BD1040" s="48"/>
      <c r="BE1040" s="48"/>
      <c r="BF1040" s="48"/>
      <c r="BG1040" s="48"/>
      <c r="BH1040" s="48"/>
      <c r="BI1040" s="48"/>
      <c r="BJ1040" s="48"/>
      <c r="BK1040" s="48"/>
      <c r="BL1040" s="48"/>
      <c r="BM1040" s="48"/>
      <c r="BN1040" s="48"/>
      <c r="BO1040" s="48"/>
      <c r="BP1040" s="48"/>
      <c r="BQ1040" s="48"/>
      <c r="BR1040" s="48"/>
      <c r="BS1040" s="48"/>
      <c r="BT1040" s="48"/>
      <c r="BU1040" s="48"/>
    </row>
    <row r="1041" spans="1:73" hidden="1">
      <c r="A1041" s="48"/>
      <c r="B1041" s="48"/>
      <c r="C1041" s="70" t="s">
        <v>2973</v>
      </c>
      <c r="D1041" s="48"/>
      <c r="E1041" s="48"/>
      <c r="F1041" s="48"/>
      <c r="G1041" s="48"/>
      <c r="H1041" s="48"/>
      <c r="I1041" s="48"/>
      <c r="J1041" s="48"/>
      <c r="K1041" s="48"/>
      <c r="L1041" s="450">
        <f t="shared" si="70"/>
        <v>670</v>
      </c>
      <c r="M1041" s="450"/>
      <c r="N1041" s="145" t="s">
        <v>2974</v>
      </c>
      <c r="O1041" s="48"/>
      <c r="P1041" s="48"/>
      <c r="Q1041" s="48"/>
      <c r="R1041" s="48"/>
      <c r="S1041" s="48"/>
      <c r="T1041" s="48"/>
      <c r="U1041" s="451" t="str">
        <f t="shared" si="66"/>
        <v/>
      </c>
      <c r="V1041" s="451"/>
      <c r="W1041" s="451" t="str">
        <f t="shared" si="67"/>
        <v/>
      </c>
      <c r="X1041" s="451"/>
      <c r="Y1041" s="48"/>
      <c r="Z1041" s="48"/>
      <c r="AA1041" s="48"/>
      <c r="AB1041" s="48"/>
      <c r="AC1041" s="48"/>
      <c r="AD1041" s="48"/>
      <c r="AE1041" s="48"/>
      <c r="AF1041" s="48"/>
      <c r="AG1041" s="48"/>
      <c r="AH1041" s="48"/>
      <c r="AI1041" s="48"/>
      <c r="AJ1041" s="48"/>
      <c r="AK1041" s="48"/>
      <c r="AL1041" s="144" t="s">
        <v>2975</v>
      </c>
      <c r="AM1041" s="48"/>
      <c r="AN1041" s="48"/>
      <c r="AO1041" s="48"/>
      <c r="AP1041" s="48"/>
      <c r="AQ1041" s="48"/>
      <c r="AR1041" s="48"/>
      <c r="AS1041" s="48"/>
      <c r="AT1041" s="451" t="str">
        <f t="shared" si="65"/>
        <v/>
      </c>
      <c r="AU1041" s="451"/>
      <c r="AV1041" s="451" t="str">
        <f t="shared" si="68"/>
        <v>Yes</v>
      </c>
      <c r="AW1041" s="451"/>
      <c r="AX1041" s="69" t="s">
        <v>987</v>
      </c>
      <c r="AY1041" s="48"/>
      <c r="AZ1041" s="48"/>
      <c r="BA1041" s="48"/>
      <c r="BB1041" s="451" t="b">
        <f t="shared" si="69"/>
        <v>0</v>
      </c>
      <c r="BC1041" s="451"/>
      <c r="BD1041" s="48"/>
      <c r="BE1041" s="48"/>
      <c r="BF1041" s="48"/>
      <c r="BG1041" s="48"/>
      <c r="BH1041" s="48"/>
      <c r="BI1041" s="48"/>
      <c r="BJ1041" s="48"/>
      <c r="BK1041" s="48"/>
      <c r="BL1041" s="48"/>
      <c r="BM1041" s="48"/>
      <c r="BN1041" s="48"/>
      <c r="BO1041" s="48"/>
      <c r="BP1041" s="48"/>
      <c r="BQ1041" s="48"/>
      <c r="BR1041" s="48"/>
      <c r="BS1041" s="48"/>
      <c r="BT1041" s="48"/>
      <c r="BU1041" s="48"/>
    </row>
    <row r="1042" spans="1:73" hidden="1">
      <c r="A1042" s="48"/>
      <c r="B1042" s="48"/>
      <c r="C1042" s="70" t="s">
        <v>2976</v>
      </c>
      <c r="D1042" s="48"/>
      <c r="E1042" s="48"/>
      <c r="F1042" s="48"/>
      <c r="G1042" s="48"/>
      <c r="H1042" s="48"/>
      <c r="I1042" s="48"/>
      <c r="J1042" s="48"/>
      <c r="K1042" s="48"/>
      <c r="L1042" s="450">
        <f t="shared" si="70"/>
        <v>671</v>
      </c>
      <c r="M1042" s="450"/>
      <c r="N1042" s="145" t="s">
        <v>2977</v>
      </c>
      <c r="O1042" s="48"/>
      <c r="P1042" s="48"/>
      <c r="Q1042" s="48"/>
      <c r="R1042" s="48"/>
      <c r="S1042" s="48"/>
      <c r="T1042" s="48"/>
      <c r="U1042" s="451" t="str">
        <f t="shared" si="66"/>
        <v/>
      </c>
      <c r="V1042" s="451"/>
      <c r="W1042" s="451" t="str">
        <f t="shared" si="67"/>
        <v/>
      </c>
      <c r="X1042" s="451"/>
      <c r="Y1042" s="48"/>
      <c r="Z1042" s="48"/>
      <c r="AA1042" s="48"/>
      <c r="AB1042" s="48"/>
      <c r="AC1042" s="48"/>
      <c r="AD1042" s="48"/>
      <c r="AE1042" s="48"/>
      <c r="AF1042" s="48"/>
      <c r="AG1042" s="48"/>
      <c r="AH1042" s="48"/>
      <c r="AI1042" s="48"/>
      <c r="AJ1042" s="48"/>
      <c r="AK1042" s="48"/>
      <c r="AL1042" s="153" t="s">
        <v>2978</v>
      </c>
      <c r="AM1042" s="48"/>
      <c r="AN1042" s="48"/>
      <c r="AO1042" s="48"/>
      <c r="AP1042" s="48"/>
      <c r="AQ1042" s="48"/>
      <c r="AR1042" s="48"/>
      <c r="AS1042" s="48"/>
      <c r="AT1042" s="451" t="str">
        <f t="shared" si="65"/>
        <v/>
      </c>
      <c r="AU1042" s="451"/>
      <c r="AV1042" s="451" t="str">
        <f t="shared" si="68"/>
        <v>Yes</v>
      </c>
      <c r="AW1042" s="451"/>
      <c r="AX1042" s="69" t="s">
        <v>987</v>
      </c>
      <c r="AY1042" s="48"/>
      <c r="AZ1042" s="48"/>
      <c r="BA1042" s="48"/>
      <c r="BB1042" s="451" t="b">
        <f t="shared" si="69"/>
        <v>0</v>
      </c>
      <c r="BC1042" s="451"/>
      <c r="BD1042" s="48"/>
      <c r="BE1042" s="48"/>
      <c r="BF1042" s="48"/>
      <c r="BG1042" s="48"/>
      <c r="BH1042" s="48"/>
      <c r="BI1042" s="48"/>
      <c r="BJ1042" s="48"/>
      <c r="BK1042" s="48"/>
      <c r="BL1042" s="48"/>
      <c r="BM1042" s="48"/>
      <c r="BN1042" s="48"/>
      <c r="BO1042" s="48"/>
      <c r="BP1042" s="48"/>
      <c r="BQ1042" s="48"/>
      <c r="BR1042" s="48"/>
      <c r="BS1042" s="48"/>
      <c r="BT1042" s="48"/>
      <c r="BU1042" s="48"/>
    </row>
    <row r="1043" spans="1:73" hidden="1">
      <c r="A1043" s="48"/>
      <c r="B1043" s="48"/>
      <c r="C1043" s="70" t="s">
        <v>2979</v>
      </c>
      <c r="D1043" s="48"/>
      <c r="E1043" s="48"/>
      <c r="F1043" s="48"/>
      <c r="G1043" s="48"/>
      <c r="H1043" s="48"/>
      <c r="I1043" s="48"/>
      <c r="J1043" s="48"/>
      <c r="K1043" s="48"/>
      <c r="L1043" s="450">
        <f t="shared" si="70"/>
        <v>672</v>
      </c>
      <c r="M1043" s="450"/>
      <c r="N1043" s="145" t="s">
        <v>2980</v>
      </c>
      <c r="O1043" s="48"/>
      <c r="P1043" s="48"/>
      <c r="Q1043" s="48"/>
      <c r="R1043" s="48"/>
      <c r="S1043" s="48"/>
      <c r="T1043" s="48"/>
      <c r="U1043" s="451" t="str">
        <f t="shared" si="66"/>
        <v/>
      </c>
      <c r="V1043" s="451"/>
      <c r="W1043" s="451" t="str">
        <f t="shared" si="67"/>
        <v/>
      </c>
      <c r="X1043" s="451"/>
      <c r="Y1043" s="48"/>
      <c r="Z1043" s="48"/>
      <c r="AA1043" s="48"/>
      <c r="AB1043" s="48"/>
      <c r="AC1043" s="48"/>
      <c r="AD1043" s="48"/>
      <c r="AE1043" s="48"/>
      <c r="AF1043" s="48"/>
      <c r="AG1043" s="48"/>
      <c r="AH1043" s="48"/>
      <c r="AI1043" s="48"/>
      <c r="AJ1043" s="48"/>
      <c r="AK1043" s="48"/>
      <c r="AL1043" s="144" t="s">
        <v>2981</v>
      </c>
      <c r="AM1043" s="48"/>
      <c r="AN1043" s="48"/>
      <c r="AO1043" s="48"/>
      <c r="AP1043" s="48"/>
      <c r="AQ1043" s="48"/>
      <c r="AR1043" s="48"/>
      <c r="AS1043" s="48"/>
      <c r="AT1043" s="451" t="str">
        <f t="shared" si="65"/>
        <v/>
      </c>
      <c r="AU1043" s="451"/>
      <c r="AV1043" s="451" t="str">
        <f t="shared" si="68"/>
        <v>Yes</v>
      </c>
      <c r="AW1043" s="451"/>
      <c r="AX1043" s="69" t="s">
        <v>987</v>
      </c>
      <c r="AY1043" s="48"/>
      <c r="AZ1043" s="48"/>
      <c r="BA1043" s="48"/>
      <c r="BB1043" s="451" t="b">
        <f t="shared" si="69"/>
        <v>0</v>
      </c>
      <c r="BC1043" s="451"/>
      <c r="BD1043" s="48"/>
      <c r="BE1043" s="48"/>
      <c r="BF1043" s="48"/>
      <c r="BG1043" s="48"/>
      <c r="BH1043" s="48"/>
      <c r="BI1043" s="48"/>
      <c r="BJ1043" s="48"/>
      <c r="BK1043" s="48"/>
      <c r="BL1043" s="48"/>
      <c r="BM1043" s="48"/>
      <c r="BN1043" s="48"/>
      <c r="BO1043" s="48"/>
      <c r="BP1043" s="48"/>
      <c r="BQ1043" s="48"/>
      <c r="BR1043" s="48"/>
      <c r="BS1043" s="48"/>
      <c r="BT1043" s="48"/>
      <c r="BU1043" s="48"/>
    </row>
    <row r="1044" spans="1:73" hidden="1">
      <c r="A1044" s="48"/>
      <c r="B1044" s="48"/>
      <c r="C1044" s="70" t="s">
        <v>2982</v>
      </c>
      <c r="D1044" s="48"/>
      <c r="E1044" s="48"/>
      <c r="F1044" s="48"/>
      <c r="G1044" s="48"/>
      <c r="H1044" s="48"/>
      <c r="I1044" s="48"/>
      <c r="J1044" s="48"/>
      <c r="K1044" s="48"/>
      <c r="L1044" s="450">
        <f t="shared" si="70"/>
        <v>673</v>
      </c>
      <c r="M1044" s="450"/>
      <c r="N1044" s="145" t="s">
        <v>2983</v>
      </c>
      <c r="O1044" s="48"/>
      <c r="P1044" s="48"/>
      <c r="Q1044" s="48"/>
      <c r="R1044" s="48"/>
      <c r="S1044" s="48"/>
      <c r="T1044" s="48"/>
      <c r="U1044" s="451" t="str">
        <f t="shared" si="66"/>
        <v/>
      </c>
      <c r="V1044" s="451"/>
      <c r="W1044" s="451" t="str">
        <f t="shared" si="67"/>
        <v/>
      </c>
      <c r="X1044" s="451"/>
      <c r="Y1044" s="48"/>
      <c r="Z1044" s="48"/>
      <c r="AA1044" s="48"/>
      <c r="AB1044" s="48"/>
      <c r="AC1044" s="48"/>
      <c r="AD1044" s="48"/>
      <c r="AE1044" s="48"/>
      <c r="AF1044" s="48"/>
      <c r="AG1044" s="48"/>
      <c r="AH1044" s="48"/>
      <c r="AI1044" s="48"/>
      <c r="AJ1044" s="48"/>
      <c r="AK1044" s="48"/>
      <c r="AL1044" s="153" t="s">
        <v>2984</v>
      </c>
      <c r="AM1044" s="48"/>
      <c r="AN1044" s="48"/>
      <c r="AO1044" s="48"/>
      <c r="AP1044" s="48"/>
      <c r="AQ1044" s="48"/>
      <c r="AR1044" s="48"/>
      <c r="AS1044" s="48"/>
      <c r="AT1044" s="451" t="str">
        <f t="shared" si="65"/>
        <v/>
      </c>
      <c r="AU1044" s="451"/>
      <c r="AV1044" s="451" t="str">
        <f t="shared" si="68"/>
        <v>Yes</v>
      </c>
      <c r="AW1044" s="451"/>
      <c r="AX1044" s="148" t="s">
        <v>895</v>
      </c>
      <c r="AY1044" s="48"/>
      <c r="AZ1044" s="48"/>
      <c r="BA1044" s="48"/>
      <c r="BB1044" s="451" t="b">
        <f t="shared" si="69"/>
        <v>0</v>
      </c>
      <c r="BC1044" s="451"/>
      <c r="BD1044" s="48"/>
      <c r="BE1044" s="48"/>
      <c r="BF1044" s="48"/>
      <c r="BG1044" s="48"/>
      <c r="BH1044" s="48"/>
      <c r="BI1044" s="48"/>
      <c r="BJ1044" s="48"/>
      <c r="BK1044" s="48"/>
      <c r="BL1044" s="48"/>
      <c r="BM1044" s="48"/>
      <c r="BN1044" s="48"/>
      <c r="BO1044" s="48"/>
      <c r="BP1044" s="48"/>
      <c r="BQ1044" s="48"/>
      <c r="BR1044" s="48"/>
      <c r="BS1044" s="48"/>
      <c r="BT1044" s="48"/>
      <c r="BU1044" s="48"/>
    </row>
    <row r="1045" spans="1:73" hidden="1">
      <c r="A1045" s="48"/>
      <c r="B1045" s="48"/>
      <c r="C1045" s="70" t="s">
        <v>2985</v>
      </c>
      <c r="D1045" s="48"/>
      <c r="E1045" s="48"/>
      <c r="F1045" s="48"/>
      <c r="G1045" s="48"/>
      <c r="H1045" s="48"/>
      <c r="I1045" s="48"/>
      <c r="J1045" s="48"/>
      <c r="K1045" s="48"/>
      <c r="L1045" s="450">
        <f t="shared" si="70"/>
        <v>674</v>
      </c>
      <c r="M1045" s="450"/>
      <c r="N1045" s="145" t="s">
        <v>2986</v>
      </c>
      <c r="O1045" s="48"/>
      <c r="P1045" s="48"/>
      <c r="Q1045" s="48"/>
      <c r="R1045" s="48"/>
      <c r="S1045" s="48"/>
      <c r="T1045" s="48"/>
      <c r="U1045" s="451" t="str">
        <f t="shared" si="66"/>
        <v/>
      </c>
      <c r="V1045" s="451"/>
      <c r="W1045" s="451" t="str">
        <f t="shared" si="67"/>
        <v/>
      </c>
      <c r="X1045" s="451"/>
      <c r="Y1045" s="48"/>
      <c r="Z1045" s="48"/>
      <c r="AA1045" s="48"/>
      <c r="AB1045" s="48"/>
      <c r="AC1045" s="48"/>
      <c r="AD1045" s="48"/>
      <c r="AE1045" s="48"/>
      <c r="AF1045" s="48"/>
      <c r="AG1045" s="48"/>
      <c r="AH1045" s="48"/>
      <c r="AI1045" s="48"/>
      <c r="AJ1045" s="48"/>
      <c r="AK1045" s="48"/>
      <c r="AL1045" s="150" t="s">
        <v>2987</v>
      </c>
      <c r="AM1045" s="48"/>
      <c r="AN1045" s="48"/>
      <c r="AO1045" s="48"/>
      <c r="AP1045" s="48"/>
      <c r="AQ1045" s="48"/>
      <c r="AR1045" s="48"/>
      <c r="AS1045" s="48"/>
      <c r="AT1045" s="451" t="str">
        <f t="shared" si="65"/>
        <v/>
      </c>
      <c r="AU1045" s="451"/>
      <c r="AV1045" s="451" t="str">
        <f t="shared" si="68"/>
        <v>Yes</v>
      </c>
      <c r="AW1045" s="451"/>
      <c r="AX1045" s="148" t="s">
        <v>895</v>
      </c>
      <c r="AY1045" s="48"/>
      <c r="AZ1045" s="48"/>
      <c r="BA1045" s="48"/>
      <c r="BB1045" s="451" t="b">
        <f t="shared" si="69"/>
        <v>0</v>
      </c>
      <c r="BC1045" s="451"/>
      <c r="BD1045" s="48"/>
      <c r="BE1045" s="48"/>
      <c r="BF1045" s="48"/>
      <c r="BG1045" s="48"/>
      <c r="BH1045" s="48"/>
      <c r="BI1045" s="48"/>
      <c r="BJ1045" s="48"/>
      <c r="BK1045" s="48"/>
      <c r="BL1045" s="48"/>
      <c r="BM1045" s="48"/>
      <c r="BN1045" s="48"/>
      <c r="BO1045" s="48"/>
      <c r="BP1045" s="48"/>
      <c r="BQ1045" s="48"/>
      <c r="BR1045" s="48"/>
      <c r="BS1045" s="48"/>
      <c r="BT1045" s="48"/>
      <c r="BU1045" s="48"/>
    </row>
    <row r="1046" spans="1:73" hidden="1">
      <c r="A1046" s="48"/>
      <c r="B1046" s="48"/>
      <c r="C1046" s="70" t="s">
        <v>2988</v>
      </c>
      <c r="D1046" s="48"/>
      <c r="E1046" s="48"/>
      <c r="F1046" s="48"/>
      <c r="G1046" s="48"/>
      <c r="H1046" s="48"/>
      <c r="I1046" s="48"/>
      <c r="J1046" s="48"/>
      <c r="K1046" s="48"/>
      <c r="L1046" s="450">
        <f t="shared" si="70"/>
        <v>675</v>
      </c>
      <c r="M1046" s="450"/>
      <c r="N1046" s="145" t="s">
        <v>2989</v>
      </c>
      <c r="O1046" s="48"/>
      <c r="P1046" s="48"/>
      <c r="Q1046" s="48"/>
      <c r="R1046" s="48"/>
      <c r="S1046" s="48"/>
      <c r="T1046" s="48"/>
      <c r="U1046" s="451" t="str">
        <f t="shared" si="66"/>
        <v/>
      </c>
      <c r="V1046" s="451"/>
      <c r="W1046" s="451" t="str">
        <f t="shared" si="67"/>
        <v/>
      </c>
      <c r="X1046" s="451"/>
      <c r="Y1046" s="48"/>
      <c r="Z1046" s="48"/>
      <c r="AA1046" s="48"/>
      <c r="AB1046" s="48"/>
      <c r="AC1046" s="48"/>
      <c r="AD1046" s="48"/>
      <c r="AE1046" s="48"/>
      <c r="AF1046" s="48"/>
      <c r="AG1046" s="48"/>
      <c r="AH1046" s="48"/>
      <c r="AI1046" s="48"/>
      <c r="AJ1046" s="48"/>
      <c r="AK1046" s="48"/>
      <c r="AL1046" s="144" t="s">
        <v>2990</v>
      </c>
      <c r="AM1046" s="48"/>
      <c r="AN1046" s="48"/>
      <c r="AO1046" s="48"/>
      <c r="AP1046" s="48"/>
      <c r="AQ1046" s="48"/>
      <c r="AR1046" s="48"/>
      <c r="AS1046" s="48"/>
      <c r="AT1046" s="451" t="str">
        <f t="shared" si="65"/>
        <v/>
      </c>
      <c r="AU1046" s="451"/>
      <c r="AV1046" s="451" t="str">
        <f t="shared" si="68"/>
        <v>Yes</v>
      </c>
      <c r="AW1046" s="451"/>
      <c r="AX1046" s="69" t="s">
        <v>918</v>
      </c>
      <c r="AY1046" s="48"/>
      <c r="AZ1046" s="48"/>
      <c r="BA1046" s="48"/>
      <c r="BB1046" s="451" t="b">
        <f t="shared" si="69"/>
        <v>0</v>
      </c>
      <c r="BC1046" s="451"/>
      <c r="BD1046" s="48"/>
      <c r="BE1046" s="48"/>
      <c r="BF1046" s="48"/>
      <c r="BG1046" s="48"/>
      <c r="BH1046" s="48"/>
      <c r="BI1046" s="48"/>
      <c r="BJ1046" s="48"/>
      <c r="BK1046" s="48"/>
      <c r="BL1046" s="48"/>
      <c r="BM1046" s="48"/>
      <c r="BN1046" s="48"/>
      <c r="BO1046" s="48"/>
      <c r="BP1046" s="48"/>
      <c r="BQ1046" s="48"/>
      <c r="BR1046" s="48"/>
      <c r="BS1046" s="48"/>
      <c r="BT1046" s="48"/>
      <c r="BU1046" s="48"/>
    </row>
    <row r="1047" spans="1:73" hidden="1">
      <c r="A1047" s="48"/>
      <c r="B1047" s="48"/>
      <c r="C1047" s="70" t="s">
        <v>2991</v>
      </c>
      <c r="D1047" s="48"/>
      <c r="E1047" s="48"/>
      <c r="F1047" s="48"/>
      <c r="G1047" s="48"/>
      <c r="H1047" s="48"/>
      <c r="I1047" s="48"/>
      <c r="J1047" s="48"/>
      <c r="K1047" s="48"/>
      <c r="L1047" s="450">
        <f t="shared" si="70"/>
        <v>676</v>
      </c>
      <c r="M1047" s="450"/>
      <c r="N1047" s="145" t="s">
        <v>2992</v>
      </c>
      <c r="O1047" s="48"/>
      <c r="P1047" s="48"/>
      <c r="Q1047" s="48"/>
      <c r="R1047" s="48"/>
      <c r="S1047" s="48"/>
      <c r="T1047" s="48"/>
      <c r="U1047" s="451" t="str">
        <f t="shared" si="66"/>
        <v/>
      </c>
      <c r="V1047" s="451"/>
      <c r="W1047" s="451" t="str">
        <f t="shared" si="67"/>
        <v/>
      </c>
      <c r="X1047" s="451"/>
      <c r="Y1047" s="48"/>
      <c r="Z1047" s="48"/>
      <c r="AA1047" s="48"/>
      <c r="AB1047" s="48"/>
      <c r="AC1047" s="48"/>
      <c r="AD1047" s="48"/>
      <c r="AE1047" s="48"/>
      <c r="AF1047" s="48"/>
      <c r="AG1047" s="48"/>
      <c r="AH1047" s="48"/>
      <c r="AI1047" s="48"/>
      <c r="AJ1047" s="48"/>
      <c r="AK1047" s="48"/>
      <c r="AL1047" s="153" t="s">
        <v>2993</v>
      </c>
      <c r="AM1047" s="48"/>
      <c r="AN1047" s="48"/>
      <c r="AO1047" s="48"/>
      <c r="AP1047" s="48"/>
      <c r="AQ1047" s="48"/>
      <c r="AR1047" s="48"/>
      <c r="AS1047" s="48"/>
      <c r="AT1047" s="451" t="str">
        <f t="shared" si="65"/>
        <v/>
      </c>
      <c r="AU1047" s="451"/>
      <c r="AV1047" s="451" t="str">
        <f t="shared" si="68"/>
        <v>Yes</v>
      </c>
      <c r="AW1047" s="451"/>
      <c r="AX1047" s="148" t="s">
        <v>895</v>
      </c>
      <c r="AY1047" s="48"/>
      <c r="AZ1047" s="48"/>
      <c r="BA1047" s="48"/>
      <c r="BB1047" s="451" t="b">
        <f t="shared" si="69"/>
        <v>0</v>
      </c>
      <c r="BC1047" s="451"/>
      <c r="BD1047" s="48"/>
      <c r="BE1047" s="48"/>
      <c r="BF1047" s="48"/>
      <c r="BG1047" s="48"/>
      <c r="BH1047" s="48"/>
      <c r="BI1047" s="48"/>
      <c r="BJ1047" s="48"/>
      <c r="BK1047" s="48"/>
      <c r="BL1047" s="48"/>
      <c r="BM1047" s="48"/>
      <c r="BN1047" s="48"/>
      <c r="BO1047" s="48"/>
      <c r="BP1047" s="48"/>
      <c r="BQ1047" s="48"/>
      <c r="BR1047" s="48"/>
      <c r="BS1047" s="48"/>
      <c r="BT1047" s="48"/>
      <c r="BU1047" s="48"/>
    </row>
    <row r="1048" spans="1:73" hidden="1">
      <c r="A1048" s="48"/>
      <c r="B1048" s="48"/>
      <c r="C1048" s="70" t="s">
        <v>2994</v>
      </c>
      <c r="D1048" s="48"/>
      <c r="E1048" s="48"/>
      <c r="F1048" s="48"/>
      <c r="G1048" s="48"/>
      <c r="H1048" s="48"/>
      <c r="I1048" s="48"/>
      <c r="J1048" s="48"/>
      <c r="K1048" s="48"/>
      <c r="L1048" s="450">
        <f t="shared" si="70"/>
        <v>677</v>
      </c>
      <c r="M1048" s="450"/>
      <c r="N1048" s="145" t="s">
        <v>2995</v>
      </c>
      <c r="O1048" s="48"/>
      <c r="P1048" s="48"/>
      <c r="Q1048" s="48"/>
      <c r="R1048" s="48"/>
      <c r="S1048" s="48"/>
      <c r="T1048" s="48"/>
      <c r="U1048" s="451" t="str">
        <f t="shared" si="66"/>
        <v/>
      </c>
      <c r="V1048" s="451"/>
      <c r="W1048" s="451" t="str">
        <f t="shared" si="67"/>
        <v/>
      </c>
      <c r="X1048" s="451"/>
      <c r="Y1048" s="48"/>
      <c r="Z1048" s="48"/>
      <c r="AA1048" s="48"/>
      <c r="AB1048" s="48"/>
      <c r="AC1048" s="48"/>
      <c r="AD1048" s="48"/>
      <c r="AE1048" s="48"/>
      <c r="AF1048" s="48"/>
      <c r="AG1048" s="48"/>
      <c r="AH1048" s="48"/>
      <c r="AI1048" s="48"/>
      <c r="AJ1048" s="48"/>
      <c r="AK1048" s="48"/>
      <c r="AL1048" s="147" t="s">
        <v>2996</v>
      </c>
      <c r="AM1048" s="48"/>
      <c r="AN1048" s="48"/>
      <c r="AO1048" s="48"/>
      <c r="AP1048" s="48"/>
      <c r="AQ1048" s="48"/>
      <c r="AR1048" s="48"/>
      <c r="AS1048" s="48"/>
      <c r="AT1048" s="451" t="str">
        <f t="shared" si="65"/>
        <v/>
      </c>
      <c r="AU1048" s="451"/>
      <c r="AV1048" s="451" t="str">
        <f t="shared" si="68"/>
        <v>Yes</v>
      </c>
      <c r="AW1048" s="451"/>
      <c r="AX1048" s="148" t="s">
        <v>895</v>
      </c>
      <c r="AY1048" s="48"/>
      <c r="AZ1048" s="48"/>
      <c r="BA1048" s="48"/>
      <c r="BB1048" s="451" t="b">
        <f t="shared" si="69"/>
        <v>0</v>
      </c>
      <c r="BC1048" s="451"/>
      <c r="BD1048" s="48"/>
      <c r="BE1048" s="48"/>
      <c r="BF1048" s="48"/>
      <c r="BG1048" s="48"/>
      <c r="BH1048" s="48"/>
      <c r="BI1048" s="48"/>
      <c r="BJ1048" s="48"/>
      <c r="BK1048" s="48"/>
      <c r="BL1048" s="48"/>
      <c r="BM1048" s="48"/>
      <c r="BN1048" s="48"/>
      <c r="BO1048" s="48"/>
      <c r="BP1048" s="48"/>
      <c r="BQ1048" s="48"/>
      <c r="BR1048" s="48"/>
      <c r="BS1048" s="48"/>
      <c r="BT1048" s="48"/>
      <c r="BU1048" s="48"/>
    </row>
    <row r="1049" spans="1:73" hidden="1">
      <c r="A1049" s="48"/>
      <c r="B1049" s="48"/>
      <c r="C1049" s="70" t="s">
        <v>2997</v>
      </c>
      <c r="D1049" s="48"/>
      <c r="E1049" s="48"/>
      <c r="F1049" s="48"/>
      <c r="G1049" s="48"/>
      <c r="H1049" s="48"/>
      <c r="I1049" s="48"/>
      <c r="J1049" s="48"/>
      <c r="K1049" s="48"/>
      <c r="L1049" s="450">
        <f t="shared" si="70"/>
        <v>678</v>
      </c>
      <c r="M1049" s="450"/>
      <c r="N1049" s="145" t="s">
        <v>2998</v>
      </c>
      <c r="O1049" s="48"/>
      <c r="P1049" s="48"/>
      <c r="Q1049" s="48"/>
      <c r="R1049" s="48"/>
      <c r="S1049" s="48"/>
      <c r="T1049" s="48"/>
      <c r="U1049" s="451" t="str">
        <f t="shared" si="66"/>
        <v/>
      </c>
      <c r="V1049" s="451"/>
      <c r="W1049" s="451" t="str">
        <f t="shared" si="67"/>
        <v/>
      </c>
      <c r="X1049" s="451"/>
      <c r="Y1049" s="48"/>
      <c r="Z1049" s="48"/>
      <c r="AA1049" s="48"/>
      <c r="AB1049" s="48"/>
      <c r="AC1049" s="48"/>
      <c r="AD1049" s="48"/>
      <c r="AE1049" s="48"/>
      <c r="AF1049" s="48"/>
      <c r="AG1049" s="48"/>
      <c r="AH1049" s="48"/>
      <c r="AI1049" s="48"/>
      <c r="AJ1049" s="48"/>
      <c r="AK1049" s="48"/>
      <c r="AL1049" s="150" t="s">
        <v>2999</v>
      </c>
      <c r="AM1049" s="48"/>
      <c r="AN1049" s="48"/>
      <c r="AO1049" s="48"/>
      <c r="AP1049" s="48"/>
      <c r="AQ1049" s="48"/>
      <c r="AR1049" s="48"/>
      <c r="AS1049" s="48"/>
      <c r="AT1049" s="451" t="str">
        <f t="shared" si="65"/>
        <v/>
      </c>
      <c r="AU1049" s="451"/>
      <c r="AV1049" s="451" t="str">
        <f t="shared" si="68"/>
        <v>Yes</v>
      </c>
      <c r="AW1049" s="451"/>
      <c r="AX1049" s="148" t="s">
        <v>895</v>
      </c>
      <c r="AY1049" s="48"/>
      <c r="AZ1049" s="48"/>
      <c r="BA1049" s="48"/>
      <c r="BB1049" s="451" t="b">
        <f t="shared" si="69"/>
        <v>0</v>
      </c>
      <c r="BC1049" s="451"/>
      <c r="BD1049" s="48"/>
      <c r="BE1049" s="48"/>
      <c r="BF1049" s="48"/>
      <c r="BG1049" s="48"/>
      <c r="BH1049" s="48"/>
      <c r="BI1049" s="48"/>
      <c r="BJ1049" s="48"/>
      <c r="BK1049" s="48"/>
      <c r="BL1049" s="48"/>
      <c r="BM1049" s="48"/>
      <c r="BN1049" s="48"/>
      <c r="BO1049" s="48"/>
      <c r="BP1049" s="48"/>
      <c r="BQ1049" s="48"/>
      <c r="BR1049" s="48"/>
      <c r="BS1049" s="48"/>
      <c r="BT1049" s="48"/>
      <c r="BU1049" s="48"/>
    </row>
    <row r="1050" spans="1:73" hidden="1">
      <c r="A1050" s="48"/>
      <c r="B1050" s="48"/>
      <c r="C1050" s="70" t="s">
        <v>3000</v>
      </c>
      <c r="D1050" s="48"/>
      <c r="E1050" s="48"/>
      <c r="F1050" s="48"/>
      <c r="G1050" s="48"/>
      <c r="H1050" s="48"/>
      <c r="I1050" s="48"/>
      <c r="J1050" s="48"/>
      <c r="K1050" s="48"/>
      <c r="L1050" s="450">
        <f t="shared" si="70"/>
        <v>679</v>
      </c>
      <c r="M1050" s="450"/>
      <c r="N1050" s="145" t="s">
        <v>3001</v>
      </c>
      <c r="O1050" s="48"/>
      <c r="P1050" s="48"/>
      <c r="Q1050" s="48"/>
      <c r="R1050" s="48"/>
      <c r="S1050" s="48"/>
      <c r="T1050" s="48"/>
      <c r="U1050" s="451" t="str">
        <f t="shared" si="66"/>
        <v/>
      </c>
      <c r="V1050" s="451"/>
      <c r="W1050" s="451" t="str">
        <f t="shared" si="67"/>
        <v/>
      </c>
      <c r="X1050" s="451"/>
      <c r="Y1050" s="48"/>
      <c r="Z1050" s="48"/>
      <c r="AA1050" s="48"/>
      <c r="AB1050" s="48"/>
      <c r="AC1050" s="48"/>
      <c r="AD1050" s="48"/>
      <c r="AE1050" s="48"/>
      <c r="AF1050" s="48"/>
      <c r="AG1050" s="48"/>
      <c r="AH1050" s="48"/>
      <c r="AI1050" s="48"/>
      <c r="AJ1050" s="48"/>
      <c r="AK1050" s="48"/>
      <c r="AL1050" s="150" t="s">
        <v>3002</v>
      </c>
      <c r="AM1050" s="48"/>
      <c r="AN1050" s="48"/>
      <c r="AO1050" s="48"/>
      <c r="AP1050" s="48"/>
      <c r="AQ1050" s="48"/>
      <c r="AR1050" s="48"/>
      <c r="AS1050" s="48"/>
      <c r="AT1050" s="451" t="str">
        <f t="shared" si="65"/>
        <v/>
      </c>
      <c r="AU1050" s="451"/>
      <c r="AV1050" s="451" t="str">
        <f t="shared" si="68"/>
        <v>Yes</v>
      </c>
      <c r="AW1050" s="451"/>
      <c r="AX1050" s="148" t="s">
        <v>895</v>
      </c>
      <c r="AY1050" s="48"/>
      <c r="AZ1050" s="48"/>
      <c r="BA1050" s="48"/>
      <c r="BB1050" s="451" t="b">
        <f t="shared" si="69"/>
        <v>0</v>
      </c>
      <c r="BC1050" s="451"/>
      <c r="BD1050" s="48"/>
      <c r="BE1050" s="48"/>
      <c r="BF1050" s="48"/>
      <c r="BG1050" s="48"/>
      <c r="BH1050" s="48"/>
      <c r="BI1050" s="48"/>
      <c r="BJ1050" s="48"/>
      <c r="BK1050" s="48"/>
      <c r="BL1050" s="48"/>
      <c r="BM1050" s="48"/>
      <c r="BN1050" s="48"/>
      <c r="BO1050" s="48"/>
      <c r="BP1050" s="48"/>
      <c r="BQ1050" s="48"/>
      <c r="BR1050" s="48"/>
      <c r="BS1050" s="48"/>
      <c r="BT1050" s="48"/>
      <c r="BU1050" s="48"/>
    </row>
    <row r="1051" spans="1:73" hidden="1">
      <c r="A1051" s="48"/>
      <c r="B1051" s="48"/>
      <c r="C1051" s="70" t="s">
        <v>3003</v>
      </c>
      <c r="D1051" s="48"/>
      <c r="E1051" s="48"/>
      <c r="F1051" s="48"/>
      <c r="G1051" s="48"/>
      <c r="H1051" s="48"/>
      <c r="I1051" s="48"/>
      <c r="J1051" s="48"/>
      <c r="K1051" s="48"/>
      <c r="L1051" s="450">
        <f t="shared" si="70"/>
        <v>680</v>
      </c>
      <c r="M1051" s="450"/>
      <c r="N1051" s="145" t="s">
        <v>3004</v>
      </c>
      <c r="O1051" s="48"/>
      <c r="P1051" s="48"/>
      <c r="Q1051" s="48"/>
      <c r="R1051" s="48"/>
      <c r="S1051" s="48"/>
      <c r="T1051" s="48"/>
      <c r="U1051" s="451" t="str">
        <f t="shared" si="66"/>
        <v/>
      </c>
      <c r="V1051" s="451"/>
      <c r="W1051" s="451" t="str">
        <f t="shared" si="67"/>
        <v/>
      </c>
      <c r="X1051" s="451"/>
      <c r="Y1051" s="48"/>
      <c r="Z1051" s="48"/>
      <c r="AA1051" s="48"/>
      <c r="AB1051" s="48"/>
      <c r="AC1051" s="48"/>
      <c r="AD1051" s="48"/>
      <c r="AE1051" s="48"/>
      <c r="AF1051" s="48"/>
      <c r="AG1051" s="48"/>
      <c r="AH1051" s="48"/>
      <c r="AI1051" s="48"/>
      <c r="AJ1051" s="48"/>
      <c r="AK1051" s="48"/>
      <c r="AL1051" s="150" t="s">
        <v>3005</v>
      </c>
      <c r="AM1051" s="48"/>
      <c r="AN1051" s="48"/>
      <c r="AO1051" s="48"/>
      <c r="AP1051" s="48"/>
      <c r="AQ1051" s="48"/>
      <c r="AR1051" s="48"/>
      <c r="AS1051" s="48"/>
      <c r="AT1051" s="451" t="str">
        <f t="shared" si="65"/>
        <v/>
      </c>
      <c r="AU1051" s="451"/>
      <c r="AV1051" s="451" t="str">
        <f t="shared" si="68"/>
        <v>Yes</v>
      </c>
      <c r="AW1051" s="451"/>
      <c r="AX1051" s="148" t="s">
        <v>895</v>
      </c>
      <c r="AY1051" s="48"/>
      <c r="AZ1051" s="48"/>
      <c r="BA1051" s="48"/>
      <c r="BB1051" s="451" t="b">
        <f t="shared" si="69"/>
        <v>0</v>
      </c>
      <c r="BC1051" s="451"/>
      <c r="BD1051" s="48"/>
      <c r="BE1051" s="48"/>
      <c r="BF1051" s="48"/>
      <c r="BG1051" s="48"/>
      <c r="BH1051" s="48"/>
      <c r="BI1051" s="48"/>
      <c r="BJ1051" s="48"/>
      <c r="BK1051" s="48"/>
      <c r="BL1051" s="48"/>
      <c r="BM1051" s="48"/>
      <c r="BN1051" s="48"/>
      <c r="BO1051" s="48"/>
      <c r="BP1051" s="48"/>
      <c r="BQ1051" s="48"/>
      <c r="BR1051" s="48"/>
      <c r="BS1051" s="48"/>
      <c r="BT1051" s="48"/>
      <c r="BU1051" s="48"/>
    </row>
    <row r="1052" spans="1:73" hidden="1">
      <c r="A1052" s="48"/>
      <c r="B1052" s="48"/>
      <c r="C1052" s="70" t="s">
        <v>3006</v>
      </c>
      <c r="D1052" s="48"/>
      <c r="E1052" s="48"/>
      <c r="F1052" s="48"/>
      <c r="G1052" s="48"/>
      <c r="H1052" s="48"/>
      <c r="I1052" s="48"/>
      <c r="J1052" s="48"/>
      <c r="K1052" s="48"/>
      <c r="L1052" s="450">
        <f t="shared" si="70"/>
        <v>681</v>
      </c>
      <c r="M1052" s="450"/>
      <c r="N1052" s="145" t="s">
        <v>3007</v>
      </c>
      <c r="O1052" s="48"/>
      <c r="P1052" s="48"/>
      <c r="Q1052" s="48"/>
      <c r="R1052" s="48"/>
      <c r="S1052" s="48"/>
      <c r="T1052" s="48"/>
      <c r="U1052" s="451" t="str">
        <f t="shared" si="66"/>
        <v/>
      </c>
      <c r="V1052" s="451"/>
      <c r="W1052" s="451" t="str">
        <f t="shared" si="67"/>
        <v/>
      </c>
      <c r="X1052" s="451"/>
      <c r="Y1052" s="48"/>
      <c r="Z1052" s="48"/>
      <c r="AA1052" s="48"/>
      <c r="AB1052" s="48"/>
      <c r="AC1052" s="48"/>
      <c r="AD1052" s="48"/>
      <c r="AE1052" s="48"/>
      <c r="AF1052" s="48"/>
      <c r="AG1052" s="48"/>
      <c r="AH1052" s="48"/>
      <c r="AI1052" s="48"/>
      <c r="AJ1052" s="48"/>
      <c r="AK1052" s="48"/>
      <c r="AL1052" s="150" t="s">
        <v>3008</v>
      </c>
      <c r="AM1052" s="48"/>
      <c r="AN1052" s="48"/>
      <c r="AO1052" s="48"/>
      <c r="AP1052" s="48"/>
      <c r="AQ1052" s="48"/>
      <c r="AR1052" s="48"/>
      <c r="AS1052" s="48"/>
      <c r="AT1052" s="451" t="str">
        <f t="shared" si="65"/>
        <v/>
      </c>
      <c r="AU1052" s="451"/>
      <c r="AV1052" s="451" t="str">
        <f t="shared" si="68"/>
        <v>Yes</v>
      </c>
      <c r="AW1052" s="451"/>
      <c r="AX1052" s="148" t="s">
        <v>895</v>
      </c>
      <c r="AY1052" s="48"/>
      <c r="AZ1052" s="48"/>
      <c r="BA1052" s="48"/>
      <c r="BB1052" s="451" t="b">
        <f t="shared" si="69"/>
        <v>0</v>
      </c>
      <c r="BC1052" s="451"/>
      <c r="BD1052" s="48"/>
      <c r="BE1052" s="48"/>
      <c r="BF1052" s="48"/>
      <c r="BG1052" s="48"/>
      <c r="BH1052" s="48"/>
      <c r="BI1052" s="48"/>
      <c r="BJ1052" s="48"/>
      <c r="BK1052" s="48"/>
      <c r="BL1052" s="48"/>
      <c r="BM1052" s="48"/>
      <c r="BN1052" s="48"/>
      <c r="BO1052" s="48"/>
      <c r="BP1052" s="48"/>
      <c r="BQ1052" s="48"/>
      <c r="BR1052" s="48"/>
      <c r="BS1052" s="48"/>
      <c r="BT1052" s="48"/>
      <c r="BU1052" s="48"/>
    </row>
    <row r="1053" spans="1:73" hidden="1">
      <c r="A1053" s="48"/>
      <c r="B1053" s="48"/>
      <c r="C1053" s="70" t="s">
        <v>3009</v>
      </c>
      <c r="D1053" s="48"/>
      <c r="E1053" s="48"/>
      <c r="F1053" s="48"/>
      <c r="G1053" s="48"/>
      <c r="H1053" s="48"/>
      <c r="I1053" s="48"/>
      <c r="J1053" s="48"/>
      <c r="K1053" s="48"/>
      <c r="L1053" s="450">
        <f t="shared" si="70"/>
        <v>682</v>
      </c>
      <c r="M1053" s="450"/>
      <c r="N1053" s="145" t="s">
        <v>3010</v>
      </c>
      <c r="O1053" s="48"/>
      <c r="P1053" s="48"/>
      <c r="Q1053" s="48"/>
      <c r="R1053" s="48"/>
      <c r="S1053" s="48"/>
      <c r="T1053" s="48"/>
      <c r="U1053" s="451" t="str">
        <f t="shared" si="66"/>
        <v/>
      </c>
      <c r="V1053" s="451"/>
      <c r="W1053" s="451" t="str">
        <f t="shared" si="67"/>
        <v/>
      </c>
      <c r="X1053" s="451"/>
      <c r="Y1053" s="48"/>
      <c r="Z1053" s="48"/>
      <c r="AA1053" s="48"/>
      <c r="AB1053" s="48"/>
      <c r="AC1053" s="48"/>
      <c r="AD1053" s="48"/>
      <c r="AE1053" s="48"/>
      <c r="AF1053" s="48"/>
      <c r="AG1053" s="48"/>
      <c r="AH1053" s="48"/>
      <c r="AI1053" s="48"/>
      <c r="AJ1053" s="48"/>
      <c r="AK1053" s="48"/>
      <c r="AL1053" s="150" t="s">
        <v>3011</v>
      </c>
      <c r="AM1053" s="48"/>
      <c r="AN1053" s="48"/>
      <c r="AO1053" s="48"/>
      <c r="AP1053" s="48"/>
      <c r="AQ1053" s="48"/>
      <c r="AR1053" s="48"/>
      <c r="AS1053" s="48"/>
      <c r="AT1053" s="451" t="str">
        <f t="shared" si="65"/>
        <v/>
      </c>
      <c r="AU1053" s="451"/>
      <c r="AV1053" s="451" t="str">
        <f t="shared" si="68"/>
        <v>Yes</v>
      </c>
      <c r="AW1053" s="451"/>
      <c r="AX1053" s="148" t="s">
        <v>895</v>
      </c>
      <c r="AY1053" s="48"/>
      <c r="AZ1053" s="48"/>
      <c r="BA1053" s="48"/>
      <c r="BB1053" s="451" t="b">
        <f t="shared" si="69"/>
        <v>0</v>
      </c>
      <c r="BC1053" s="451"/>
      <c r="BD1053" s="48"/>
      <c r="BE1053" s="48"/>
      <c r="BF1053" s="48"/>
      <c r="BG1053" s="48"/>
      <c r="BH1053" s="48"/>
      <c r="BI1053" s="48"/>
      <c r="BJ1053" s="48"/>
      <c r="BK1053" s="48"/>
      <c r="BL1053" s="48"/>
      <c r="BM1053" s="48"/>
      <c r="BN1053" s="48"/>
      <c r="BO1053" s="48"/>
      <c r="BP1053" s="48"/>
      <c r="BQ1053" s="48"/>
      <c r="BR1053" s="48"/>
      <c r="BS1053" s="48"/>
      <c r="BT1053" s="48"/>
      <c r="BU1053" s="48"/>
    </row>
    <row r="1054" spans="1:73" hidden="1">
      <c r="A1054" s="48"/>
      <c r="B1054" s="48"/>
      <c r="C1054" s="70" t="s">
        <v>3012</v>
      </c>
      <c r="D1054" s="48"/>
      <c r="E1054" s="48"/>
      <c r="F1054" s="48"/>
      <c r="G1054" s="48"/>
      <c r="H1054" s="48"/>
      <c r="I1054" s="48"/>
      <c r="J1054" s="48"/>
      <c r="K1054" s="48"/>
      <c r="L1054" s="450">
        <f t="shared" si="70"/>
        <v>683</v>
      </c>
      <c r="M1054" s="450"/>
      <c r="N1054" s="145" t="s">
        <v>3013</v>
      </c>
      <c r="O1054" s="48"/>
      <c r="P1054" s="48"/>
      <c r="Q1054" s="48"/>
      <c r="R1054" s="48"/>
      <c r="S1054" s="48"/>
      <c r="T1054" s="48"/>
      <c r="U1054" s="451" t="str">
        <f t="shared" si="66"/>
        <v/>
      </c>
      <c r="V1054" s="451"/>
      <c r="W1054" s="451" t="str">
        <f t="shared" si="67"/>
        <v/>
      </c>
      <c r="X1054" s="451"/>
      <c r="Y1054" s="48"/>
      <c r="Z1054" s="48"/>
      <c r="AA1054" s="48"/>
      <c r="AB1054" s="48"/>
      <c r="AC1054" s="48"/>
      <c r="AD1054" s="48"/>
      <c r="AE1054" s="48"/>
      <c r="AF1054" s="48"/>
      <c r="AG1054" s="48"/>
      <c r="AH1054" s="48"/>
      <c r="AI1054" s="48"/>
      <c r="AJ1054" s="48"/>
      <c r="AK1054" s="48"/>
      <c r="AL1054" s="150" t="s">
        <v>3014</v>
      </c>
      <c r="AM1054" s="48"/>
      <c r="AN1054" s="48"/>
      <c r="AO1054" s="48"/>
      <c r="AP1054" s="48"/>
      <c r="AQ1054" s="48"/>
      <c r="AR1054" s="48"/>
      <c r="AS1054" s="48"/>
      <c r="AT1054" s="451" t="str">
        <f t="shared" si="65"/>
        <v/>
      </c>
      <c r="AU1054" s="451"/>
      <c r="AV1054" s="451" t="str">
        <f t="shared" si="68"/>
        <v>Yes</v>
      </c>
      <c r="AW1054" s="451"/>
      <c r="AX1054" s="148" t="s">
        <v>895</v>
      </c>
      <c r="AY1054" s="48"/>
      <c r="AZ1054" s="48"/>
      <c r="BA1054" s="48"/>
      <c r="BB1054" s="451" t="b">
        <f t="shared" si="69"/>
        <v>0</v>
      </c>
      <c r="BC1054" s="451"/>
      <c r="BD1054" s="48"/>
      <c r="BE1054" s="48"/>
      <c r="BF1054" s="48"/>
      <c r="BG1054" s="48"/>
      <c r="BH1054" s="48"/>
      <c r="BI1054" s="48"/>
      <c r="BJ1054" s="48"/>
      <c r="BK1054" s="48"/>
      <c r="BL1054" s="48"/>
      <c r="BM1054" s="48"/>
      <c r="BN1054" s="48"/>
      <c r="BO1054" s="48"/>
      <c r="BP1054" s="48"/>
      <c r="BQ1054" s="48"/>
      <c r="BR1054" s="48"/>
      <c r="BS1054" s="48"/>
      <c r="BT1054" s="48"/>
      <c r="BU1054" s="48"/>
    </row>
    <row r="1055" spans="1:73" hidden="1">
      <c r="A1055" s="48"/>
      <c r="B1055" s="48"/>
      <c r="C1055" s="70" t="s">
        <v>3015</v>
      </c>
      <c r="D1055" s="48"/>
      <c r="E1055" s="48"/>
      <c r="F1055" s="48"/>
      <c r="G1055" s="48"/>
      <c r="H1055" s="48"/>
      <c r="I1055" s="48"/>
      <c r="J1055" s="48"/>
      <c r="K1055" s="48"/>
      <c r="L1055" s="450">
        <f t="shared" si="70"/>
        <v>684</v>
      </c>
      <c r="M1055" s="450"/>
      <c r="N1055" s="145" t="s">
        <v>3016</v>
      </c>
      <c r="O1055" s="48"/>
      <c r="P1055" s="48"/>
      <c r="Q1055" s="48"/>
      <c r="R1055" s="48"/>
      <c r="S1055" s="48"/>
      <c r="T1055" s="48"/>
      <c r="U1055" s="451" t="str">
        <f t="shared" si="66"/>
        <v/>
      </c>
      <c r="V1055" s="451"/>
      <c r="W1055" s="451" t="str">
        <f t="shared" si="67"/>
        <v/>
      </c>
      <c r="X1055" s="451"/>
      <c r="Y1055" s="48"/>
      <c r="Z1055" s="48"/>
      <c r="AA1055" s="48"/>
      <c r="AB1055" s="48"/>
      <c r="AC1055" s="48"/>
      <c r="AD1055" s="48"/>
      <c r="AE1055" s="48"/>
      <c r="AF1055" s="48"/>
      <c r="AG1055" s="48"/>
      <c r="AH1055" s="48"/>
      <c r="AI1055" s="48"/>
      <c r="AJ1055" s="48"/>
      <c r="AK1055" s="48"/>
      <c r="AL1055" s="147" t="s">
        <v>3017</v>
      </c>
      <c r="AM1055" s="48"/>
      <c r="AN1055" s="48"/>
      <c r="AO1055" s="48"/>
      <c r="AP1055" s="48"/>
      <c r="AQ1055" s="48"/>
      <c r="AR1055" s="48"/>
      <c r="AS1055" s="48"/>
      <c r="AT1055" s="451" t="str">
        <f t="shared" si="65"/>
        <v/>
      </c>
      <c r="AU1055" s="451"/>
      <c r="AV1055" s="451" t="str">
        <f t="shared" si="68"/>
        <v>Yes</v>
      </c>
      <c r="AW1055" s="451"/>
      <c r="AX1055" s="148" t="s">
        <v>895</v>
      </c>
      <c r="AY1055" s="48"/>
      <c r="AZ1055" s="48"/>
      <c r="BA1055" s="48"/>
      <c r="BB1055" s="451" t="b">
        <f t="shared" si="69"/>
        <v>0</v>
      </c>
      <c r="BC1055" s="451"/>
      <c r="BD1055" s="48"/>
      <c r="BE1055" s="48"/>
      <c r="BF1055" s="48"/>
      <c r="BG1055" s="48"/>
      <c r="BH1055" s="48"/>
      <c r="BI1055" s="48"/>
      <c r="BJ1055" s="48"/>
      <c r="BK1055" s="48"/>
      <c r="BL1055" s="48"/>
      <c r="BM1055" s="48"/>
      <c r="BN1055" s="48"/>
      <c r="BO1055" s="48"/>
      <c r="BP1055" s="48"/>
      <c r="BQ1055" s="48"/>
      <c r="BR1055" s="48"/>
      <c r="BS1055" s="48"/>
      <c r="BT1055" s="48"/>
      <c r="BU1055" s="48"/>
    </row>
    <row r="1056" spans="1:73" hidden="1">
      <c r="A1056" s="48"/>
      <c r="B1056" s="48"/>
      <c r="C1056" s="70" t="s">
        <v>3018</v>
      </c>
      <c r="D1056" s="48"/>
      <c r="E1056" s="48"/>
      <c r="F1056" s="48"/>
      <c r="G1056" s="48"/>
      <c r="H1056" s="48"/>
      <c r="I1056" s="48"/>
      <c r="J1056" s="48"/>
      <c r="K1056" s="48"/>
      <c r="L1056" s="450">
        <f t="shared" si="70"/>
        <v>685</v>
      </c>
      <c r="M1056" s="450"/>
      <c r="N1056" s="145" t="s">
        <v>3019</v>
      </c>
      <c r="O1056" s="48"/>
      <c r="P1056" s="48"/>
      <c r="Q1056" s="48"/>
      <c r="R1056" s="48"/>
      <c r="S1056" s="48"/>
      <c r="T1056" s="48"/>
      <c r="U1056" s="451" t="str">
        <f t="shared" si="66"/>
        <v/>
      </c>
      <c r="V1056" s="451"/>
      <c r="W1056" s="451" t="str">
        <f t="shared" si="67"/>
        <v/>
      </c>
      <c r="X1056" s="451"/>
      <c r="Y1056" s="48"/>
      <c r="Z1056" s="48"/>
      <c r="AA1056" s="48"/>
      <c r="AB1056" s="48"/>
      <c r="AC1056" s="48"/>
      <c r="AD1056" s="48"/>
      <c r="AE1056" s="48"/>
      <c r="AF1056" s="48"/>
      <c r="AG1056" s="48"/>
      <c r="AH1056" s="48"/>
      <c r="AI1056" s="48"/>
      <c r="AJ1056" s="48"/>
      <c r="AK1056" s="48"/>
      <c r="AL1056" s="144" t="s">
        <v>3020</v>
      </c>
      <c r="AM1056" s="48"/>
      <c r="AN1056" s="48"/>
      <c r="AO1056" s="48"/>
      <c r="AP1056" s="48"/>
      <c r="AQ1056" s="48"/>
      <c r="AR1056" s="48"/>
      <c r="AS1056" s="48"/>
      <c r="AT1056" s="451" t="str">
        <f t="shared" si="65"/>
        <v/>
      </c>
      <c r="AU1056" s="451"/>
      <c r="AV1056" s="451" t="str">
        <f t="shared" si="68"/>
        <v>Yes</v>
      </c>
      <c r="AW1056" s="451"/>
      <c r="AX1056" s="149" t="s">
        <v>895</v>
      </c>
      <c r="AY1056" s="48"/>
      <c r="AZ1056" s="48"/>
      <c r="BA1056" s="48"/>
      <c r="BB1056" s="451" t="b">
        <f t="shared" si="69"/>
        <v>0</v>
      </c>
      <c r="BC1056" s="451"/>
      <c r="BD1056" s="48"/>
      <c r="BE1056" s="48"/>
      <c r="BF1056" s="48"/>
      <c r="BG1056" s="48"/>
      <c r="BH1056" s="48"/>
      <c r="BI1056" s="48"/>
      <c r="BJ1056" s="48"/>
      <c r="BK1056" s="48"/>
      <c r="BL1056" s="48"/>
      <c r="BM1056" s="48"/>
      <c r="BN1056" s="48"/>
      <c r="BO1056" s="48"/>
      <c r="BP1056" s="48"/>
      <c r="BQ1056" s="48"/>
      <c r="BR1056" s="48"/>
      <c r="BS1056" s="48"/>
      <c r="BT1056" s="48"/>
      <c r="BU1056" s="48"/>
    </row>
    <row r="1057" spans="1:73" hidden="1">
      <c r="A1057" s="48"/>
      <c r="B1057" s="48"/>
      <c r="C1057" s="70" t="s">
        <v>3021</v>
      </c>
      <c r="D1057" s="48"/>
      <c r="E1057" s="48"/>
      <c r="F1057" s="48"/>
      <c r="G1057" s="48"/>
      <c r="H1057" s="48"/>
      <c r="I1057" s="48"/>
      <c r="J1057" s="48"/>
      <c r="K1057" s="48"/>
      <c r="L1057" s="450">
        <f t="shared" si="70"/>
        <v>686</v>
      </c>
      <c r="M1057" s="450"/>
      <c r="N1057" s="145" t="s">
        <v>3022</v>
      </c>
      <c r="O1057" s="48"/>
      <c r="P1057" s="48"/>
      <c r="Q1057" s="48"/>
      <c r="R1057" s="48"/>
      <c r="S1057" s="48"/>
      <c r="T1057" s="48"/>
      <c r="U1057" s="451" t="str">
        <f t="shared" si="66"/>
        <v/>
      </c>
      <c r="V1057" s="451"/>
      <c r="W1057" s="451" t="str">
        <f t="shared" si="67"/>
        <v/>
      </c>
      <c r="X1057" s="451"/>
      <c r="Y1057" s="48"/>
      <c r="Z1057" s="48"/>
      <c r="AA1057" s="48"/>
      <c r="AB1057" s="48"/>
      <c r="AC1057" s="48"/>
      <c r="AD1057" s="48"/>
      <c r="AE1057" s="48"/>
      <c r="AF1057" s="48"/>
      <c r="AG1057" s="48"/>
      <c r="AH1057" s="48"/>
      <c r="AI1057" s="48"/>
      <c r="AJ1057" s="48"/>
      <c r="AK1057" s="48"/>
      <c r="AL1057" s="144" t="s">
        <v>3023</v>
      </c>
      <c r="AM1057" s="48"/>
      <c r="AN1057" s="48"/>
      <c r="AO1057" s="48"/>
      <c r="AP1057" s="48"/>
      <c r="AQ1057" s="48"/>
      <c r="AR1057" s="48"/>
      <c r="AS1057" s="48"/>
      <c r="AT1057" s="451" t="str">
        <f t="shared" si="65"/>
        <v/>
      </c>
      <c r="AU1057" s="451"/>
      <c r="AV1057" s="451" t="str">
        <f t="shared" si="68"/>
        <v>Yes</v>
      </c>
      <c r="AW1057" s="451"/>
      <c r="AX1057" s="149" t="s">
        <v>905</v>
      </c>
      <c r="AY1057" s="48"/>
      <c r="AZ1057" s="48"/>
      <c r="BA1057" s="48"/>
      <c r="BB1057" s="451" t="b">
        <f t="shared" si="69"/>
        <v>0</v>
      </c>
      <c r="BC1057" s="451"/>
      <c r="BD1057" s="48"/>
      <c r="BE1057" s="48"/>
      <c r="BF1057" s="48"/>
      <c r="BG1057" s="48"/>
      <c r="BH1057" s="48"/>
      <c r="BI1057" s="48"/>
      <c r="BJ1057" s="48"/>
      <c r="BK1057" s="48"/>
      <c r="BL1057" s="48"/>
      <c r="BM1057" s="48"/>
      <c r="BN1057" s="48"/>
      <c r="BO1057" s="48"/>
      <c r="BP1057" s="48"/>
      <c r="BQ1057" s="48"/>
      <c r="BR1057" s="48"/>
      <c r="BS1057" s="48"/>
      <c r="BT1057" s="48"/>
      <c r="BU1057" s="48"/>
    </row>
    <row r="1058" spans="1:73" hidden="1">
      <c r="A1058" s="48"/>
      <c r="B1058" s="48"/>
      <c r="C1058" s="70" t="s">
        <v>3024</v>
      </c>
      <c r="D1058" s="48"/>
      <c r="E1058" s="48"/>
      <c r="F1058" s="48"/>
      <c r="G1058" s="48"/>
      <c r="H1058" s="48"/>
      <c r="I1058" s="48"/>
      <c r="J1058" s="48"/>
      <c r="K1058" s="48"/>
      <c r="L1058" s="450">
        <f t="shared" si="70"/>
        <v>687</v>
      </c>
      <c r="M1058" s="450"/>
      <c r="N1058" s="145" t="s">
        <v>3025</v>
      </c>
      <c r="O1058" s="48"/>
      <c r="P1058" s="48"/>
      <c r="Q1058" s="48"/>
      <c r="R1058" s="48"/>
      <c r="S1058" s="48"/>
      <c r="T1058" s="48"/>
      <c r="U1058" s="451" t="str">
        <f t="shared" si="66"/>
        <v/>
      </c>
      <c r="V1058" s="451"/>
      <c r="W1058" s="451" t="str">
        <f t="shared" si="67"/>
        <v/>
      </c>
      <c r="X1058" s="451"/>
      <c r="Y1058" s="48"/>
      <c r="Z1058" s="48"/>
      <c r="AA1058" s="48"/>
      <c r="AB1058" s="48"/>
      <c r="AC1058" s="48"/>
      <c r="AD1058" s="48"/>
      <c r="AE1058" s="48"/>
      <c r="AF1058" s="48"/>
      <c r="AG1058" s="48"/>
      <c r="AH1058" s="48"/>
      <c r="AI1058" s="48"/>
      <c r="AJ1058" s="48"/>
      <c r="AK1058" s="48"/>
      <c r="AL1058" s="150" t="s">
        <v>3026</v>
      </c>
      <c r="AM1058" s="48"/>
      <c r="AN1058" s="48"/>
      <c r="AO1058" s="48"/>
      <c r="AP1058" s="48"/>
      <c r="AQ1058" s="48"/>
      <c r="AR1058" s="48"/>
      <c r="AS1058" s="48"/>
      <c r="AT1058" s="451" t="str">
        <f t="shared" si="65"/>
        <v/>
      </c>
      <c r="AU1058" s="451"/>
      <c r="AV1058" s="451" t="str">
        <f t="shared" si="68"/>
        <v>Yes</v>
      </c>
      <c r="AW1058" s="451"/>
      <c r="AX1058" s="148" t="s">
        <v>895</v>
      </c>
      <c r="AY1058" s="48"/>
      <c r="AZ1058" s="48"/>
      <c r="BA1058" s="48"/>
      <c r="BB1058" s="451" t="b">
        <f t="shared" si="69"/>
        <v>0</v>
      </c>
      <c r="BC1058" s="451"/>
      <c r="BD1058" s="48"/>
      <c r="BE1058" s="48"/>
      <c r="BF1058" s="48"/>
      <c r="BG1058" s="48"/>
      <c r="BH1058" s="48"/>
      <c r="BI1058" s="48"/>
      <c r="BJ1058" s="48"/>
      <c r="BK1058" s="48"/>
      <c r="BL1058" s="48"/>
      <c r="BM1058" s="48"/>
      <c r="BN1058" s="48"/>
      <c r="BO1058" s="48"/>
      <c r="BP1058" s="48"/>
      <c r="BQ1058" s="48"/>
      <c r="BR1058" s="48"/>
      <c r="BS1058" s="48"/>
      <c r="BT1058" s="48"/>
      <c r="BU1058" s="48"/>
    </row>
    <row r="1059" spans="1:73" hidden="1">
      <c r="A1059" s="48"/>
      <c r="B1059" s="48"/>
      <c r="C1059" s="70" t="s">
        <v>3027</v>
      </c>
      <c r="D1059" s="48"/>
      <c r="E1059" s="48"/>
      <c r="F1059" s="48"/>
      <c r="G1059" s="48"/>
      <c r="H1059" s="48"/>
      <c r="I1059" s="48"/>
      <c r="J1059" s="48"/>
      <c r="K1059" s="48"/>
      <c r="L1059" s="450">
        <f t="shared" si="70"/>
        <v>688</v>
      </c>
      <c r="M1059" s="450"/>
      <c r="N1059" s="145" t="s">
        <v>3028</v>
      </c>
      <c r="O1059" s="48"/>
      <c r="P1059" s="48"/>
      <c r="Q1059" s="48"/>
      <c r="R1059" s="48"/>
      <c r="S1059" s="48"/>
      <c r="T1059" s="48"/>
      <c r="U1059" s="451" t="str">
        <f t="shared" si="66"/>
        <v/>
      </c>
      <c r="V1059" s="451"/>
      <c r="W1059" s="451" t="str">
        <f t="shared" si="67"/>
        <v/>
      </c>
      <c r="X1059" s="451"/>
      <c r="Y1059" s="48"/>
      <c r="Z1059" s="48"/>
      <c r="AA1059" s="48"/>
      <c r="AB1059" s="48"/>
      <c r="AC1059" s="48"/>
      <c r="AD1059" s="48"/>
      <c r="AE1059" s="48"/>
      <c r="AF1059" s="48"/>
      <c r="AG1059" s="48"/>
      <c r="AH1059" s="48"/>
      <c r="AI1059" s="48"/>
      <c r="AJ1059" s="48"/>
      <c r="AK1059" s="48"/>
      <c r="AL1059" s="144" t="s">
        <v>3029</v>
      </c>
      <c r="AM1059" s="48"/>
      <c r="AN1059" s="48"/>
      <c r="AO1059" s="48"/>
      <c r="AP1059" s="48"/>
      <c r="AQ1059" s="48"/>
      <c r="AR1059" s="48"/>
      <c r="AS1059" s="48"/>
      <c r="AT1059" s="451" t="str">
        <f t="shared" si="65"/>
        <v/>
      </c>
      <c r="AU1059" s="451"/>
      <c r="AV1059" s="451" t="str">
        <f t="shared" si="68"/>
        <v>Yes</v>
      </c>
      <c r="AW1059" s="451"/>
      <c r="AX1059" s="69" t="s">
        <v>918</v>
      </c>
      <c r="AY1059" s="48"/>
      <c r="AZ1059" s="48"/>
      <c r="BA1059" s="48"/>
      <c r="BB1059" s="451" t="b">
        <f t="shared" si="69"/>
        <v>0</v>
      </c>
      <c r="BC1059" s="451"/>
      <c r="BD1059" s="48"/>
      <c r="BE1059" s="48"/>
      <c r="BF1059" s="48"/>
      <c r="BG1059" s="48"/>
      <c r="BH1059" s="48"/>
      <c r="BI1059" s="48"/>
      <c r="BJ1059" s="48"/>
      <c r="BK1059" s="48"/>
      <c r="BL1059" s="48"/>
      <c r="BM1059" s="48"/>
      <c r="BN1059" s="48"/>
      <c r="BO1059" s="48"/>
      <c r="BP1059" s="48"/>
      <c r="BQ1059" s="48"/>
      <c r="BR1059" s="48"/>
      <c r="BS1059" s="48"/>
      <c r="BT1059" s="48"/>
      <c r="BU1059" s="48"/>
    </row>
    <row r="1060" spans="1:73" hidden="1">
      <c r="A1060" s="48"/>
      <c r="B1060" s="48"/>
      <c r="C1060" s="70" t="s">
        <v>3030</v>
      </c>
      <c r="D1060" s="48"/>
      <c r="E1060" s="48"/>
      <c r="F1060" s="48"/>
      <c r="G1060" s="48"/>
      <c r="H1060" s="48"/>
      <c r="I1060" s="48"/>
      <c r="J1060" s="48"/>
      <c r="K1060" s="48"/>
      <c r="L1060" s="450">
        <f t="shared" si="70"/>
        <v>689</v>
      </c>
      <c r="M1060" s="450"/>
      <c r="N1060" s="145" t="s">
        <v>3031</v>
      </c>
      <c r="O1060" s="48"/>
      <c r="P1060" s="48"/>
      <c r="Q1060" s="48"/>
      <c r="R1060" s="48"/>
      <c r="S1060" s="48"/>
      <c r="T1060" s="48"/>
      <c r="U1060" s="451" t="str">
        <f t="shared" si="66"/>
        <v/>
      </c>
      <c r="V1060" s="451"/>
      <c r="W1060" s="451" t="str">
        <f t="shared" si="67"/>
        <v/>
      </c>
      <c r="X1060" s="451"/>
      <c r="Y1060" s="48"/>
      <c r="Z1060" s="48"/>
      <c r="AA1060" s="48"/>
      <c r="AB1060" s="48"/>
      <c r="AC1060" s="48"/>
      <c r="AD1060" s="48"/>
      <c r="AE1060" s="48"/>
      <c r="AF1060" s="48"/>
      <c r="AG1060" s="48"/>
      <c r="AH1060" s="48"/>
      <c r="AI1060" s="48"/>
      <c r="AJ1060" s="48"/>
      <c r="AK1060" s="48"/>
      <c r="AL1060" s="150" t="s">
        <v>3032</v>
      </c>
      <c r="AM1060" s="48"/>
      <c r="AN1060" s="48"/>
      <c r="AO1060" s="48"/>
      <c r="AP1060" s="48"/>
      <c r="AQ1060" s="48"/>
      <c r="AR1060" s="48"/>
      <c r="AS1060" s="48"/>
      <c r="AT1060" s="451" t="str">
        <f t="shared" si="65"/>
        <v/>
      </c>
      <c r="AU1060" s="451"/>
      <c r="AV1060" s="451" t="str">
        <f t="shared" si="68"/>
        <v>Yes</v>
      </c>
      <c r="AW1060" s="451"/>
      <c r="AX1060" s="148" t="s">
        <v>895</v>
      </c>
      <c r="AY1060" s="48"/>
      <c r="AZ1060" s="48"/>
      <c r="BA1060" s="48"/>
      <c r="BB1060" s="451" t="b">
        <f t="shared" si="69"/>
        <v>0</v>
      </c>
      <c r="BC1060" s="451"/>
      <c r="BD1060" s="48"/>
      <c r="BE1060" s="48"/>
      <c r="BF1060" s="48"/>
      <c r="BG1060" s="48"/>
      <c r="BH1060" s="48"/>
      <c r="BI1060" s="48"/>
      <c r="BJ1060" s="48"/>
      <c r="BK1060" s="48"/>
      <c r="BL1060" s="48"/>
      <c r="BM1060" s="48"/>
      <c r="BN1060" s="48"/>
      <c r="BO1060" s="48"/>
      <c r="BP1060" s="48"/>
      <c r="BQ1060" s="48"/>
      <c r="BR1060" s="48"/>
      <c r="BS1060" s="48"/>
      <c r="BT1060" s="48"/>
      <c r="BU1060" s="48"/>
    </row>
    <row r="1061" spans="1:73" hidden="1">
      <c r="A1061" s="48"/>
      <c r="B1061" s="48"/>
      <c r="C1061" s="70" t="s">
        <v>3033</v>
      </c>
      <c r="D1061" s="48"/>
      <c r="E1061" s="48"/>
      <c r="F1061" s="48"/>
      <c r="G1061" s="48"/>
      <c r="H1061" s="48"/>
      <c r="I1061" s="48"/>
      <c r="J1061" s="48"/>
      <c r="K1061" s="48"/>
      <c r="L1061" s="450">
        <f t="shared" si="70"/>
        <v>690</v>
      </c>
      <c r="M1061" s="450"/>
      <c r="N1061" s="145" t="s">
        <v>3034</v>
      </c>
      <c r="O1061" s="48"/>
      <c r="P1061" s="48"/>
      <c r="Q1061" s="48"/>
      <c r="R1061" s="48"/>
      <c r="S1061" s="48"/>
      <c r="T1061" s="48"/>
      <c r="U1061" s="451" t="str">
        <f t="shared" si="66"/>
        <v/>
      </c>
      <c r="V1061" s="451"/>
      <c r="W1061" s="451" t="str">
        <f t="shared" si="67"/>
        <v/>
      </c>
      <c r="X1061" s="451"/>
      <c r="Y1061" s="48"/>
      <c r="Z1061" s="48"/>
      <c r="AA1061" s="48"/>
      <c r="AB1061" s="48"/>
      <c r="AC1061" s="48"/>
      <c r="AD1061" s="48"/>
      <c r="AE1061" s="48"/>
      <c r="AF1061" s="48"/>
      <c r="AG1061" s="48"/>
      <c r="AH1061" s="48"/>
      <c r="AI1061" s="48"/>
      <c r="AJ1061" s="48"/>
      <c r="AK1061" s="48"/>
      <c r="AL1061" s="150" t="s">
        <v>3035</v>
      </c>
      <c r="AM1061" s="48"/>
      <c r="AN1061" s="48"/>
      <c r="AO1061" s="48"/>
      <c r="AP1061" s="48"/>
      <c r="AQ1061" s="48"/>
      <c r="AR1061" s="48"/>
      <c r="AS1061" s="48"/>
      <c r="AT1061" s="451" t="str">
        <f t="shared" si="65"/>
        <v/>
      </c>
      <c r="AU1061" s="451"/>
      <c r="AV1061" s="451" t="str">
        <f t="shared" si="68"/>
        <v>Yes</v>
      </c>
      <c r="AW1061" s="451"/>
      <c r="AX1061" s="148" t="s">
        <v>895</v>
      </c>
      <c r="AY1061" s="48"/>
      <c r="AZ1061" s="48"/>
      <c r="BA1061" s="48"/>
      <c r="BB1061" s="451" t="b">
        <f t="shared" si="69"/>
        <v>0</v>
      </c>
      <c r="BC1061" s="451"/>
      <c r="BD1061" s="48"/>
      <c r="BE1061" s="48"/>
      <c r="BF1061" s="48"/>
      <c r="BG1061" s="48"/>
      <c r="BH1061" s="48"/>
      <c r="BI1061" s="48"/>
      <c r="BJ1061" s="48"/>
      <c r="BK1061" s="48"/>
      <c r="BL1061" s="48"/>
      <c r="BM1061" s="48"/>
      <c r="BN1061" s="48"/>
      <c r="BO1061" s="48"/>
      <c r="BP1061" s="48"/>
      <c r="BQ1061" s="48"/>
      <c r="BR1061" s="48"/>
      <c r="BS1061" s="48"/>
      <c r="BT1061" s="48"/>
      <c r="BU1061" s="48"/>
    </row>
    <row r="1062" spans="1:73" hidden="1">
      <c r="A1062" s="48"/>
      <c r="B1062" s="48"/>
      <c r="C1062" s="70" t="s">
        <v>3036</v>
      </c>
      <c r="D1062" s="48"/>
      <c r="E1062" s="48"/>
      <c r="F1062" s="48"/>
      <c r="G1062" s="48"/>
      <c r="H1062" s="48"/>
      <c r="I1062" s="48"/>
      <c r="J1062" s="48"/>
      <c r="K1062" s="48"/>
      <c r="L1062" s="450">
        <f t="shared" si="70"/>
        <v>691</v>
      </c>
      <c r="M1062" s="450"/>
      <c r="N1062" s="145" t="s">
        <v>3037</v>
      </c>
      <c r="O1062" s="48"/>
      <c r="P1062" s="48"/>
      <c r="Q1062" s="48"/>
      <c r="R1062" s="48"/>
      <c r="S1062" s="48"/>
      <c r="T1062" s="48"/>
      <c r="U1062" s="451" t="str">
        <f t="shared" si="66"/>
        <v/>
      </c>
      <c r="V1062" s="451"/>
      <c r="W1062" s="451" t="str">
        <f t="shared" si="67"/>
        <v/>
      </c>
      <c r="X1062" s="451"/>
      <c r="Y1062" s="48"/>
      <c r="Z1062" s="48"/>
      <c r="AA1062" s="48"/>
      <c r="AB1062" s="48"/>
      <c r="AC1062" s="48"/>
      <c r="AD1062" s="48"/>
      <c r="AE1062" s="48"/>
      <c r="AF1062" s="48"/>
      <c r="AG1062" s="48"/>
      <c r="AH1062" s="48"/>
      <c r="AI1062" s="48"/>
      <c r="AJ1062" s="48"/>
      <c r="AK1062" s="48"/>
      <c r="AL1062" s="150" t="s">
        <v>3038</v>
      </c>
      <c r="AM1062" s="48"/>
      <c r="AN1062" s="48"/>
      <c r="AO1062" s="48"/>
      <c r="AP1062" s="48"/>
      <c r="AQ1062" s="48"/>
      <c r="AR1062" s="48"/>
      <c r="AS1062" s="48"/>
      <c r="AT1062" s="451" t="str">
        <f t="shared" si="65"/>
        <v/>
      </c>
      <c r="AU1062" s="451"/>
      <c r="AV1062" s="451" t="str">
        <f t="shared" si="68"/>
        <v>Yes</v>
      </c>
      <c r="AW1062" s="451"/>
      <c r="AX1062" s="148" t="s">
        <v>895</v>
      </c>
      <c r="AY1062" s="48"/>
      <c r="AZ1062" s="48"/>
      <c r="BA1062" s="48"/>
      <c r="BB1062" s="451" t="b">
        <f t="shared" si="69"/>
        <v>0</v>
      </c>
      <c r="BC1062" s="451"/>
      <c r="BD1062" s="48"/>
      <c r="BE1062" s="48"/>
      <c r="BF1062" s="48"/>
      <c r="BG1062" s="48"/>
      <c r="BH1062" s="48"/>
      <c r="BI1062" s="48"/>
      <c r="BJ1062" s="48"/>
      <c r="BK1062" s="48"/>
      <c r="BL1062" s="48"/>
      <c r="BM1062" s="48"/>
      <c r="BN1062" s="48"/>
      <c r="BO1062" s="48"/>
      <c r="BP1062" s="48"/>
      <c r="BQ1062" s="48"/>
      <c r="BR1062" s="48"/>
      <c r="BS1062" s="48"/>
      <c r="BT1062" s="48"/>
      <c r="BU1062" s="48"/>
    </row>
    <row r="1063" spans="1:73" hidden="1">
      <c r="A1063" s="48"/>
      <c r="B1063" s="48"/>
      <c r="C1063" s="70" t="s">
        <v>3039</v>
      </c>
      <c r="D1063" s="48"/>
      <c r="E1063" s="48"/>
      <c r="F1063" s="48"/>
      <c r="G1063" s="48"/>
      <c r="H1063" s="48"/>
      <c r="I1063" s="48"/>
      <c r="J1063" s="48"/>
      <c r="K1063" s="48"/>
      <c r="L1063" s="450">
        <f t="shared" si="70"/>
        <v>692</v>
      </c>
      <c r="M1063" s="450"/>
      <c r="N1063" s="145" t="s">
        <v>3040</v>
      </c>
      <c r="O1063" s="48"/>
      <c r="P1063" s="48"/>
      <c r="Q1063" s="48"/>
      <c r="R1063" s="48"/>
      <c r="S1063" s="48"/>
      <c r="T1063" s="48"/>
      <c r="U1063" s="451" t="str">
        <f t="shared" si="66"/>
        <v/>
      </c>
      <c r="V1063" s="451"/>
      <c r="W1063" s="451" t="str">
        <f t="shared" si="67"/>
        <v/>
      </c>
      <c r="X1063" s="451"/>
      <c r="Y1063" s="48"/>
      <c r="Z1063" s="48"/>
      <c r="AA1063" s="48"/>
      <c r="AB1063" s="48"/>
      <c r="AC1063" s="48"/>
      <c r="AD1063" s="48"/>
      <c r="AE1063" s="48"/>
      <c r="AF1063" s="48"/>
      <c r="AG1063" s="48"/>
      <c r="AH1063" s="48"/>
      <c r="AI1063" s="48"/>
      <c r="AJ1063" s="48"/>
      <c r="AK1063" s="48"/>
      <c r="AL1063" s="144" t="s">
        <v>3041</v>
      </c>
      <c r="AM1063" s="48"/>
      <c r="AN1063" s="48"/>
      <c r="AO1063" s="48"/>
      <c r="AP1063" s="48"/>
      <c r="AQ1063" s="48"/>
      <c r="AR1063" s="48"/>
      <c r="AS1063" s="48"/>
      <c r="AT1063" s="451" t="str">
        <f t="shared" si="65"/>
        <v/>
      </c>
      <c r="AU1063" s="451"/>
      <c r="AV1063" s="451" t="str">
        <f t="shared" si="68"/>
        <v>Yes</v>
      </c>
      <c r="AW1063" s="451"/>
      <c r="AX1063" s="149" t="s">
        <v>905</v>
      </c>
      <c r="AY1063" s="48"/>
      <c r="AZ1063" s="48"/>
      <c r="BA1063" s="48"/>
      <c r="BB1063" s="451" t="b">
        <f t="shared" si="69"/>
        <v>0</v>
      </c>
      <c r="BC1063" s="451"/>
      <c r="BD1063" s="48"/>
      <c r="BE1063" s="48"/>
      <c r="BF1063" s="48"/>
      <c r="BG1063" s="48"/>
      <c r="BH1063" s="48"/>
      <c r="BI1063" s="48"/>
      <c r="BJ1063" s="48"/>
      <c r="BK1063" s="48"/>
      <c r="BL1063" s="48"/>
      <c r="BM1063" s="48"/>
      <c r="BN1063" s="48"/>
      <c r="BO1063" s="48"/>
      <c r="BP1063" s="48"/>
      <c r="BQ1063" s="48"/>
      <c r="BR1063" s="48"/>
      <c r="BS1063" s="48"/>
      <c r="BT1063" s="48"/>
      <c r="BU1063" s="48"/>
    </row>
    <row r="1064" spans="1:73" hidden="1">
      <c r="A1064" s="48"/>
      <c r="B1064" s="48"/>
      <c r="C1064" s="70" t="s">
        <v>3042</v>
      </c>
      <c r="D1064" s="48"/>
      <c r="E1064" s="48"/>
      <c r="F1064" s="48"/>
      <c r="G1064" s="48"/>
      <c r="H1064" s="48"/>
      <c r="I1064" s="48"/>
      <c r="J1064" s="48"/>
      <c r="K1064" s="48"/>
      <c r="L1064" s="450">
        <f t="shared" si="70"/>
        <v>693</v>
      </c>
      <c r="M1064" s="450"/>
      <c r="N1064" s="145" t="s">
        <v>3043</v>
      </c>
      <c r="O1064" s="48"/>
      <c r="P1064" s="48"/>
      <c r="Q1064" s="48"/>
      <c r="R1064" s="48"/>
      <c r="S1064" s="48"/>
      <c r="T1064" s="48"/>
      <c r="U1064" s="451" t="str">
        <f t="shared" si="66"/>
        <v/>
      </c>
      <c r="V1064" s="451"/>
      <c r="W1064" s="451" t="str">
        <f t="shared" si="67"/>
        <v/>
      </c>
      <c r="X1064" s="451"/>
      <c r="Y1064" s="48"/>
      <c r="Z1064" s="48"/>
      <c r="AA1064" s="48"/>
      <c r="AB1064" s="48"/>
      <c r="AC1064" s="48"/>
      <c r="AD1064" s="48"/>
      <c r="AE1064" s="48"/>
      <c r="AF1064" s="48"/>
      <c r="AG1064" s="48"/>
      <c r="AH1064" s="48"/>
      <c r="AI1064" s="48"/>
      <c r="AJ1064" s="48"/>
      <c r="AK1064" s="48"/>
      <c r="AL1064" s="150" t="s">
        <v>3044</v>
      </c>
      <c r="AM1064" s="48"/>
      <c r="AN1064" s="48"/>
      <c r="AO1064" s="48"/>
      <c r="AP1064" s="48"/>
      <c r="AQ1064" s="48"/>
      <c r="AR1064" s="48"/>
      <c r="AS1064" s="48"/>
      <c r="AT1064" s="451" t="str">
        <f t="shared" si="65"/>
        <v/>
      </c>
      <c r="AU1064" s="451"/>
      <c r="AV1064" s="451" t="str">
        <f t="shared" si="68"/>
        <v>Yes</v>
      </c>
      <c r="AW1064" s="451"/>
      <c r="AX1064" s="148" t="s">
        <v>895</v>
      </c>
      <c r="AY1064" s="48"/>
      <c r="AZ1064" s="48"/>
      <c r="BA1064" s="48"/>
      <c r="BB1064" s="451" t="b">
        <f t="shared" si="69"/>
        <v>0</v>
      </c>
      <c r="BC1064" s="451"/>
      <c r="BD1064" s="48"/>
      <c r="BE1064" s="48"/>
      <c r="BF1064" s="48"/>
      <c r="BG1064" s="48"/>
      <c r="BH1064" s="48"/>
      <c r="BI1064" s="48"/>
      <c r="BJ1064" s="48"/>
      <c r="BK1064" s="48"/>
      <c r="BL1064" s="48"/>
      <c r="BM1064" s="48"/>
      <c r="BN1064" s="48"/>
      <c r="BO1064" s="48"/>
      <c r="BP1064" s="48"/>
      <c r="BQ1064" s="48"/>
      <c r="BR1064" s="48"/>
      <c r="BS1064" s="48"/>
      <c r="BT1064" s="48"/>
      <c r="BU1064" s="48"/>
    </row>
    <row r="1065" spans="1:73" hidden="1">
      <c r="A1065" s="48"/>
      <c r="B1065" s="48"/>
      <c r="C1065" s="70" t="s">
        <v>3045</v>
      </c>
      <c r="D1065" s="48"/>
      <c r="E1065" s="48"/>
      <c r="F1065" s="48"/>
      <c r="G1065" s="48"/>
      <c r="H1065" s="48"/>
      <c r="I1065" s="48"/>
      <c r="J1065" s="48"/>
      <c r="K1065" s="48"/>
      <c r="L1065" s="450">
        <f t="shared" si="70"/>
        <v>694</v>
      </c>
      <c r="M1065" s="450"/>
      <c r="N1065" s="145" t="s">
        <v>3046</v>
      </c>
      <c r="O1065" s="48"/>
      <c r="P1065" s="48"/>
      <c r="Q1065" s="48"/>
      <c r="R1065" s="48"/>
      <c r="S1065" s="48"/>
      <c r="T1065" s="48"/>
      <c r="U1065" s="451" t="str">
        <f t="shared" si="66"/>
        <v/>
      </c>
      <c r="V1065" s="451"/>
      <c r="W1065" s="451" t="str">
        <f t="shared" si="67"/>
        <v/>
      </c>
      <c r="X1065" s="451"/>
      <c r="Y1065" s="48"/>
      <c r="Z1065" s="48"/>
      <c r="AA1065" s="48"/>
      <c r="AB1065" s="48"/>
      <c r="AC1065" s="48"/>
      <c r="AD1065" s="48"/>
      <c r="AE1065" s="48"/>
      <c r="AF1065" s="48"/>
      <c r="AG1065" s="48"/>
      <c r="AH1065" s="48"/>
      <c r="AI1065" s="48"/>
      <c r="AJ1065" s="48"/>
      <c r="AK1065" s="48"/>
      <c r="AL1065" s="144" t="s">
        <v>3047</v>
      </c>
      <c r="AM1065" s="48"/>
      <c r="AN1065" s="48"/>
      <c r="AO1065" s="48"/>
      <c r="AP1065" s="48"/>
      <c r="AQ1065" s="48"/>
      <c r="AR1065" s="48"/>
      <c r="AS1065" s="48"/>
      <c r="AT1065" s="451" t="str">
        <f t="shared" si="65"/>
        <v/>
      </c>
      <c r="AU1065" s="451"/>
      <c r="AV1065" s="451" t="str">
        <f t="shared" si="68"/>
        <v>Yes</v>
      </c>
      <c r="AW1065" s="451"/>
      <c r="AX1065" s="69" t="s">
        <v>987</v>
      </c>
      <c r="AY1065" s="48"/>
      <c r="AZ1065" s="48"/>
      <c r="BA1065" s="48"/>
      <c r="BB1065" s="451" t="b">
        <f t="shared" si="69"/>
        <v>0</v>
      </c>
      <c r="BC1065" s="451"/>
      <c r="BD1065" s="48"/>
      <c r="BE1065" s="48"/>
      <c r="BF1065" s="48"/>
      <c r="BG1065" s="48"/>
      <c r="BH1065" s="48"/>
      <c r="BI1065" s="48"/>
      <c r="BJ1065" s="48"/>
      <c r="BK1065" s="48"/>
      <c r="BL1065" s="48"/>
      <c r="BM1065" s="48"/>
      <c r="BN1065" s="48"/>
      <c r="BO1065" s="48"/>
      <c r="BP1065" s="48"/>
      <c r="BQ1065" s="48"/>
      <c r="BR1065" s="48"/>
      <c r="BS1065" s="48"/>
      <c r="BT1065" s="48"/>
      <c r="BU1065" s="48"/>
    </row>
    <row r="1066" spans="1:73" hidden="1">
      <c r="A1066" s="48"/>
      <c r="B1066" s="48"/>
      <c r="C1066" s="70" t="s">
        <v>3048</v>
      </c>
      <c r="D1066" s="48"/>
      <c r="E1066" s="48"/>
      <c r="F1066" s="48"/>
      <c r="G1066" s="48"/>
      <c r="H1066" s="48"/>
      <c r="I1066" s="48"/>
      <c r="J1066" s="48"/>
      <c r="K1066" s="48"/>
      <c r="L1066" s="450">
        <f t="shared" si="70"/>
        <v>695</v>
      </c>
      <c r="M1066" s="450"/>
      <c r="N1066" s="145" t="s">
        <v>3049</v>
      </c>
      <c r="O1066" s="48"/>
      <c r="P1066" s="48"/>
      <c r="Q1066" s="48"/>
      <c r="R1066" s="48"/>
      <c r="S1066" s="48"/>
      <c r="T1066" s="48"/>
      <c r="U1066" s="451" t="str">
        <f t="shared" si="66"/>
        <v/>
      </c>
      <c r="V1066" s="451"/>
      <c r="W1066" s="451" t="str">
        <f t="shared" si="67"/>
        <v/>
      </c>
      <c r="X1066" s="451"/>
      <c r="Y1066" s="48"/>
      <c r="Z1066" s="48"/>
      <c r="AA1066" s="48"/>
      <c r="AB1066" s="48"/>
      <c r="AC1066" s="48"/>
      <c r="AD1066" s="48"/>
      <c r="AE1066" s="48"/>
      <c r="AF1066" s="48"/>
      <c r="AG1066" s="48"/>
      <c r="AH1066" s="48"/>
      <c r="AI1066" s="48"/>
      <c r="AJ1066" s="48"/>
      <c r="AK1066" s="48"/>
      <c r="AL1066" s="144" t="s">
        <v>3050</v>
      </c>
      <c r="AM1066" s="48"/>
      <c r="AN1066" s="48"/>
      <c r="AO1066" s="48"/>
      <c r="AP1066" s="48"/>
      <c r="AQ1066" s="48"/>
      <c r="AR1066" s="48"/>
      <c r="AS1066" s="48"/>
      <c r="AT1066" s="451" t="str">
        <f t="shared" si="65"/>
        <v/>
      </c>
      <c r="AU1066" s="451"/>
      <c r="AV1066" s="451" t="str">
        <f t="shared" si="68"/>
        <v>Yes</v>
      </c>
      <c r="AW1066" s="451"/>
      <c r="AX1066" s="149" t="s">
        <v>895</v>
      </c>
      <c r="AY1066" s="48"/>
      <c r="AZ1066" s="48"/>
      <c r="BA1066" s="48"/>
      <c r="BB1066" s="451" t="b">
        <f t="shared" si="69"/>
        <v>0</v>
      </c>
      <c r="BC1066" s="451"/>
      <c r="BD1066" s="48"/>
      <c r="BE1066" s="48"/>
      <c r="BF1066" s="48"/>
      <c r="BG1066" s="48"/>
      <c r="BH1066" s="48"/>
      <c r="BI1066" s="48"/>
      <c r="BJ1066" s="48"/>
      <c r="BK1066" s="48"/>
      <c r="BL1066" s="48"/>
      <c r="BM1066" s="48"/>
      <c r="BN1066" s="48"/>
      <c r="BO1066" s="48"/>
      <c r="BP1066" s="48"/>
      <c r="BQ1066" s="48"/>
      <c r="BR1066" s="48"/>
      <c r="BS1066" s="48"/>
      <c r="BT1066" s="48"/>
      <c r="BU1066" s="48"/>
    </row>
    <row r="1067" spans="1:73" hidden="1">
      <c r="A1067" s="48"/>
      <c r="B1067" s="48"/>
      <c r="C1067" s="70" t="s">
        <v>3051</v>
      </c>
      <c r="D1067" s="48"/>
      <c r="E1067" s="48"/>
      <c r="F1067" s="48"/>
      <c r="G1067" s="48"/>
      <c r="H1067" s="48"/>
      <c r="I1067" s="48"/>
      <c r="J1067" s="48"/>
      <c r="K1067" s="48"/>
      <c r="L1067" s="450">
        <f t="shared" si="70"/>
        <v>696</v>
      </c>
      <c r="M1067" s="450"/>
      <c r="N1067" s="145" t="s">
        <v>3052</v>
      </c>
      <c r="O1067" s="48"/>
      <c r="P1067" s="48"/>
      <c r="Q1067" s="48"/>
      <c r="R1067" s="48"/>
      <c r="S1067" s="48"/>
      <c r="T1067" s="48"/>
      <c r="U1067" s="451" t="str">
        <f t="shared" si="66"/>
        <v/>
      </c>
      <c r="V1067" s="451"/>
      <c r="W1067" s="451" t="str">
        <f t="shared" si="67"/>
        <v/>
      </c>
      <c r="X1067" s="451"/>
      <c r="Y1067" s="48"/>
      <c r="Z1067" s="48"/>
      <c r="AA1067" s="48"/>
      <c r="AB1067" s="48"/>
      <c r="AC1067" s="48"/>
      <c r="AD1067" s="48"/>
      <c r="AE1067" s="48"/>
      <c r="AF1067" s="48"/>
      <c r="AG1067" s="48"/>
      <c r="AH1067" s="48"/>
      <c r="AI1067" s="48"/>
      <c r="AJ1067" s="48"/>
      <c r="AK1067" s="48"/>
      <c r="AL1067" s="150" t="s">
        <v>3053</v>
      </c>
      <c r="AM1067" s="48"/>
      <c r="AN1067" s="48"/>
      <c r="AO1067" s="48"/>
      <c r="AP1067" s="48"/>
      <c r="AQ1067" s="48"/>
      <c r="AR1067" s="48"/>
      <c r="AS1067" s="48"/>
      <c r="AT1067" s="451" t="str">
        <f t="shared" si="65"/>
        <v/>
      </c>
      <c r="AU1067" s="451"/>
      <c r="AV1067" s="451" t="str">
        <f t="shared" si="68"/>
        <v>Yes</v>
      </c>
      <c r="AW1067" s="451"/>
      <c r="AX1067" s="148" t="s">
        <v>895</v>
      </c>
      <c r="AY1067" s="48"/>
      <c r="AZ1067" s="48"/>
      <c r="BA1067" s="48"/>
      <c r="BB1067" s="451" t="b">
        <f t="shared" si="69"/>
        <v>0</v>
      </c>
      <c r="BC1067" s="451"/>
      <c r="BD1067" s="48"/>
      <c r="BE1067" s="48"/>
      <c r="BF1067" s="48"/>
      <c r="BG1067" s="48"/>
      <c r="BH1067" s="48"/>
      <c r="BI1067" s="48"/>
      <c r="BJ1067" s="48"/>
      <c r="BK1067" s="48"/>
      <c r="BL1067" s="48"/>
      <c r="BM1067" s="48"/>
      <c r="BN1067" s="48"/>
      <c r="BO1067" s="48"/>
      <c r="BP1067" s="48"/>
      <c r="BQ1067" s="48"/>
      <c r="BR1067" s="48"/>
      <c r="BS1067" s="48"/>
      <c r="BT1067" s="48"/>
      <c r="BU1067" s="48"/>
    </row>
    <row r="1068" spans="1:73" hidden="1">
      <c r="A1068" s="48"/>
      <c r="B1068" s="48"/>
      <c r="C1068" s="70" t="s">
        <v>3054</v>
      </c>
      <c r="D1068" s="48"/>
      <c r="E1068" s="48"/>
      <c r="F1068" s="48"/>
      <c r="G1068" s="48"/>
      <c r="H1068" s="48"/>
      <c r="I1068" s="48"/>
      <c r="J1068" s="48"/>
      <c r="K1068" s="48"/>
      <c r="L1068" s="450">
        <f t="shared" si="70"/>
        <v>697</v>
      </c>
      <c r="M1068" s="450"/>
      <c r="N1068" s="145" t="s">
        <v>3055</v>
      </c>
      <c r="O1068" s="48"/>
      <c r="P1068" s="48"/>
      <c r="Q1068" s="48"/>
      <c r="R1068" s="48"/>
      <c r="S1068" s="48"/>
      <c r="T1068" s="48"/>
      <c r="U1068" s="451" t="str">
        <f t="shared" si="66"/>
        <v/>
      </c>
      <c r="V1068" s="451"/>
      <c r="W1068" s="451" t="str">
        <f t="shared" si="67"/>
        <v/>
      </c>
      <c r="X1068" s="451"/>
      <c r="Y1068" s="48"/>
      <c r="Z1068" s="48"/>
      <c r="AA1068" s="48"/>
      <c r="AB1068" s="48"/>
      <c r="AC1068" s="48"/>
      <c r="AD1068" s="48"/>
      <c r="AE1068" s="48"/>
      <c r="AF1068" s="48"/>
      <c r="AG1068" s="48"/>
      <c r="AH1068" s="48"/>
      <c r="AI1068" s="48"/>
      <c r="AJ1068" s="48"/>
      <c r="AK1068" s="48"/>
      <c r="AL1068" s="144" t="s">
        <v>3056</v>
      </c>
      <c r="AM1068" s="48"/>
      <c r="AN1068" s="48"/>
      <c r="AO1068" s="48"/>
      <c r="AP1068" s="48"/>
      <c r="AQ1068" s="48"/>
      <c r="AR1068" s="48"/>
      <c r="AS1068" s="48"/>
      <c r="AT1068" s="451" t="str">
        <f t="shared" si="65"/>
        <v/>
      </c>
      <c r="AU1068" s="451"/>
      <c r="AV1068" s="451" t="str">
        <f t="shared" si="68"/>
        <v>Yes</v>
      </c>
      <c r="AW1068" s="451"/>
      <c r="AX1068" s="148" t="s">
        <v>895</v>
      </c>
      <c r="AY1068" s="48"/>
      <c r="AZ1068" s="48"/>
      <c r="BA1068" s="48"/>
      <c r="BB1068" s="451" t="b">
        <f t="shared" si="69"/>
        <v>0</v>
      </c>
      <c r="BC1068" s="451"/>
      <c r="BD1068" s="48"/>
      <c r="BE1068" s="48"/>
      <c r="BF1068" s="48"/>
      <c r="BG1068" s="48"/>
      <c r="BH1068" s="48"/>
      <c r="BI1068" s="48"/>
      <c r="BJ1068" s="48"/>
      <c r="BK1068" s="48"/>
      <c r="BL1068" s="48"/>
      <c r="BM1068" s="48"/>
      <c r="BN1068" s="48"/>
      <c r="BO1068" s="48"/>
      <c r="BP1068" s="48"/>
      <c r="BQ1068" s="48"/>
      <c r="BR1068" s="48"/>
      <c r="BS1068" s="48"/>
      <c r="BT1068" s="48"/>
      <c r="BU1068" s="48"/>
    </row>
    <row r="1069" spans="1:73" hidden="1">
      <c r="A1069" s="48"/>
      <c r="B1069" s="48"/>
      <c r="C1069" s="70" t="s">
        <v>3057</v>
      </c>
      <c r="D1069" s="48"/>
      <c r="E1069" s="48"/>
      <c r="F1069" s="48"/>
      <c r="G1069" s="48"/>
      <c r="H1069" s="48"/>
      <c r="I1069" s="48"/>
      <c r="J1069" s="48"/>
      <c r="K1069" s="48"/>
      <c r="L1069" s="450">
        <f t="shared" si="70"/>
        <v>698</v>
      </c>
      <c r="M1069" s="450"/>
      <c r="N1069" s="145" t="s">
        <v>3058</v>
      </c>
      <c r="O1069" s="48"/>
      <c r="P1069" s="48"/>
      <c r="Q1069" s="48"/>
      <c r="R1069" s="48"/>
      <c r="S1069" s="48"/>
      <c r="T1069" s="48"/>
      <c r="U1069" s="451" t="str">
        <f t="shared" si="66"/>
        <v/>
      </c>
      <c r="V1069" s="451"/>
      <c r="W1069" s="451" t="str">
        <f t="shared" si="67"/>
        <v/>
      </c>
      <c r="X1069" s="451"/>
      <c r="Y1069" s="48"/>
      <c r="Z1069" s="48"/>
      <c r="AA1069" s="48"/>
      <c r="AB1069" s="48"/>
      <c r="AC1069" s="48"/>
      <c r="AD1069" s="48"/>
      <c r="AE1069" s="48"/>
      <c r="AF1069" s="48"/>
      <c r="AG1069" s="48"/>
      <c r="AH1069" s="48"/>
      <c r="AI1069" s="48"/>
      <c r="AJ1069" s="48"/>
      <c r="AK1069" s="48"/>
      <c r="AL1069" s="147" t="s">
        <v>3059</v>
      </c>
      <c r="AM1069" s="48"/>
      <c r="AN1069" s="48"/>
      <c r="AO1069" s="48"/>
      <c r="AP1069" s="48"/>
      <c r="AQ1069" s="48"/>
      <c r="AR1069" s="48"/>
      <c r="AS1069" s="48"/>
      <c r="AT1069" s="451" t="str">
        <f t="shared" si="65"/>
        <v/>
      </c>
      <c r="AU1069" s="451"/>
      <c r="AV1069" s="451" t="str">
        <f t="shared" si="68"/>
        <v>Yes</v>
      </c>
      <c r="AW1069" s="451"/>
      <c r="AX1069" s="148" t="s">
        <v>895</v>
      </c>
      <c r="AY1069" s="48"/>
      <c r="AZ1069" s="48"/>
      <c r="BA1069" s="48"/>
      <c r="BB1069" s="451" t="b">
        <f t="shared" si="69"/>
        <v>0</v>
      </c>
      <c r="BC1069" s="451"/>
      <c r="BD1069" s="48"/>
      <c r="BE1069" s="48"/>
      <c r="BF1069" s="48"/>
      <c r="BG1069" s="48"/>
      <c r="BH1069" s="48"/>
      <c r="BI1069" s="48"/>
      <c r="BJ1069" s="48"/>
      <c r="BK1069" s="48"/>
      <c r="BL1069" s="48"/>
      <c r="BM1069" s="48"/>
      <c r="BN1069" s="48"/>
      <c r="BO1069" s="48"/>
      <c r="BP1069" s="48"/>
      <c r="BQ1069" s="48"/>
      <c r="BR1069" s="48"/>
      <c r="BS1069" s="48"/>
      <c r="BT1069" s="48"/>
      <c r="BU1069" s="48"/>
    </row>
    <row r="1070" spans="1:73" hidden="1">
      <c r="A1070" s="48"/>
      <c r="B1070" s="48"/>
      <c r="C1070" s="70" t="s">
        <v>3060</v>
      </c>
      <c r="D1070" s="48"/>
      <c r="E1070" s="48"/>
      <c r="F1070" s="48"/>
      <c r="G1070" s="48"/>
      <c r="H1070" s="48"/>
      <c r="I1070" s="48"/>
      <c r="J1070" s="48"/>
      <c r="K1070" s="48"/>
      <c r="L1070" s="450">
        <f t="shared" si="70"/>
        <v>699</v>
      </c>
      <c r="M1070" s="450"/>
      <c r="N1070" s="145" t="s">
        <v>3061</v>
      </c>
      <c r="O1070" s="48"/>
      <c r="P1070" s="48"/>
      <c r="Q1070" s="48"/>
      <c r="R1070" s="48"/>
      <c r="S1070" s="48"/>
      <c r="T1070" s="48"/>
      <c r="U1070" s="451" t="str">
        <f t="shared" si="66"/>
        <v/>
      </c>
      <c r="V1070" s="451"/>
      <c r="W1070" s="451" t="str">
        <f t="shared" si="67"/>
        <v/>
      </c>
      <c r="X1070" s="451"/>
      <c r="Y1070" s="48"/>
      <c r="Z1070" s="48"/>
      <c r="AA1070" s="48"/>
      <c r="AB1070" s="48"/>
      <c r="AC1070" s="48"/>
      <c r="AD1070" s="48"/>
      <c r="AE1070" s="48"/>
      <c r="AF1070" s="48"/>
      <c r="AG1070" s="48"/>
      <c r="AH1070" s="48"/>
      <c r="AI1070" s="48"/>
      <c r="AJ1070" s="48"/>
      <c r="AK1070" s="48"/>
      <c r="AL1070" s="144" t="s">
        <v>1451</v>
      </c>
      <c r="AM1070" s="48"/>
      <c r="AN1070" s="48"/>
      <c r="AO1070" s="48"/>
      <c r="AP1070" s="48"/>
      <c r="AQ1070" s="48"/>
      <c r="AR1070" s="48"/>
      <c r="AS1070" s="48"/>
      <c r="AT1070" s="451" t="str">
        <f t="shared" si="65"/>
        <v/>
      </c>
      <c r="AU1070" s="451"/>
      <c r="AV1070" s="451" t="str">
        <f t="shared" si="68"/>
        <v>Yes</v>
      </c>
      <c r="AW1070" s="451"/>
      <c r="AX1070" s="149" t="s">
        <v>905</v>
      </c>
      <c r="AY1070" s="48"/>
      <c r="AZ1070" s="48"/>
      <c r="BA1070" s="48"/>
      <c r="BB1070" s="451" t="b">
        <f t="shared" si="69"/>
        <v>0</v>
      </c>
      <c r="BC1070" s="451"/>
      <c r="BD1070" s="48"/>
      <c r="BE1070" s="48"/>
      <c r="BF1070" s="48"/>
      <c r="BG1070" s="48"/>
      <c r="BH1070" s="48"/>
      <c r="BI1070" s="48"/>
      <c r="BJ1070" s="48"/>
      <c r="BK1070" s="48"/>
      <c r="BL1070" s="48"/>
      <c r="BM1070" s="48"/>
      <c r="BN1070" s="48"/>
      <c r="BO1070" s="48"/>
      <c r="BP1070" s="48"/>
      <c r="BQ1070" s="48"/>
      <c r="BR1070" s="48"/>
      <c r="BS1070" s="48"/>
      <c r="BT1070" s="48"/>
      <c r="BU1070" s="48"/>
    </row>
    <row r="1071" spans="1:73" hidden="1">
      <c r="A1071" s="48"/>
      <c r="B1071" s="48"/>
      <c r="C1071" s="70" t="s">
        <v>3062</v>
      </c>
      <c r="D1071" s="48"/>
      <c r="E1071" s="48"/>
      <c r="F1071" s="48"/>
      <c r="G1071" s="48"/>
      <c r="H1071" s="48"/>
      <c r="I1071" s="48"/>
      <c r="J1071" s="48"/>
      <c r="K1071" s="48"/>
      <c r="L1071" s="450">
        <f t="shared" si="70"/>
        <v>700</v>
      </c>
      <c r="M1071" s="450"/>
      <c r="N1071" s="145" t="s">
        <v>3063</v>
      </c>
      <c r="O1071" s="48"/>
      <c r="P1071" s="48"/>
      <c r="Q1071" s="48"/>
      <c r="R1071" s="48"/>
      <c r="S1071" s="48"/>
      <c r="T1071" s="48"/>
      <c r="U1071" s="451" t="str">
        <f t="shared" si="66"/>
        <v/>
      </c>
      <c r="V1071" s="451"/>
      <c r="W1071" s="451" t="str">
        <f t="shared" si="67"/>
        <v/>
      </c>
      <c r="X1071" s="451"/>
      <c r="Y1071" s="48"/>
      <c r="Z1071" s="48"/>
      <c r="AA1071" s="48"/>
      <c r="AB1071" s="48"/>
      <c r="AC1071" s="48"/>
      <c r="AD1071" s="48"/>
      <c r="AE1071" s="48"/>
      <c r="AF1071" s="48"/>
      <c r="AG1071" s="48"/>
      <c r="AH1071" s="48"/>
      <c r="AI1071" s="48"/>
      <c r="AJ1071" s="48"/>
      <c r="AK1071" s="48"/>
      <c r="AL1071" s="150" t="s">
        <v>3064</v>
      </c>
      <c r="AM1071" s="48"/>
      <c r="AN1071" s="48"/>
      <c r="AO1071" s="48"/>
      <c r="AP1071" s="48"/>
      <c r="AQ1071" s="48"/>
      <c r="AR1071" s="48"/>
      <c r="AS1071" s="48"/>
      <c r="AT1071" s="451" t="str">
        <f t="shared" si="65"/>
        <v/>
      </c>
      <c r="AU1071" s="451"/>
      <c r="AV1071" s="451" t="str">
        <f t="shared" si="68"/>
        <v>Yes</v>
      </c>
      <c r="AW1071" s="451"/>
      <c r="AX1071" s="148" t="s">
        <v>895</v>
      </c>
      <c r="AY1071" s="48"/>
      <c r="AZ1071" s="48"/>
      <c r="BA1071" s="48"/>
      <c r="BB1071" s="451" t="b">
        <f t="shared" si="69"/>
        <v>0</v>
      </c>
      <c r="BC1071" s="451"/>
      <c r="BD1071" s="48"/>
      <c r="BE1071" s="48"/>
      <c r="BF1071" s="48"/>
      <c r="BG1071" s="48"/>
      <c r="BH1071" s="48"/>
      <c r="BI1071" s="48"/>
      <c r="BJ1071" s="48"/>
      <c r="BK1071" s="48"/>
      <c r="BL1071" s="48"/>
      <c r="BM1071" s="48"/>
      <c r="BN1071" s="48"/>
      <c r="BO1071" s="48"/>
      <c r="BP1071" s="48"/>
      <c r="BQ1071" s="48"/>
      <c r="BR1071" s="48"/>
      <c r="BS1071" s="48"/>
      <c r="BT1071" s="48"/>
      <c r="BU1071" s="48"/>
    </row>
    <row r="1072" spans="1:73" hidden="1">
      <c r="A1072" s="48"/>
      <c r="B1072" s="48"/>
      <c r="C1072" s="70" t="s">
        <v>3065</v>
      </c>
      <c r="D1072" s="48"/>
      <c r="E1072" s="48"/>
      <c r="F1072" s="48"/>
      <c r="G1072" s="48"/>
      <c r="H1072" s="48"/>
      <c r="I1072" s="48"/>
      <c r="J1072" s="48"/>
      <c r="K1072" s="48"/>
      <c r="L1072" s="450">
        <f t="shared" si="70"/>
        <v>701</v>
      </c>
      <c r="M1072" s="450"/>
      <c r="N1072" s="145" t="s">
        <v>3066</v>
      </c>
      <c r="O1072" s="48"/>
      <c r="P1072" s="48"/>
      <c r="Q1072" s="48"/>
      <c r="R1072" s="48"/>
      <c r="S1072" s="48"/>
      <c r="T1072" s="48"/>
      <c r="U1072" s="451" t="str">
        <f t="shared" si="66"/>
        <v/>
      </c>
      <c r="V1072" s="451"/>
      <c r="W1072" s="451" t="str">
        <f t="shared" si="67"/>
        <v/>
      </c>
      <c r="X1072" s="451"/>
      <c r="Y1072" s="48"/>
      <c r="Z1072" s="48"/>
      <c r="AA1072" s="48"/>
      <c r="AB1072" s="48"/>
      <c r="AC1072" s="48"/>
      <c r="AD1072" s="48"/>
      <c r="AE1072" s="48"/>
      <c r="AF1072" s="48"/>
      <c r="AG1072" s="48"/>
      <c r="AH1072" s="48"/>
      <c r="AI1072" s="48"/>
      <c r="AJ1072" s="48"/>
      <c r="AK1072" s="48"/>
      <c r="AL1072" s="144" t="s">
        <v>3067</v>
      </c>
      <c r="AM1072" s="48"/>
      <c r="AN1072" s="48"/>
      <c r="AO1072" s="48"/>
      <c r="AP1072" s="48"/>
      <c r="AQ1072" s="48"/>
      <c r="AR1072" s="48"/>
      <c r="AS1072" s="48"/>
      <c r="AT1072" s="451" t="str">
        <f t="shared" si="65"/>
        <v/>
      </c>
      <c r="AU1072" s="451"/>
      <c r="AV1072" s="451" t="str">
        <f t="shared" si="68"/>
        <v>Yes</v>
      </c>
      <c r="AW1072" s="451"/>
      <c r="AX1072" s="149" t="s">
        <v>905</v>
      </c>
      <c r="AY1072" s="48"/>
      <c r="AZ1072" s="48"/>
      <c r="BA1072" s="48"/>
      <c r="BB1072" s="451" t="b">
        <f t="shared" si="69"/>
        <v>0</v>
      </c>
      <c r="BC1072" s="451"/>
      <c r="BD1072" s="48"/>
      <c r="BE1072" s="48"/>
      <c r="BF1072" s="48"/>
      <c r="BG1072" s="48"/>
      <c r="BH1072" s="48"/>
      <c r="BI1072" s="48"/>
      <c r="BJ1072" s="48"/>
      <c r="BK1072" s="48"/>
      <c r="BL1072" s="48"/>
      <c r="BM1072" s="48"/>
      <c r="BN1072" s="48"/>
      <c r="BO1072" s="48"/>
      <c r="BP1072" s="48"/>
      <c r="BQ1072" s="48"/>
      <c r="BR1072" s="48"/>
      <c r="BS1072" s="48"/>
      <c r="BT1072" s="48"/>
      <c r="BU1072" s="48"/>
    </row>
    <row r="1073" spans="1:73" hidden="1">
      <c r="A1073" s="48"/>
      <c r="B1073" s="48"/>
      <c r="C1073" s="70" t="s">
        <v>3068</v>
      </c>
      <c r="D1073" s="48"/>
      <c r="E1073" s="48"/>
      <c r="F1073" s="48"/>
      <c r="G1073" s="48"/>
      <c r="H1073" s="48"/>
      <c r="I1073" s="48"/>
      <c r="J1073" s="48"/>
      <c r="K1073" s="48"/>
      <c r="L1073" s="450">
        <f t="shared" si="70"/>
        <v>702</v>
      </c>
      <c r="M1073" s="450"/>
      <c r="N1073" s="145" t="s">
        <v>1836</v>
      </c>
      <c r="O1073" s="48"/>
      <c r="P1073" s="48"/>
      <c r="Q1073" s="48"/>
      <c r="R1073" s="48"/>
      <c r="S1073" s="48"/>
      <c r="T1073" s="48"/>
      <c r="U1073" s="451" t="str">
        <f t="shared" si="66"/>
        <v/>
      </c>
      <c r="V1073" s="451"/>
      <c r="W1073" s="451" t="str">
        <f t="shared" si="67"/>
        <v/>
      </c>
      <c r="X1073" s="451"/>
      <c r="Y1073" s="48"/>
      <c r="Z1073" s="48"/>
      <c r="AA1073" s="48"/>
      <c r="AB1073" s="48"/>
      <c r="AC1073" s="48"/>
      <c r="AD1073" s="48"/>
      <c r="AE1073" s="48"/>
      <c r="AF1073" s="48"/>
      <c r="AG1073" s="48"/>
      <c r="AH1073" s="48"/>
      <c r="AI1073" s="48"/>
      <c r="AJ1073" s="48"/>
      <c r="AK1073" s="48"/>
      <c r="AL1073" s="150" t="s">
        <v>3069</v>
      </c>
      <c r="AM1073" s="48"/>
      <c r="AN1073" s="48"/>
      <c r="AO1073" s="48"/>
      <c r="AP1073" s="48"/>
      <c r="AQ1073" s="48"/>
      <c r="AR1073" s="48"/>
      <c r="AS1073" s="48"/>
      <c r="AT1073" s="451" t="str">
        <f t="shared" si="65"/>
        <v/>
      </c>
      <c r="AU1073" s="451"/>
      <c r="AV1073" s="451" t="str">
        <f t="shared" si="68"/>
        <v>Yes</v>
      </c>
      <c r="AW1073" s="451"/>
      <c r="AX1073" s="148" t="s">
        <v>905</v>
      </c>
      <c r="AY1073" s="48"/>
      <c r="AZ1073" s="48"/>
      <c r="BA1073" s="48"/>
      <c r="BB1073" s="451" t="b">
        <f t="shared" si="69"/>
        <v>0</v>
      </c>
      <c r="BC1073" s="451"/>
      <c r="BD1073" s="48"/>
      <c r="BE1073" s="48"/>
      <c r="BF1073" s="48"/>
      <c r="BG1073" s="48"/>
      <c r="BH1073" s="48"/>
      <c r="BI1073" s="48"/>
      <c r="BJ1073" s="48"/>
      <c r="BK1073" s="48"/>
      <c r="BL1073" s="48"/>
      <c r="BM1073" s="48"/>
      <c r="BN1073" s="48"/>
      <c r="BO1073" s="48"/>
      <c r="BP1073" s="48"/>
      <c r="BQ1073" s="48"/>
      <c r="BR1073" s="48"/>
      <c r="BS1073" s="48"/>
      <c r="BT1073" s="48"/>
      <c r="BU1073" s="48"/>
    </row>
    <row r="1074" spans="1:73" hidden="1">
      <c r="A1074" s="48"/>
      <c r="B1074" s="48"/>
      <c r="C1074" s="70" t="s">
        <v>3070</v>
      </c>
      <c r="D1074" s="48"/>
      <c r="E1074" s="48"/>
      <c r="F1074" s="48"/>
      <c r="G1074" s="48"/>
      <c r="H1074" s="48"/>
      <c r="I1074" s="48"/>
      <c r="J1074" s="48"/>
      <c r="K1074" s="48"/>
      <c r="L1074" s="450">
        <f t="shared" si="70"/>
        <v>703</v>
      </c>
      <c r="M1074" s="450"/>
      <c r="N1074" s="145" t="s">
        <v>3071</v>
      </c>
      <c r="O1074" s="48"/>
      <c r="P1074" s="48"/>
      <c r="Q1074" s="48"/>
      <c r="R1074" s="48"/>
      <c r="S1074" s="48"/>
      <c r="T1074" s="48"/>
      <c r="U1074" s="451" t="str">
        <f t="shared" si="66"/>
        <v/>
      </c>
      <c r="V1074" s="451"/>
      <c r="W1074" s="451" t="str">
        <f t="shared" si="67"/>
        <v/>
      </c>
      <c r="X1074" s="451"/>
      <c r="Y1074" s="48"/>
      <c r="Z1074" s="48"/>
      <c r="AA1074" s="48"/>
      <c r="AB1074" s="48"/>
      <c r="AC1074" s="48"/>
      <c r="AD1074" s="48"/>
      <c r="AE1074" s="48"/>
      <c r="AF1074" s="48"/>
      <c r="AG1074" s="48"/>
      <c r="AH1074" s="48"/>
      <c r="AI1074" s="48"/>
      <c r="AJ1074" s="48"/>
      <c r="AK1074" s="48"/>
      <c r="AL1074" s="144" t="s">
        <v>2478</v>
      </c>
      <c r="AM1074" s="48"/>
      <c r="AN1074" s="48"/>
      <c r="AO1074" s="48"/>
      <c r="AP1074" s="48"/>
      <c r="AQ1074" s="48"/>
      <c r="AR1074" s="48"/>
      <c r="AS1074" s="48"/>
      <c r="AT1074" s="451" t="str">
        <f t="shared" si="65"/>
        <v/>
      </c>
      <c r="AU1074" s="451"/>
      <c r="AV1074" s="451" t="str">
        <f t="shared" si="68"/>
        <v>Yes</v>
      </c>
      <c r="AW1074" s="451"/>
      <c r="AX1074" s="149" t="s">
        <v>895</v>
      </c>
      <c r="AY1074" s="48"/>
      <c r="AZ1074" s="48"/>
      <c r="BA1074" s="48"/>
      <c r="BB1074" s="451" t="b">
        <f t="shared" si="69"/>
        <v>0</v>
      </c>
      <c r="BC1074" s="451"/>
      <c r="BD1074" s="48"/>
      <c r="BE1074" s="48"/>
      <c r="BF1074" s="48"/>
      <c r="BG1074" s="48"/>
      <c r="BH1074" s="48"/>
      <c r="BI1074" s="48"/>
      <c r="BJ1074" s="48"/>
      <c r="BK1074" s="48"/>
      <c r="BL1074" s="48"/>
      <c r="BM1074" s="48"/>
      <c r="BN1074" s="48"/>
      <c r="BO1074" s="48"/>
      <c r="BP1074" s="48"/>
      <c r="BQ1074" s="48"/>
      <c r="BR1074" s="48"/>
      <c r="BS1074" s="48"/>
      <c r="BT1074" s="48"/>
      <c r="BU1074" s="48"/>
    </row>
    <row r="1075" spans="1:73" hidden="1">
      <c r="A1075" s="48"/>
      <c r="B1075" s="48"/>
      <c r="C1075" s="70" t="s">
        <v>3072</v>
      </c>
      <c r="D1075" s="48"/>
      <c r="E1075" s="48"/>
      <c r="F1075" s="48"/>
      <c r="G1075" s="48"/>
      <c r="H1075" s="48"/>
      <c r="I1075" s="48"/>
      <c r="J1075" s="48"/>
      <c r="K1075" s="48"/>
      <c r="L1075" s="450">
        <f t="shared" si="70"/>
        <v>704</v>
      </c>
      <c r="M1075" s="450"/>
      <c r="N1075" s="145" t="s">
        <v>3073</v>
      </c>
      <c r="O1075" s="48"/>
      <c r="P1075" s="48"/>
      <c r="Q1075" s="48"/>
      <c r="R1075" s="48"/>
      <c r="S1075" s="48"/>
      <c r="T1075" s="48"/>
      <c r="U1075" s="451" t="str">
        <f t="shared" si="66"/>
        <v/>
      </c>
      <c r="V1075" s="451"/>
      <c r="W1075" s="451" t="str">
        <f t="shared" si="67"/>
        <v/>
      </c>
      <c r="X1075" s="451"/>
      <c r="Y1075" s="48"/>
      <c r="Z1075" s="48"/>
      <c r="AA1075" s="48"/>
      <c r="AB1075" s="48"/>
      <c r="AC1075" s="48"/>
      <c r="AD1075" s="48"/>
      <c r="AE1075" s="48"/>
      <c r="AF1075" s="48"/>
      <c r="AG1075" s="48"/>
      <c r="AH1075" s="48"/>
      <c r="AI1075" s="48"/>
      <c r="AJ1075" s="48"/>
      <c r="AK1075" s="48"/>
      <c r="AL1075" s="144" t="s">
        <v>2279</v>
      </c>
      <c r="AM1075" s="48"/>
      <c r="AN1075" s="48"/>
      <c r="AO1075" s="48"/>
      <c r="AP1075" s="48"/>
      <c r="AQ1075" s="48"/>
      <c r="AR1075" s="48"/>
      <c r="AS1075" s="48"/>
      <c r="AT1075" s="451" t="str">
        <f t="shared" si="65"/>
        <v/>
      </c>
      <c r="AU1075" s="451"/>
      <c r="AV1075" s="451" t="str">
        <f t="shared" si="68"/>
        <v>Yes</v>
      </c>
      <c r="AW1075" s="451"/>
      <c r="AX1075" s="149" t="s">
        <v>895</v>
      </c>
      <c r="AY1075" s="48"/>
      <c r="AZ1075" s="48"/>
      <c r="BA1075" s="48"/>
      <c r="BB1075" s="451" t="b">
        <f t="shared" si="69"/>
        <v>0</v>
      </c>
      <c r="BC1075" s="451"/>
      <c r="BD1075" s="48"/>
      <c r="BE1075" s="48"/>
      <c r="BF1075" s="48"/>
      <c r="BG1075" s="48"/>
      <c r="BH1075" s="48"/>
      <c r="BI1075" s="48"/>
      <c r="BJ1075" s="48"/>
      <c r="BK1075" s="48"/>
      <c r="BL1075" s="48"/>
      <c r="BM1075" s="48"/>
      <c r="BN1075" s="48"/>
      <c r="BO1075" s="48"/>
      <c r="BP1075" s="48"/>
      <c r="BQ1075" s="48"/>
      <c r="BR1075" s="48"/>
      <c r="BS1075" s="48"/>
      <c r="BT1075" s="48"/>
      <c r="BU1075" s="48"/>
    </row>
    <row r="1076" spans="1:73" hidden="1">
      <c r="A1076" s="48"/>
      <c r="B1076" s="48"/>
      <c r="C1076" s="70" t="s">
        <v>3074</v>
      </c>
      <c r="D1076" s="48"/>
      <c r="E1076" s="48"/>
      <c r="F1076" s="48"/>
      <c r="G1076" s="48"/>
      <c r="H1076" s="48"/>
      <c r="I1076" s="48"/>
      <c r="J1076" s="48"/>
      <c r="K1076" s="48"/>
      <c r="L1076" s="450">
        <f t="shared" si="70"/>
        <v>705</v>
      </c>
      <c r="M1076" s="450"/>
      <c r="N1076" s="145" t="s">
        <v>3075</v>
      </c>
      <c r="O1076" s="48"/>
      <c r="P1076" s="48"/>
      <c r="Q1076" s="48"/>
      <c r="R1076" s="48"/>
      <c r="S1076" s="48"/>
      <c r="T1076" s="48"/>
      <c r="U1076" s="451" t="str">
        <f t="shared" si="66"/>
        <v/>
      </c>
      <c r="V1076" s="451"/>
      <c r="W1076" s="451" t="str">
        <f t="shared" si="67"/>
        <v/>
      </c>
      <c r="X1076" s="451"/>
      <c r="Y1076" s="48"/>
      <c r="Z1076" s="48"/>
      <c r="AA1076" s="48"/>
      <c r="AB1076" s="48"/>
      <c r="AC1076" s="48"/>
      <c r="AD1076" s="48"/>
      <c r="AE1076" s="48"/>
      <c r="AF1076" s="48"/>
      <c r="AG1076" s="48"/>
      <c r="AH1076" s="48"/>
      <c r="AI1076" s="48"/>
      <c r="AJ1076" s="48"/>
      <c r="AK1076" s="48"/>
      <c r="AL1076" s="144" t="s">
        <v>2303</v>
      </c>
      <c r="AM1076" s="48"/>
      <c r="AN1076" s="48"/>
      <c r="AO1076" s="48"/>
      <c r="AP1076" s="48"/>
      <c r="AQ1076" s="48"/>
      <c r="AR1076" s="48"/>
      <c r="AS1076" s="48"/>
      <c r="AT1076" s="451" t="str">
        <f t="shared" ref="AT1076:AT1122" si="71">IF($AL1076=$Q$364,"Yes","")</f>
        <v/>
      </c>
      <c r="AU1076" s="451"/>
      <c r="AV1076" s="451" t="str">
        <f t="shared" si="68"/>
        <v>Yes</v>
      </c>
      <c r="AW1076" s="451"/>
      <c r="AX1076" s="149" t="s">
        <v>905</v>
      </c>
      <c r="AY1076" s="48"/>
      <c r="AZ1076" s="48"/>
      <c r="BA1076" s="48"/>
      <c r="BB1076" s="451" t="b">
        <f t="shared" si="69"/>
        <v>0</v>
      </c>
      <c r="BC1076" s="451"/>
      <c r="BD1076" s="48"/>
      <c r="BE1076" s="48"/>
      <c r="BF1076" s="48"/>
      <c r="BG1076" s="48"/>
      <c r="BH1076" s="48"/>
      <c r="BI1076" s="48"/>
      <c r="BJ1076" s="48"/>
      <c r="BK1076" s="48"/>
      <c r="BL1076" s="48"/>
      <c r="BM1076" s="48"/>
      <c r="BN1076" s="48"/>
      <c r="BO1076" s="48"/>
      <c r="BP1076" s="48"/>
      <c r="BQ1076" s="48"/>
      <c r="BR1076" s="48"/>
      <c r="BS1076" s="48"/>
      <c r="BT1076" s="48"/>
      <c r="BU1076" s="48"/>
    </row>
    <row r="1077" spans="1:73" hidden="1">
      <c r="A1077" s="48"/>
      <c r="B1077" s="48"/>
      <c r="C1077" s="70" t="s">
        <v>3076</v>
      </c>
      <c r="D1077" s="48"/>
      <c r="E1077" s="48"/>
      <c r="F1077" s="48"/>
      <c r="G1077" s="48"/>
      <c r="H1077" s="48"/>
      <c r="I1077" s="48"/>
      <c r="J1077" s="48"/>
      <c r="K1077" s="48"/>
      <c r="L1077" s="450">
        <f t="shared" si="70"/>
        <v>706</v>
      </c>
      <c r="M1077" s="450"/>
      <c r="N1077" s="145" t="s">
        <v>3077</v>
      </c>
      <c r="O1077" s="48"/>
      <c r="P1077" s="48"/>
      <c r="Q1077" s="48"/>
      <c r="R1077" s="48"/>
      <c r="S1077" s="48"/>
      <c r="T1077" s="48"/>
      <c r="U1077" s="451" t="str">
        <f t="shared" ref="U1077:U1140" si="72">IF(N1077=Q$364,"Yes","")</f>
        <v/>
      </c>
      <c r="V1077" s="451"/>
      <c r="W1077" s="451" t="str">
        <f t="shared" ref="W1077:W1140" si="73">IF(N1077=Q$366,"Yes","")</f>
        <v/>
      </c>
      <c r="X1077" s="451"/>
      <c r="Y1077" s="48"/>
      <c r="Z1077" s="48"/>
      <c r="AA1077" s="48"/>
      <c r="AB1077" s="48"/>
      <c r="AC1077" s="48"/>
      <c r="AD1077" s="48"/>
      <c r="AE1077" s="48"/>
      <c r="AF1077" s="48"/>
      <c r="AG1077" s="48"/>
      <c r="AH1077" s="48"/>
      <c r="AI1077" s="48"/>
      <c r="AJ1077" s="48"/>
      <c r="AK1077" s="48"/>
      <c r="AL1077" s="144" t="s">
        <v>3078</v>
      </c>
      <c r="AM1077" s="48"/>
      <c r="AN1077" s="48"/>
      <c r="AO1077" s="48"/>
      <c r="AP1077" s="48"/>
      <c r="AQ1077" s="48"/>
      <c r="AR1077" s="48"/>
      <c r="AS1077" s="48"/>
      <c r="AT1077" s="451" t="str">
        <f t="shared" si="71"/>
        <v/>
      </c>
      <c r="AU1077" s="451"/>
      <c r="AV1077" s="451" t="str">
        <f t="shared" ref="AV1077:AV1122" si="74">IF(AX1077="90.1-2001","No","Yes")</f>
        <v>Yes</v>
      </c>
      <c r="AW1077" s="451"/>
      <c r="AX1077" s="149" t="s">
        <v>905</v>
      </c>
      <c r="AY1077" s="48"/>
      <c r="AZ1077" s="48"/>
      <c r="BA1077" s="48"/>
      <c r="BB1077" s="451" t="b">
        <f t="shared" ref="BB1077:BB1122" si="75">AND(AT1077="Yes",AV1077="Yes")</f>
        <v>0</v>
      </c>
      <c r="BC1077" s="451"/>
      <c r="BD1077" s="48"/>
      <c r="BE1077" s="48"/>
      <c r="BF1077" s="48"/>
      <c r="BG1077" s="48"/>
      <c r="BH1077" s="48"/>
      <c r="BI1077" s="48"/>
      <c r="BJ1077" s="48"/>
      <c r="BK1077" s="48"/>
      <c r="BL1077" s="48"/>
      <c r="BM1077" s="48"/>
      <c r="BN1077" s="48"/>
      <c r="BO1077" s="48"/>
      <c r="BP1077" s="48"/>
      <c r="BQ1077" s="48"/>
      <c r="BR1077" s="48"/>
      <c r="BS1077" s="48"/>
      <c r="BT1077" s="48"/>
      <c r="BU1077" s="48"/>
    </row>
    <row r="1078" spans="1:73" hidden="1">
      <c r="A1078" s="48"/>
      <c r="B1078" s="48"/>
      <c r="C1078" s="70" t="s">
        <v>3079</v>
      </c>
      <c r="D1078" s="48"/>
      <c r="E1078" s="48"/>
      <c r="F1078" s="48"/>
      <c r="G1078" s="48"/>
      <c r="H1078" s="48"/>
      <c r="I1078" s="48"/>
      <c r="J1078" s="48"/>
      <c r="K1078" s="48"/>
      <c r="L1078" s="450">
        <f t="shared" ref="L1078:L1141" si="76">L1077+1</f>
        <v>707</v>
      </c>
      <c r="M1078" s="450"/>
      <c r="N1078" s="145" t="s">
        <v>3080</v>
      </c>
      <c r="O1078" s="48"/>
      <c r="P1078" s="48"/>
      <c r="Q1078" s="48"/>
      <c r="R1078" s="48"/>
      <c r="S1078" s="48"/>
      <c r="T1078" s="48"/>
      <c r="U1078" s="451" t="str">
        <f t="shared" si="72"/>
        <v/>
      </c>
      <c r="V1078" s="451"/>
      <c r="W1078" s="451" t="str">
        <f t="shared" si="73"/>
        <v/>
      </c>
      <c r="X1078" s="451"/>
      <c r="Y1078" s="48"/>
      <c r="Z1078" s="48"/>
      <c r="AA1078" s="48"/>
      <c r="AB1078" s="48"/>
      <c r="AC1078" s="48"/>
      <c r="AD1078" s="48"/>
      <c r="AE1078" s="48"/>
      <c r="AF1078" s="48"/>
      <c r="AG1078" s="48"/>
      <c r="AH1078" s="48"/>
      <c r="AI1078" s="48"/>
      <c r="AJ1078" s="48"/>
      <c r="AK1078" s="48"/>
      <c r="AL1078" s="150" t="s">
        <v>3081</v>
      </c>
      <c r="AM1078" s="48"/>
      <c r="AN1078" s="48"/>
      <c r="AO1078" s="48"/>
      <c r="AP1078" s="48"/>
      <c r="AQ1078" s="48"/>
      <c r="AR1078" s="48"/>
      <c r="AS1078" s="48"/>
      <c r="AT1078" s="451" t="str">
        <f t="shared" si="71"/>
        <v/>
      </c>
      <c r="AU1078" s="451"/>
      <c r="AV1078" s="451" t="str">
        <f t="shared" si="74"/>
        <v>Yes</v>
      </c>
      <c r="AW1078" s="451"/>
      <c r="AX1078" s="148" t="s">
        <v>895</v>
      </c>
      <c r="AY1078" s="48"/>
      <c r="AZ1078" s="48"/>
      <c r="BA1078" s="48"/>
      <c r="BB1078" s="451" t="b">
        <f t="shared" si="75"/>
        <v>0</v>
      </c>
      <c r="BC1078" s="451"/>
      <c r="BD1078" s="48"/>
      <c r="BE1078" s="48"/>
      <c r="BF1078" s="48"/>
      <c r="BG1078" s="48"/>
      <c r="BH1078" s="48"/>
      <c r="BI1078" s="48"/>
      <c r="BJ1078" s="48"/>
      <c r="BK1078" s="48"/>
      <c r="BL1078" s="48"/>
      <c r="BM1078" s="48"/>
      <c r="BN1078" s="48"/>
      <c r="BO1078" s="48"/>
      <c r="BP1078" s="48"/>
      <c r="BQ1078" s="48"/>
      <c r="BR1078" s="48"/>
      <c r="BS1078" s="48"/>
      <c r="BT1078" s="48"/>
      <c r="BU1078" s="48"/>
    </row>
    <row r="1079" spans="1:73" hidden="1">
      <c r="A1079" s="48"/>
      <c r="B1079" s="48"/>
      <c r="C1079" s="70" t="s">
        <v>3082</v>
      </c>
      <c r="D1079" s="48"/>
      <c r="E1079" s="48"/>
      <c r="F1079" s="48"/>
      <c r="G1079" s="48"/>
      <c r="H1079" s="48"/>
      <c r="I1079" s="48"/>
      <c r="J1079" s="48"/>
      <c r="K1079" s="48"/>
      <c r="L1079" s="450">
        <f t="shared" si="76"/>
        <v>708</v>
      </c>
      <c r="M1079" s="450"/>
      <c r="N1079" s="145" t="s">
        <v>3083</v>
      </c>
      <c r="O1079" s="48"/>
      <c r="P1079" s="48"/>
      <c r="Q1079" s="48"/>
      <c r="R1079" s="48"/>
      <c r="S1079" s="48"/>
      <c r="T1079" s="48"/>
      <c r="U1079" s="451" t="str">
        <f t="shared" si="72"/>
        <v/>
      </c>
      <c r="V1079" s="451"/>
      <c r="W1079" s="451" t="str">
        <f t="shared" si="73"/>
        <v/>
      </c>
      <c r="X1079" s="451"/>
      <c r="Y1079" s="48"/>
      <c r="Z1079" s="48"/>
      <c r="AA1079" s="48"/>
      <c r="AB1079" s="48"/>
      <c r="AC1079" s="48"/>
      <c r="AD1079" s="48"/>
      <c r="AE1079" s="48"/>
      <c r="AF1079" s="48"/>
      <c r="AG1079" s="48"/>
      <c r="AH1079" s="48"/>
      <c r="AI1079" s="48"/>
      <c r="AJ1079" s="48"/>
      <c r="AK1079" s="48"/>
      <c r="AL1079" s="150" t="s">
        <v>3084</v>
      </c>
      <c r="AM1079" s="48"/>
      <c r="AN1079" s="48"/>
      <c r="AO1079" s="48"/>
      <c r="AP1079" s="48"/>
      <c r="AQ1079" s="48"/>
      <c r="AR1079" s="48"/>
      <c r="AS1079" s="48"/>
      <c r="AT1079" s="451" t="str">
        <f t="shared" si="71"/>
        <v/>
      </c>
      <c r="AU1079" s="451"/>
      <c r="AV1079" s="451" t="str">
        <f t="shared" si="74"/>
        <v>Yes</v>
      </c>
      <c r="AW1079" s="451"/>
      <c r="AX1079" s="148" t="s">
        <v>895</v>
      </c>
      <c r="AY1079" s="48"/>
      <c r="AZ1079" s="48"/>
      <c r="BA1079" s="48"/>
      <c r="BB1079" s="451" t="b">
        <f t="shared" si="75"/>
        <v>0</v>
      </c>
      <c r="BC1079" s="451"/>
      <c r="BD1079" s="48"/>
      <c r="BE1079" s="48"/>
      <c r="BF1079" s="48"/>
      <c r="BG1079" s="48"/>
      <c r="BH1079" s="48"/>
      <c r="BI1079" s="48"/>
      <c r="BJ1079" s="48"/>
      <c r="BK1079" s="48"/>
      <c r="BL1079" s="48"/>
      <c r="BM1079" s="48"/>
      <c r="BN1079" s="48"/>
      <c r="BO1079" s="48"/>
      <c r="BP1079" s="48"/>
      <c r="BQ1079" s="48"/>
      <c r="BR1079" s="48"/>
      <c r="BS1079" s="48"/>
      <c r="BT1079" s="48"/>
      <c r="BU1079" s="48"/>
    </row>
    <row r="1080" spans="1:73" hidden="1">
      <c r="A1080" s="48"/>
      <c r="B1080" s="48"/>
      <c r="C1080" s="70" t="s">
        <v>3085</v>
      </c>
      <c r="D1080" s="48"/>
      <c r="E1080" s="48"/>
      <c r="F1080" s="48"/>
      <c r="G1080" s="48"/>
      <c r="H1080" s="48"/>
      <c r="I1080" s="48"/>
      <c r="J1080" s="48"/>
      <c r="K1080" s="48"/>
      <c r="L1080" s="450">
        <f t="shared" si="76"/>
        <v>709</v>
      </c>
      <c r="M1080" s="450"/>
      <c r="N1080" s="145" t="s">
        <v>3086</v>
      </c>
      <c r="O1080" s="48"/>
      <c r="P1080" s="48"/>
      <c r="Q1080" s="48"/>
      <c r="R1080" s="48"/>
      <c r="S1080" s="48"/>
      <c r="T1080" s="48"/>
      <c r="U1080" s="451" t="str">
        <f t="shared" si="72"/>
        <v/>
      </c>
      <c r="V1080" s="451"/>
      <c r="W1080" s="451" t="str">
        <f t="shared" si="73"/>
        <v/>
      </c>
      <c r="X1080" s="451"/>
      <c r="Y1080" s="48"/>
      <c r="Z1080" s="48"/>
      <c r="AA1080" s="48"/>
      <c r="AB1080" s="48"/>
      <c r="AC1080" s="48"/>
      <c r="AD1080" s="48"/>
      <c r="AE1080" s="48"/>
      <c r="AF1080" s="48"/>
      <c r="AG1080" s="48"/>
      <c r="AH1080" s="48"/>
      <c r="AI1080" s="48"/>
      <c r="AJ1080" s="48"/>
      <c r="AK1080" s="48"/>
      <c r="AL1080" s="153" t="s">
        <v>3087</v>
      </c>
      <c r="AM1080" s="48"/>
      <c r="AN1080" s="48"/>
      <c r="AO1080" s="48"/>
      <c r="AP1080" s="48"/>
      <c r="AQ1080" s="48"/>
      <c r="AR1080" s="48"/>
      <c r="AS1080" s="48"/>
      <c r="AT1080" s="451" t="str">
        <f t="shared" si="71"/>
        <v/>
      </c>
      <c r="AU1080" s="451"/>
      <c r="AV1080" s="451" t="str">
        <f t="shared" si="74"/>
        <v>Yes</v>
      </c>
      <c r="AW1080" s="451"/>
      <c r="AX1080" s="148" t="s">
        <v>895</v>
      </c>
      <c r="AY1080" s="48"/>
      <c r="AZ1080" s="48"/>
      <c r="BA1080" s="48"/>
      <c r="BB1080" s="451" t="b">
        <f t="shared" si="75"/>
        <v>0</v>
      </c>
      <c r="BC1080" s="451"/>
      <c r="BD1080" s="48"/>
      <c r="BE1080" s="48"/>
      <c r="BF1080" s="48"/>
      <c r="BG1080" s="48"/>
      <c r="BH1080" s="48"/>
      <c r="BI1080" s="48"/>
      <c r="BJ1080" s="48"/>
      <c r="BK1080" s="48"/>
      <c r="BL1080" s="48"/>
      <c r="BM1080" s="48"/>
      <c r="BN1080" s="48"/>
      <c r="BO1080" s="48"/>
      <c r="BP1080" s="48"/>
      <c r="BQ1080" s="48"/>
      <c r="BR1080" s="48"/>
      <c r="BS1080" s="48"/>
      <c r="BT1080" s="48"/>
      <c r="BU1080" s="48"/>
    </row>
    <row r="1081" spans="1:73" hidden="1">
      <c r="A1081" s="48"/>
      <c r="B1081" s="48"/>
      <c r="C1081" s="70" t="s">
        <v>3088</v>
      </c>
      <c r="D1081" s="48"/>
      <c r="E1081" s="48"/>
      <c r="F1081" s="48"/>
      <c r="G1081" s="48"/>
      <c r="H1081" s="48"/>
      <c r="I1081" s="48"/>
      <c r="J1081" s="48"/>
      <c r="K1081" s="48"/>
      <c r="L1081" s="450">
        <f t="shared" si="76"/>
        <v>710</v>
      </c>
      <c r="M1081" s="450"/>
      <c r="N1081" s="145" t="s">
        <v>3089</v>
      </c>
      <c r="O1081" s="48"/>
      <c r="P1081" s="48"/>
      <c r="Q1081" s="48"/>
      <c r="R1081" s="48"/>
      <c r="S1081" s="48"/>
      <c r="T1081" s="48"/>
      <c r="U1081" s="451" t="str">
        <f t="shared" si="72"/>
        <v/>
      </c>
      <c r="V1081" s="451"/>
      <c r="W1081" s="451" t="str">
        <f t="shared" si="73"/>
        <v/>
      </c>
      <c r="X1081" s="451"/>
      <c r="Y1081" s="48"/>
      <c r="Z1081" s="48"/>
      <c r="AA1081" s="48"/>
      <c r="AB1081" s="48"/>
      <c r="AC1081" s="48"/>
      <c r="AD1081" s="48"/>
      <c r="AE1081" s="48"/>
      <c r="AF1081" s="48"/>
      <c r="AG1081" s="48"/>
      <c r="AH1081" s="48"/>
      <c r="AI1081" s="48"/>
      <c r="AJ1081" s="48"/>
      <c r="AK1081" s="48"/>
      <c r="AL1081" s="150" t="s">
        <v>3090</v>
      </c>
      <c r="AM1081" s="48"/>
      <c r="AN1081" s="48"/>
      <c r="AO1081" s="48"/>
      <c r="AP1081" s="48"/>
      <c r="AQ1081" s="48"/>
      <c r="AR1081" s="48"/>
      <c r="AS1081" s="48"/>
      <c r="AT1081" s="451" t="str">
        <f t="shared" si="71"/>
        <v/>
      </c>
      <c r="AU1081" s="451"/>
      <c r="AV1081" s="451" t="str">
        <f t="shared" si="74"/>
        <v>Yes</v>
      </c>
      <c r="AW1081" s="451"/>
      <c r="AX1081" s="148" t="s">
        <v>895</v>
      </c>
      <c r="AY1081" s="48"/>
      <c r="AZ1081" s="48"/>
      <c r="BA1081" s="48"/>
      <c r="BB1081" s="451" t="b">
        <f t="shared" si="75"/>
        <v>0</v>
      </c>
      <c r="BC1081" s="451"/>
      <c r="BD1081" s="48"/>
      <c r="BE1081" s="48"/>
      <c r="BF1081" s="48"/>
      <c r="BG1081" s="48"/>
      <c r="BH1081" s="48"/>
      <c r="BI1081" s="48"/>
      <c r="BJ1081" s="48"/>
      <c r="BK1081" s="48"/>
      <c r="BL1081" s="48"/>
      <c r="BM1081" s="48"/>
      <c r="BN1081" s="48"/>
      <c r="BO1081" s="48"/>
      <c r="BP1081" s="48"/>
      <c r="BQ1081" s="48"/>
      <c r="BR1081" s="48"/>
      <c r="BS1081" s="48"/>
      <c r="BT1081" s="48"/>
      <c r="BU1081" s="48"/>
    </row>
    <row r="1082" spans="1:73" hidden="1">
      <c r="A1082" s="48"/>
      <c r="B1082" s="48"/>
      <c r="C1082" s="70" t="s">
        <v>3091</v>
      </c>
      <c r="D1082" s="48"/>
      <c r="E1082" s="48"/>
      <c r="F1082" s="48"/>
      <c r="G1082" s="48"/>
      <c r="H1082" s="48"/>
      <c r="I1082" s="48"/>
      <c r="J1082" s="48"/>
      <c r="K1082" s="48"/>
      <c r="L1082" s="450">
        <f t="shared" si="76"/>
        <v>711</v>
      </c>
      <c r="M1082" s="450"/>
      <c r="N1082" s="145" t="s">
        <v>3092</v>
      </c>
      <c r="O1082" s="48"/>
      <c r="P1082" s="48"/>
      <c r="Q1082" s="48"/>
      <c r="R1082" s="48"/>
      <c r="S1082" s="48"/>
      <c r="T1082" s="48"/>
      <c r="U1082" s="451" t="str">
        <f t="shared" si="72"/>
        <v/>
      </c>
      <c r="V1082" s="451"/>
      <c r="W1082" s="451" t="str">
        <f t="shared" si="73"/>
        <v/>
      </c>
      <c r="X1082" s="451"/>
      <c r="Y1082" s="48"/>
      <c r="Z1082" s="48"/>
      <c r="AA1082" s="48"/>
      <c r="AB1082" s="48"/>
      <c r="AC1082" s="48"/>
      <c r="AD1082" s="48"/>
      <c r="AE1082" s="48"/>
      <c r="AF1082" s="48"/>
      <c r="AG1082" s="48"/>
      <c r="AH1082" s="48"/>
      <c r="AI1082" s="48"/>
      <c r="AJ1082" s="48"/>
      <c r="AK1082" s="48"/>
      <c r="AL1082" s="153" t="s">
        <v>3093</v>
      </c>
      <c r="AM1082" s="48"/>
      <c r="AN1082" s="48"/>
      <c r="AO1082" s="48"/>
      <c r="AP1082" s="48"/>
      <c r="AQ1082" s="48"/>
      <c r="AR1082" s="48"/>
      <c r="AS1082" s="48"/>
      <c r="AT1082" s="451" t="str">
        <f t="shared" si="71"/>
        <v/>
      </c>
      <c r="AU1082" s="451"/>
      <c r="AV1082" s="451" t="str">
        <f t="shared" si="74"/>
        <v>Yes</v>
      </c>
      <c r="AW1082" s="451"/>
      <c r="AX1082" s="148" t="s">
        <v>895</v>
      </c>
      <c r="AY1082" s="48"/>
      <c r="AZ1082" s="48"/>
      <c r="BA1082" s="48"/>
      <c r="BB1082" s="451" t="b">
        <f t="shared" si="75"/>
        <v>0</v>
      </c>
      <c r="BC1082" s="451"/>
      <c r="BD1082" s="48"/>
      <c r="BE1082" s="48"/>
      <c r="BF1082" s="48"/>
      <c r="BG1082" s="48"/>
      <c r="BH1082" s="48"/>
      <c r="BI1082" s="48"/>
      <c r="BJ1082" s="48"/>
      <c r="BK1082" s="48"/>
      <c r="BL1082" s="48"/>
      <c r="BM1082" s="48"/>
      <c r="BN1082" s="48"/>
      <c r="BO1082" s="48"/>
      <c r="BP1082" s="48"/>
      <c r="BQ1082" s="48"/>
      <c r="BR1082" s="48"/>
      <c r="BS1082" s="48"/>
      <c r="BT1082" s="48"/>
      <c r="BU1082" s="48"/>
    </row>
    <row r="1083" spans="1:73" hidden="1">
      <c r="A1083" s="48"/>
      <c r="B1083" s="48"/>
      <c r="C1083" s="70" t="s">
        <v>3094</v>
      </c>
      <c r="D1083" s="48"/>
      <c r="E1083" s="48"/>
      <c r="F1083" s="48"/>
      <c r="G1083" s="48"/>
      <c r="H1083" s="48"/>
      <c r="I1083" s="48"/>
      <c r="J1083" s="48"/>
      <c r="K1083" s="48"/>
      <c r="L1083" s="450">
        <f t="shared" si="76"/>
        <v>712</v>
      </c>
      <c r="M1083" s="450"/>
      <c r="N1083" s="145" t="s">
        <v>2037</v>
      </c>
      <c r="O1083" s="48"/>
      <c r="P1083" s="48"/>
      <c r="Q1083" s="48"/>
      <c r="R1083" s="48"/>
      <c r="S1083" s="48"/>
      <c r="T1083" s="48"/>
      <c r="U1083" s="451" t="str">
        <f t="shared" si="72"/>
        <v/>
      </c>
      <c r="V1083" s="451"/>
      <c r="W1083" s="451" t="str">
        <f t="shared" si="73"/>
        <v/>
      </c>
      <c r="X1083" s="451"/>
      <c r="Y1083" s="48"/>
      <c r="Z1083" s="48"/>
      <c r="AA1083" s="48"/>
      <c r="AB1083" s="48"/>
      <c r="AC1083" s="48"/>
      <c r="AD1083" s="48"/>
      <c r="AE1083" s="48"/>
      <c r="AF1083" s="48"/>
      <c r="AG1083" s="48"/>
      <c r="AH1083" s="48"/>
      <c r="AI1083" s="48"/>
      <c r="AJ1083" s="48"/>
      <c r="AK1083" s="48"/>
      <c r="AL1083" s="144" t="s">
        <v>3095</v>
      </c>
      <c r="AM1083" s="48"/>
      <c r="AN1083" s="48"/>
      <c r="AO1083" s="48"/>
      <c r="AP1083" s="48"/>
      <c r="AQ1083" s="48"/>
      <c r="AR1083" s="48"/>
      <c r="AS1083" s="48"/>
      <c r="AT1083" s="451" t="str">
        <f t="shared" si="71"/>
        <v/>
      </c>
      <c r="AU1083" s="451"/>
      <c r="AV1083" s="451" t="str">
        <f t="shared" si="74"/>
        <v>Yes</v>
      </c>
      <c r="AW1083" s="451"/>
      <c r="AX1083" s="149" t="s">
        <v>905</v>
      </c>
      <c r="AY1083" s="48"/>
      <c r="AZ1083" s="48"/>
      <c r="BA1083" s="48"/>
      <c r="BB1083" s="451" t="b">
        <f t="shared" si="75"/>
        <v>0</v>
      </c>
      <c r="BC1083" s="451"/>
      <c r="BD1083" s="48"/>
      <c r="BE1083" s="48"/>
      <c r="BF1083" s="48"/>
      <c r="BG1083" s="48"/>
      <c r="BH1083" s="48"/>
      <c r="BI1083" s="48"/>
      <c r="BJ1083" s="48"/>
      <c r="BK1083" s="48"/>
      <c r="BL1083" s="48"/>
      <c r="BM1083" s="48"/>
      <c r="BN1083" s="48"/>
      <c r="BO1083" s="48"/>
      <c r="BP1083" s="48"/>
      <c r="BQ1083" s="48"/>
      <c r="BR1083" s="48"/>
      <c r="BS1083" s="48"/>
      <c r="BT1083" s="48"/>
      <c r="BU1083" s="48"/>
    </row>
    <row r="1084" spans="1:73" hidden="1">
      <c r="A1084" s="48"/>
      <c r="B1084" s="48"/>
      <c r="C1084" s="70" t="s">
        <v>3096</v>
      </c>
      <c r="D1084" s="48"/>
      <c r="E1084" s="48"/>
      <c r="F1084" s="48"/>
      <c r="G1084" s="48"/>
      <c r="H1084" s="48"/>
      <c r="I1084" s="48"/>
      <c r="J1084" s="48"/>
      <c r="K1084" s="48"/>
      <c r="L1084" s="450">
        <f t="shared" si="76"/>
        <v>713</v>
      </c>
      <c r="M1084" s="450"/>
      <c r="N1084" s="145" t="s">
        <v>3097</v>
      </c>
      <c r="O1084" s="48"/>
      <c r="P1084" s="48"/>
      <c r="Q1084" s="48"/>
      <c r="R1084" s="48"/>
      <c r="S1084" s="48"/>
      <c r="T1084" s="48"/>
      <c r="U1084" s="451" t="str">
        <f t="shared" si="72"/>
        <v/>
      </c>
      <c r="V1084" s="451"/>
      <c r="W1084" s="451" t="str">
        <f t="shared" si="73"/>
        <v/>
      </c>
      <c r="X1084" s="451"/>
      <c r="Y1084" s="48"/>
      <c r="Z1084" s="48"/>
      <c r="AA1084" s="48"/>
      <c r="AB1084" s="48"/>
      <c r="AC1084" s="48"/>
      <c r="AD1084" s="48"/>
      <c r="AE1084" s="48"/>
      <c r="AF1084" s="48"/>
      <c r="AG1084" s="48"/>
      <c r="AH1084" s="48"/>
      <c r="AI1084" s="48"/>
      <c r="AJ1084" s="48"/>
      <c r="AK1084" s="48"/>
      <c r="AL1084" s="150" t="s">
        <v>3098</v>
      </c>
      <c r="AM1084" s="48"/>
      <c r="AN1084" s="48"/>
      <c r="AO1084" s="48"/>
      <c r="AP1084" s="48"/>
      <c r="AQ1084" s="48"/>
      <c r="AR1084" s="48"/>
      <c r="AS1084" s="48"/>
      <c r="AT1084" s="451" t="str">
        <f t="shared" si="71"/>
        <v/>
      </c>
      <c r="AU1084" s="451"/>
      <c r="AV1084" s="451" t="str">
        <f t="shared" si="74"/>
        <v>Yes</v>
      </c>
      <c r="AW1084" s="451"/>
      <c r="AX1084" s="148" t="s">
        <v>895</v>
      </c>
      <c r="AY1084" s="48"/>
      <c r="AZ1084" s="48"/>
      <c r="BA1084" s="48"/>
      <c r="BB1084" s="451" t="b">
        <f t="shared" si="75"/>
        <v>0</v>
      </c>
      <c r="BC1084" s="451"/>
      <c r="BD1084" s="48"/>
      <c r="BE1084" s="48"/>
      <c r="BF1084" s="48"/>
      <c r="BG1084" s="48"/>
      <c r="BH1084" s="48"/>
      <c r="BI1084" s="48"/>
      <c r="BJ1084" s="48"/>
      <c r="BK1084" s="48"/>
      <c r="BL1084" s="48"/>
      <c r="BM1084" s="48"/>
      <c r="BN1084" s="48"/>
      <c r="BO1084" s="48"/>
      <c r="BP1084" s="48"/>
      <c r="BQ1084" s="48"/>
      <c r="BR1084" s="48"/>
      <c r="BS1084" s="48"/>
      <c r="BT1084" s="48"/>
      <c r="BU1084" s="48"/>
    </row>
    <row r="1085" spans="1:73" hidden="1">
      <c r="A1085" s="48"/>
      <c r="B1085" s="48"/>
      <c r="C1085" s="70" t="s">
        <v>3099</v>
      </c>
      <c r="D1085" s="48"/>
      <c r="E1085" s="48"/>
      <c r="F1085" s="48"/>
      <c r="G1085" s="48"/>
      <c r="H1085" s="48"/>
      <c r="I1085" s="48"/>
      <c r="J1085" s="48"/>
      <c r="K1085" s="48"/>
      <c r="L1085" s="450">
        <f t="shared" si="76"/>
        <v>714</v>
      </c>
      <c r="M1085" s="450"/>
      <c r="N1085" s="145" t="s">
        <v>3100</v>
      </c>
      <c r="O1085" s="48"/>
      <c r="P1085" s="48"/>
      <c r="Q1085" s="48"/>
      <c r="R1085" s="48"/>
      <c r="S1085" s="48"/>
      <c r="T1085" s="48"/>
      <c r="U1085" s="451" t="str">
        <f t="shared" si="72"/>
        <v/>
      </c>
      <c r="V1085" s="451"/>
      <c r="W1085" s="451" t="str">
        <f t="shared" si="73"/>
        <v/>
      </c>
      <c r="X1085" s="451"/>
      <c r="Y1085" s="48"/>
      <c r="Z1085" s="48"/>
      <c r="AA1085" s="48"/>
      <c r="AB1085" s="48"/>
      <c r="AC1085" s="48"/>
      <c r="AD1085" s="48"/>
      <c r="AE1085" s="48"/>
      <c r="AF1085" s="48"/>
      <c r="AG1085" s="48"/>
      <c r="AH1085" s="48"/>
      <c r="AI1085" s="48"/>
      <c r="AJ1085" s="48"/>
      <c r="AK1085" s="48"/>
      <c r="AL1085" s="150" t="s">
        <v>3101</v>
      </c>
      <c r="AM1085" s="48"/>
      <c r="AN1085" s="48"/>
      <c r="AO1085" s="48"/>
      <c r="AP1085" s="48"/>
      <c r="AQ1085" s="48"/>
      <c r="AR1085" s="48"/>
      <c r="AS1085" s="48"/>
      <c r="AT1085" s="451" t="str">
        <f t="shared" si="71"/>
        <v/>
      </c>
      <c r="AU1085" s="451"/>
      <c r="AV1085" s="451" t="str">
        <f t="shared" si="74"/>
        <v>Yes</v>
      </c>
      <c r="AW1085" s="451"/>
      <c r="AX1085" s="148" t="s">
        <v>895</v>
      </c>
      <c r="AY1085" s="48"/>
      <c r="AZ1085" s="48"/>
      <c r="BA1085" s="48"/>
      <c r="BB1085" s="451" t="b">
        <f t="shared" si="75"/>
        <v>0</v>
      </c>
      <c r="BC1085" s="451"/>
      <c r="BD1085" s="48"/>
      <c r="BE1085" s="48"/>
      <c r="BF1085" s="48"/>
      <c r="BG1085" s="48"/>
      <c r="BH1085" s="48"/>
      <c r="BI1085" s="48"/>
      <c r="BJ1085" s="48"/>
      <c r="BK1085" s="48"/>
      <c r="BL1085" s="48"/>
      <c r="BM1085" s="48"/>
      <c r="BN1085" s="48"/>
      <c r="BO1085" s="48"/>
      <c r="BP1085" s="48"/>
      <c r="BQ1085" s="48"/>
      <c r="BR1085" s="48"/>
      <c r="BS1085" s="48"/>
      <c r="BT1085" s="48"/>
      <c r="BU1085" s="48"/>
    </row>
    <row r="1086" spans="1:73" hidden="1">
      <c r="A1086" s="48"/>
      <c r="B1086" s="48"/>
      <c r="C1086" s="70" t="s">
        <v>3102</v>
      </c>
      <c r="D1086" s="48"/>
      <c r="E1086" s="48"/>
      <c r="F1086" s="48"/>
      <c r="G1086" s="48"/>
      <c r="H1086" s="48"/>
      <c r="I1086" s="48"/>
      <c r="J1086" s="48"/>
      <c r="K1086" s="48"/>
      <c r="L1086" s="450">
        <f t="shared" si="76"/>
        <v>715</v>
      </c>
      <c r="M1086" s="450"/>
      <c r="N1086" s="145" t="s">
        <v>3103</v>
      </c>
      <c r="O1086" s="48"/>
      <c r="P1086" s="48"/>
      <c r="Q1086" s="48"/>
      <c r="R1086" s="48"/>
      <c r="S1086" s="48"/>
      <c r="T1086" s="48"/>
      <c r="U1086" s="451" t="str">
        <f t="shared" si="72"/>
        <v/>
      </c>
      <c r="V1086" s="451"/>
      <c r="W1086" s="451" t="str">
        <f t="shared" si="73"/>
        <v/>
      </c>
      <c r="X1086" s="451"/>
      <c r="Y1086" s="48"/>
      <c r="Z1086" s="48"/>
      <c r="AA1086" s="48"/>
      <c r="AB1086" s="48"/>
      <c r="AC1086" s="48"/>
      <c r="AD1086" s="48"/>
      <c r="AE1086" s="48"/>
      <c r="AF1086" s="48"/>
      <c r="AG1086" s="48"/>
      <c r="AH1086" s="48"/>
      <c r="AI1086" s="48"/>
      <c r="AJ1086" s="48"/>
      <c r="AK1086" s="48"/>
      <c r="AL1086" s="150" t="s">
        <v>3104</v>
      </c>
      <c r="AM1086" s="48"/>
      <c r="AN1086" s="48"/>
      <c r="AO1086" s="48"/>
      <c r="AP1086" s="48"/>
      <c r="AQ1086" s="48"/>
      <c r="AR1086" s="48"/>
      <c r="AS1086" s="48"/>
      <c r="AT1086" s="451" t="str">
        <f t="shared" si="71"/>
        <v/>
      </c>
      <c r="AU1086" s="451"/>
      <c r="AV1086" s="451" t="str">
        <f t="shared" si="74"/>
        <v>Yes</v>
      </c>
      <c r="AW1086" s="451"/>
      <c r="AX1086" s="148" t="s">
        <v>895</v>
      </c>
      <c r="AY1086" s="48"/>
      <c r="AZ1086" s="48"/>
      <c r="BA1086" s="48"/>
      <c r="BB1086" s="451" t="b">
        <f t="shared" si="75"/>
        <v>0</v>
      </c>
      <c r="BC1086" s="451"/>
      <c r="BD1086" s="48"/>
      <c r="BE1086" s="48"/>
      <c r="BF1086" s="48"/>
      <c r="BG1086" s="48"/>
      <c r="BH1086" s="48"/>
      <c r="BI1086" s="48"/>
      <c r="BJ1086" s="48"/>
      <c r="BK1086" s="48"/>
      <c r="BL1086" s="48"/>
      <c r="BM1086" s="48"/>
      <c r="BN1086" s="48"/>
      <c r="BO1086" s="48"/>
      <c r="BP1086" s="48"/>
      <c r="BQ1086" s="48"/>
      <c r="BR1086" s="48"/>
      <c r="BS1086" s="48"/>
      <c r="BT1086" s="48"/>
      <c r="BU1086" s="48"/>
    </row>
    <row r="1087" spans="1:73" hidden="1">
      <c r="A1087" s="48"/>
      <c r="B1087" s="48"/>
      <c r="C1087" s="70" t="s">
        <v>3105</v>
      </c>
      <c r="D1087" s="48"/>
      <c r="E1087" s="48"/>
      <c r="F1087" s="48"/>
      <c r="G1087" s="48"/>
      <c r="H1087" s="48"/>
      <c r="I1087" s="48"/>
      <c r="J1087" s="48"/>
      <c r="K1087" s="48"/>
      <c r="L1087" s="450">
        <f t="shared" si="76"/>
        <v>716</v>
      </c>
      <c r="M1087" s="450"/>
      <c r="N1087" s="145" t="s">
        <v>3106</v>
      </c>
      <c r="O1087" s="48"/>
      <c r="P1087" s="48"/>
      <c r="Q1087" s="48"/>
      <c r="R1087" s="48"/>
      <c r="S1087" s="48"/>
      <c r="T1087" s="48"/>
      <c r="U1087" s="451" t="str">
        <f t="shared" si="72"/>
        <v/>
      </c>
      <c r="V1087" s="451"/>
      <c r="W1087" s="451" t="str">
        <f t="shared" si="73"/>
        <v/>
      </c>
      <c r="X1087" s="451"/>
      <c r="Y1087" s="48"/>
      <c r="Z1087" s="48"/>
      <c r="AA1087" s="48"/>
      <c r="AB1087" s="48"/>
      <c r="AC1087" s="48"/>
      <c r="AD1087" s="48"/>
      <c r="AE1087" s="48"/>
      <c r="AF1087" s="48"/>
      <c r="AG1087" s="48"/>
      <c r="AH1087" s="48"/>
      <c r="AI1087" s="48"/>
      <c r="AJ1087" s="48"/>
      <c r="AK1087" s="48"/>
      <c r="AL1087" s="150" t="s">
        <v>3107</v>
      </c>
      <c r="AM1087" s="48"/>
      <c r="AN1087" s="48"/>
      <c r="AO1087" s="48"/>
      <c r="AP1087" s="48"/>
      <c r="AQ1087" s="48"/>
      <c r="AR1087" s="48"/>
      <c r="AS1087" s="48"/>
      <c r="AT1087" s="451" t="str">
        <f t="shared" si="71"/>
        <v/>
      </c>
      <c r="AU1087" s="451"/>
      <c r="AV1087" s="451" t="str">
        <f t="shared" si="74"/>
        <v>Yes</v>
      </c>
      <c r="AW1087" s="451"/>
      <c r="AX1087" s="148" t="s">
        <v>895</v>
      </c>
      <c r="AY1087" s="48"/>
      <c r="AZ1087" s="48"/>
      <c r="BA1087" s="48"/>
      <c r="BB1087" s="451" t="b">
        <f t="shared" si="75"/>
        <v>0</v>
      </c>
      <c r="BC1087" s="451"/>
      <c r="BD1087" s="48"/>
      <c r="BE1087" s="48"/>
      <c r="BF1087" s="48"/>
      <c r="BG1087" s="48"/>
      <c r="BH1087" s="48"/>
      <c r="BI1087" s="48"/>
      <c r="BJ1087" s="48"/>
      <c r="BK1087" s="48"/>
      <c r="BL1087" s="48"/>
      <c r="BM1087" s="48"/>
      <c r="BN1087" s="48"/>
      <c r="BO1087" s="48"/>
      <c r="BP1087" s="48"/>
      <c r="BQ1087" s="48"/>
      <c r="BR1087" s="48"/>
      <c r="BS1087" s="48"/>
      <c r="BT1087" s="48"/>
      <c r="BU1087" s="48"/>
    </row>
    <row r="1088" spans="1:73" hidden="1">
      <c r="A1088" s="48"/>
      <c r="B1088" s="48"/>
      <c r="C1088" s="70" t="s">
        <v>3108</v>
      </c>
      <c r="D1088" s="48"/>
      <c r="E1088" s="48"/>
      <c r="F1088" s="48"/>
      <c r="G1088" s="48"/>
      <c r="H1088" s="48"/>
      <c r="I1088" s="48"/>
      <c r="J1088" s="48"/>
      <c r="K1088" s="48"/>
      <c r="L1088" s="450">
        <f t="shared" si="76"/>
        <v>717</v>
      </c>
      <c r="M1088" s="450"/>
      <c r="N1088" s="145" t="s">
        <v>2274</v>
      </c>
      <c r="O1088" s="48"/>
      <c r="P1088" s="48"/>
      <c r="Q1088" s="48"/>
      <c r="R1088" s="48"/>
      <c r="S1088" s="48"/>
      <c r="T1088" s="48"/>
      <c r="U1088" s="451" t="str">
        <f t="shared" si="72"/>
        <v/>
      </c>
      <c r="V1088" s="451"/>
      <c r="W1088" s="451" t="str">
        <f t="shared" si="73"/>
        <v/>
      </c>
      <c r="X1088" s="451"/>
      <c r="Y1088" s="48"/>
      <c r="Z1088" s="48"/>
      <c r="AA1088" s="48"/>
      <c r="AB1088" s="48"/>
      <c r="AC1088" s="48"/>
      <c r="AD1088" s="48"/>
      <c r="AE1088" s="48"/>
      <c r="AF1088" s="48"/>
      <c r="AG1088" s="48"/>
      <c r="AH1088" s="48"/>
      <c r="AI1088" s="48"/>
      <c r="AJ1088" s="48"/>
      <c r="AK1088" s="48"/>
      <c r="AL1088" s="150" t="s">
        <v>3109</v>
      </c>
      <c r="AM1088" s="48"/>
      <c r="AN1088" s="48"/>
      <c r="AO1088" s="48"/>
      <c r="AP1088" s="48"/>
      <c r="AQ1088" s="48"/>
      <c r="AR1088" s="48"/>
      <c r="AS1088" s="48"/>
      <c r="AT1088" s="451" t="str">
        <f t="shared" si="71"/>
        <v/>
      </c>
      <c r="AU1088" s="451"/>
      <c r="AV1088" s="451" t="str">
        <f t="shared" si="74"/>
        <v>Yes</v>
      </c>
      <c r="AW1088" s="451"/>
      <c r="AX1088" s="148" t="s">
        <v>895</v>
      </c>
      <c r="AY1088" s="48"/>
      <c r="AZ1088" s="48"/>
      <c r="BA1088" s="48"/>
      <c r="BB1088" s="451" t="b">
        <f t="shared" si="75"/>
        <v>0</v>
      </c>
      <c r="BC1088" s="451"/>
      <c r="BD1088" s="48"/>
      <c r="BE1088" s="48"/>
      <c r="BF1088" s="48"/>
      <c r="BG1088" s="48"/>
      <c r="BH1088" s="48"/>
      <c r="BI1088" s="48"/>
      <c r="BJ1088" s="48"/>
      <c r="BK1088" s="48"/>
      <c r="BL1088" s="48"/>
      <c r="BM1088" s="48"/>
      <c r="BN1088" s="48"/>
      <c r="BO1088" s="48"/>
      <c r="BP1088" s="48"/>
      <c r="BQ1088" s="48"/>
      <c r="BR1088" s="48"/>
      <c r="BS1088" s="48"/>
      <c r="BT1088" s="48"/>
      <c r="BU1088" s="48"/>
    </row>
    <row r="1089" spans="1:73" hidden="1">
      <c r="A1089" s="48"/>
      <c r="B1089" s="48"/>
      <c r="C1089" s="70" t="s">
        <v>3110</v>
      </c>
      <c r="D1089" s="48"/>
      <c r="E1089" s="48"/>
      <c r="F1089" s="48"/>
      <c r="G1089" s="48"/>
      <c r="H1089" s="48"/>
      <c r="I1089" s="48"/>
      <c r="J1089" s="48"/>
      <c r="K1089" s="48"/>
      <c r="L1089" s="450">
        <f t="shared" si="76"/>
        <v>718</v>
      </c>
      <c r="M1089" s="450"/>
      <c r="N1089" s="145" t="s">
        <v>3111</v>
      </c>
      <c r="O1089" s="48"/>
      <c r="P1089" s="48"/>
      <c r="Q1089" s="48"/>
      <c r="R1089" s="48"/>
      <c r="S1089" s="48"/>
      <c r="T1089" s="48"/>
      <c r="U1089" s="451" t="str">
        <f t="shared" si="72"/>
        <v/>
      </c>
      <c r="V1089" s="451"/>
      <c r="W1089" s="451" t="str">
        <f t="shared" si="73"/>
        <v/>
      </c>
      <c r="X1089" s="451"/>
      <c r="Y1089" s="48"/>
      <c r="Z1089" s="48"/>
      <c r="AA1089" s="48"/>
      <c r="AB1089" s="48"/>
      <c r="AC1089" s="48"/>
      <c r="AD1089" s="48"/>
      <c r="AE1089" s="48"/>
      <c r="AF1089" s="48"/>
      <c r="AG1089" s="48"/>
      <c r="AH1089" s="48"/>
      <c r="AI1089" s="48"/>
      <c r="AJ1089" s="48"/>
      <c r="AK1089" s="48"/>
      <c r="AL1089" s="144" t="s">
        <v>3112</v>
      </c>
      <c r="AM1089" s="48"/>
      <c r="AN1089" s="48"/>
      <c r="AO1089" s="48"/>
      <c r="AP1089" s="48"/>
      <c r="AQ1089" s="48"/>
      <c r="AR1089" s="48"/>
      <c r="AS1089" s="48"/>
      <c r="AT1089" s="451" t="str">
        <f t="shared" si="71"/>
        <v/>
      </c>
      <c r="AU1089" s="451"/>
      <c r="AV1089" s="451" t="str">
        <f t="shared" si="74"/>
        <v>Yes</v>
      </c>
      <c r="AW1089" s="451"/>
      <c r="AX1089" s="149" t="s">
        <v>905</v>
      </c>
      <c r="AY1089" s="48"/>
      <c r="AZ1089" s="48"/>
      <c r="BA1089" s="48"/>
      <c r="BB1089" s="451" t="b">
        <f t="shared" si="75"/>
        <v>0</v>
      </c>
      <c r="BC1089" s="451"/>
      <c r="BD1089" s="48"/>
      <c r="BE1089" s="48"/>
      <c r="BF1089" s="48"/>
      <c r="BG1089" s="48"/>
      <c r="BH1089" s="48"/>
      <c r="BI1089" s="48"/>
      <c r="BJ1089" s="48"/>
      <c r="BK1089" s="48"/>
      <c r="BL1089" s="48"/>
      <c r="BM1089" s="48"/>
      <c r="BN1089" s="48"/>
      <c r="BO1089" s="48"/>
      <c r="BP1089" s="48"/>
      <c r="BQ1089" s="48"/>
      <c r="BR1089" s="48"/>
      <c r="BS1089" s="48"/>
      <c r="BT1089" s="48"/>
      <c r="BU1089" s="48"/>
    </row>
    <row r="1090" spans="1:73" hidden="1">
      <c r="A1090" s="48"/>
      <c r="B1090" s="48"/>
      <c r="C1090" s="70" t="s">
        <v>3113</v>
      </c>
      <c r="D1090" s="48"/>
      <c r="E1090" s="48"/>
      <c r="F1090" s="48"/>
      <c r="G1090" s="48"/>
      <c r="H1090" s="48"/>
      <c r="I1090" s="48"/>
      <c r="J1090" s="48"/>
      <c r="K1090" s="48"/>
      <c r="L1090" s="450">
        <f t="shared" si="76"/>
        <v>719</v>
      </c>
      <c r="M1090" s="450"/>
      <c r="N1090" s="145" t="s">
        <v>2289</v>
      </c>
      <c r="O1090" s="48"/>
      <c r="P1090" s="48"/>
      <c r="Q1090" s="48"/>
      <c r="R1090" s="48"/>
      <c r="S1090" s="48"/>
      <c r="T1090" s="48"/>
      <c r="U1090" s="451" t="str">
        <f t="shared" si="72"/>
        <v/>
      </c>
      <c r="V1090" s="451"/>
      <c r="W1090" s="451" t="str">
        <f t="shared" si="73"/>
        <v/>
      </c>
      <c r="X1090" s="451"/>
      <c r="Y1090" s="48"/>
      <c r="Z1090" s="48"/>
      <c r="AA1090" s="48"/>
      <c r="AB1090" s="48"/>
      <c r="AC1090" s="48"/>
      <c r="AD1090" s="48"/>
      <c r="AE1090" s="48"/>
      <c r="AF1090" s="48"/>
      <c r="AG1090" s="48"/>
      <c r="AH1090" s="48"/>
      <c r="AI1090" s="48"/>
      <c r="AJ1090" s="48"/>
      <c r="AK1090" s="48"/>
      <c r="AL1090" s="150" t="s">
        <v>3114</v>
      </c>
      <c r="AM1090" s="48"/>
      <c r="AN1090" s="48"/>
      <c r="AO1090" s="48"/>
      <c r="AP1090" s="48"/>
      <c r="AQ1090" s="48"/>
      <c r="AR1090" s="48"/>
      <c r="AS1090" s="48"/>
      <c r="AT1090" s="451" t="str">
        <f t="shared" si="71"/>
        <v/>
      </c>
      <c r="AU1090" s="451"/>
      <c r="AV1090" s="451" t="str">
        <f t="shared" si="74"/>
        <v>Yes</v>
      </c>
      <c r="AW1090" s="451"/>
      <c r="AX1090" s="148" t="s">
        <v>895</v>
      </c>
      <c r="AY1090" s="48"/>
      <c r="AZ1090" s="48"/>
      <c r="BA1090" s="48"/>
      <c r="BB1090" s="451" t="b">
        <f t="shared" si="75"/>
        <v>0</v>
      </c>
      <c r="BC1090" s="451"/>
      <c r="BD1090" s="48"/>
      <c r="BE1090" s="48"/>
      <c r="BF1090" s="48"/>
      <c r="BG1090" s="48"/>
      <c r="BH1090" s="48"/>
      <c r="BI1090" s="48"/>
      <c r="BJ1090" s="48"/>
      <c r="BK1090" s="48"/>
      <c r="BL1090" s="48"/>
      <c r="BM1090" s="48"/>
      <c r="BN1090" s="48"/>
      <c r="BO1090" s="48"/>
      <c r="BP1090" s="48"/>
      <c r="BQ1090" s="48"/>
      <c r="BR1090" s="48"/>
      <c r="BS1090" s="48"/>
      <c r="BT1090" s="48"/>
      <c r="BU1090" s="48"/>
    </row>
    <row r="1091" spans="1:73" hidden="1">
      <c r="A1091" s="48"/>
      <c r="B1091" s="48"/>
      <c r="C1091" s="70" t="s">
        <v>3115</v>
      </c>
      <c r="D1091" s="48"/>
      <c r="E1091" s="48"/>
      <c r="F1091" s="48"/>
      <c r="G1091" s="48"/>
      <c r="H1091" s="48"/>
      <c r="I1091" s="48"/>
      <c r="J1091" s="48"/>
      <c r="K1091" s="48"/>
      <c r="L1091" s="450">
        <f t="shared" si="76"/>
        <v>720</v>
      </c>
      <c r="M1091" s="450"/>
      <c r="N1091" s="145" t="s">
        <v>2301</v>
      </c>
      <c r="O1091" s="48"/>
      <c r="P1091" s="48"/>
      <c r="Q1091" s="48"/>
      <c r="R1091" s="48"/>
      <c r="S1091" s="48"/>
      <c r="T1091" s="48"/>
      <c r="U1091" s="451" t="str">
        <f t="shared" si="72"/>
        <v/>
      </c>
      <c r="V1091" s="451"/>
      <c r="W1091" s="451" t="str">
        <f t="shared" si="73"/>
        <v/>
      </c>
      <c r="X1091" s="451"/>
      <c r="Y1091" s="48"/>
      <c r="Z1091" s="48"/>
      <c r="AA1091" s="48"/>
      <c r="AB1091" s="48"/>
      <c r="AC1091" s="48"/>
      <c r="AD1091" s="48"/>
      <c r="AE1091" s="48"/>
      <c r="AF1091" s="48"/>
      <c r="AG1091" s="48"/>
      <c r="AH1091" s="48"/>
      <c r="AI1091" s="48"/>
      <c r="AJ1091" s="48"/>
      <c r="AK1091" s="48"/>
      <c r="AL1091" s="144" t="s">
        <v>3116</v>
      </c>
      <c r="AM1091" s="48"/>
      <c r="AN1091" s="48"/>
      <c r="AO1091" s="48"/>
      <c r="AP1091" s="48"/>
      <c r="AQ1091" s="48"/>
      <c r="AR1091" s="48"/>
      <c r="AS1091" s="48"/>
      <c r="AT1091" s="451" t="str">
        <f t="shared" si="71"/>
        <v/>
      </c>
      <c r="AU1091" s="451"/>
      <c r="AV1091" s="451" t="str">
        <f t="shared" si="74"/>
        <v>Yes</v>
      </c>
      <c r="AW1091" s="451"/>
      <c r="AX1091" s="149" t="s">
        <v>895</v>
      </c>
      <c r="AY1091" s="48"/>
      <c r="AZ1091" s="48"/>
      <c r="BA1091" s="48"/>
      <c r="BB1091" s="451" t="b">
        <f t="shared" si="75"/>
        <v>0</v>
      </c>
      <c r="BC1091" s="451"/>
      <c r="BD1091" s="48"/>
      <c r="BE1091" s="48"/>
      <c r="BF1091" s="48"/>
      <c r="BG1091" s="48"/>
      <c r="BH1091" s="48"/>
      <c r="BI1091" s="48"/>
      <c r="BJ1091" s="48"/>
      <c r="BK1091" s="48"/>
      <c r="BL1091" s="48"/>
      <c r="BM1091" s="48"/>
      <c r="BN1091" s="48"/>
      <c r="BO1091" s="48"/>
      <c r="BP1091" s="48"/>
      <c r="BQ1091" s="48"/>
      <c r="BR1091" s="48"/>
      <c r="BS1091" s="48"/>
      <c r="BT1091" s="48"/>
      <c r="BU1091" s="48"/>
    </row>
    <row r="1092" spans="1:73" hidden="1">
      <c r="A1092" s="48"/>
      <c r="B1092" s="48"/>
      <c r="C1092" s="70" t="s">
        <v>3117</v>
      </c>
      <c r="D1092" s="48"/>
      <c r="E1092" s="48"/>
      <c r="F1092" s="48"/>
      <c r="G1092" s="48"/>
      <c r="H1092" s="48"/>
      <c r="I1092" s="48"/>
      <c r="J1092" s="48"/>
      <c r="K1092" s="48"/>
      <c r="L1092" s="450">
        <f t="shared" si="76"/>
        <v>721</v>
      </c>
      <c r="M1092" s="450"/>
      <c r="N1092" s="145" t="s">
        <v>3118</v>
      </c>
      <c r="O1092" s="48"/>
      <c r="P1092" s="48"/>
      <c r="Q1092" s="48"/>
      <c r="R1092" s="48"/>
      <c r="S1092" s="48"/>
      <c r="T1092" s="48"/>
      <c r="U1092" s="451" t="str">
        <f t="shared" si="72"/>
        <v/>
      </c>
      <c r="V1092" s="451"/>
      <c r="W1092" s="451" t="str">
        <f t="shared" si="73"/>
        <v/>
      </c>
      <c r="X1092" s="451"/>
      <c r="Y1092" s="48"/>
      <c r="Z1092" s="48"/>
      <c r="AA1092" s="48"/>
      <c r="AB1092" s="48"/>
      <c r="AC1092" s="48"/>
      <c r="AD1092" s="48"/>
      <c r="AE1092" s="48"/>
      <c r="AF1092" s="48"/>
      <c r="AG1092" s="48"/>
      <c r="AH1092" s="48"/>
      <c r="AI1092" s="48"/>
      <c r="AJ1092" s="48"/>
      <c r="AK1092" s="48"/>
      <c r="AL1092" s="144" t="s">
        <v>3119</v>
      </c>
      <c r="AM1092" s="48"/>
      <c r="AN1092" s="48"/>
      <c r="AO1092" s="48"/>
      <c r="AP1092" s="48"/>
      <c r="AQ1092" s="48"/>
      <c r="AR1092" s="48"/>
      <c r="AS1092" s="48"/>
      <c r="AT1092" s="451" t="str">
        <f t="shared" si="71"/>
        <v/>
      </c>
      <c r="AU1092" s="451"/>
      <c r="AV1092" s="451" t="str">
        <f t="shared" si="74"/>
        <v>No</v>
      </c>
      <c r="AW1092" s="451"/>
      <c r="AX1092" s="149" t="s">
        <v>900</v>
      </c>
      <c r="AY1092" s="48"/>
      <c r="AZ1092" s="48"/>
      <c r="BA1092" s="48"/>
      <c r="BB1092" s="451" t="b">
        <f t="shared" si="75"/>
        <v>0</v>
      </c>
      <c r="BC1092" s="451"/>
      <c r="BD1092" s="48"/>
      <c r="BE1092" s="48"/>
      <c r="BF1092" s="48"/>
      <c r="BG1092" s="48"/>
      <c r="BH1092" s="48"/>
      <c r="BI1092" s="48"/>
      <c r="BJ1092" s="48"/>
      <c r="BK1092" s="48"/>
      <c r="BL1092" s="48"/>
      <c r="BM1092" s="48"/>
      <c r="BN1092" s="48"/>
      <c r="BO1092" s="48"/>
      <c r="BP1092" s="48"/>
      <c r="BQ1092" s="48"/>
      <c r="BR1092" s="48"/>
      <c r="BS1092" s="48"/>
      <c r="BT1092" s="48"/>
      <c r="BU1092" s="48"/>
    </row>
    <row r="1093" spans="1:73" hidden="1">
      <c r="A1093" s="48"/>
      <c r="B1093" s="48"/>
      <c r="C1093" s="70" t="s">
        <v>3120</v>
      </c>
      <c r="D1093" s="48"/>
      <c r="E1093" s="48"/>
      <c r="F1093" s="48"/>
      <c r="G1093" s="48"/>
      <c r="H1093" s="48"/>
      <c r="I1093" s="48"/>
      <c r="J1093" s="48"/>
      <c r="K1093" s="48"/>
      <c r="L1093" s="450">
        <f t="shared" si="76"/>
        <v>722</v>
      </c>
      <c r="M1093" s="450"/>
      <c r="N1093" s="145" t="s">
        <v>3121</v>
      </c>
      <c r="O1093" s="48"/>
      <c r="P1093" s="48"/>
      <c r="Q1093" s="48"/>
      <c r="R1093" s="48"/>
      <c r="S1093" s="48"/>
      <c r="T1093" s="48"/>
      <c r="U1093" s="451" t="str">
        <f t="shared" si="72"/>
        <v/>
      </c>
      <c r="V1093" s="451"/>
      <c r="W1093" s="451" t="str">
        <f t="shared" si="73"/>
        <v/>
      </c>
      <c r="X1093" s="451"/>
      <c r="Y1093" s="48"/>
      <c r="Z1093" s="48"/>
      <c r="AA1093" s="48"/>
      <c r="AB1093" s="48"/>
      <c r="AC1093" s="48"/>
      <c r="AD1093" s="48"/>
      <c r="AE1093" s="48"/>
      <c r="AF1093" s="48"/>
      <c r="AG1093" s="48"/>
      <c r="AH1093" s="48"/>
      <c r="AI1093" s="48"/>
      <c r="AJ1093" s="48"/>
      <c r="AK1093" s="48"/>
      <c r="AL1093" s="144" t="s">
        <v>1029</v>
      </c>
      <c r="AM1093" s="48"/>
      <c r="AN1093" s="48"/>
      <c r="AO1093" s="48"/>
      <c r="AP1093" s="48"/>
      <c r="AQ1093" s="48"/>
      <c r="AR1093" s="48"/>
      <c r="AS1093" s="48"/>
      <c r="AT1093" s="451" t="str">
        <f t="shared" si="71"/>
        <v/>
      </c>
      <c r="AU1093" s="451"/>
      <c r="AV1093" s="451" t="str">
        <f t="shared" si="74"/>
        <v>Yes</v>
      </c>
      <c r="AW1093" s="451"/>
      <c r="AX1093" s="149" t="s">
        <v>905</v>
      </c>
      <c r="AY1093" s="48"/>
      <c r="AZ1093" s="48"/>
      <c r="BA1093" s="48"/>
      <c r="BB1093" s="451" t="b">
        <f t="shared" si="75"/>
        <v>0</v>
      </c>
      <c r="BC1093" s="451"/>
      <c r="BD1093" s="48"/>
      <c r="BE1093" s="48"/>
      <c r="BF1093" s="48"/>
      <c r="BG1093" s="48"/>
      <c r="BH1093" s="48"/>
      <c r="BI1093" s="48"/>
      <c r="BJ1093" s="48"/>
      <c r="BK1093" s="48"/>
      <c r="BL1093" s="48"/>
      <c r="BM1093" s="48"/>
      <c r="BN1093" s="48"/>
      <c r="BO1093" s="48"/>
      <c r="BP1093" s="48"/>
      <c r="BQ1093" s="48"/>
      <c r="BR1093" s="48"/>
      <c r="BS1093" s="48"/>
      <c r="BT1093" s="48"/>
      <c r="BU1093" s="48"/>
    </row>
    <row r="1094" spans="1:73" hidden="1">
      <c r="A1094" s="48"/>
      <c r="B1094" s="48"/>
      <c r="C1094" s="70" t="s">
        <v>3122</v>
      </c>
      <c r="D1094" s="48"/>
      <c r="E1094" s="48"/>
      <c r="F1094" s="48"/>
      <c r="G1094" s="48"/>
      <c r="H1094" s="48"/>
      <c r="I1094" s="48"/>
      <c r="J1094" s="48"/>
      <c r="K1094" s="48"/>
      <c r="L1094" s="450">
        <f t="shared" si="76"/>
        <v>723</v>
      </c>
      <c r="M1094" s="450"/>
      <c r="N1094" s="145" t="s">
        <v>3123</v>
      </c>
      <c r="O1094" s="48"/>
      <c r="P1094" s="48"/>
      <c r="Q1094" s="48"/>
      <c r="R1094" s="48"/>
      <c r="S1094" s="48"/>
      <c r="T1094" s="48"/>
      <c r="U1094" s="451" t="str">
        <f t="shared" si="72"/>
        <v/>
      </c>
      <c r="V1094" s="451"/>
      <c r="W1094" s="451" t="str">
        <f t="shared" si="73"/>
        <v/>
      </c>
      <c r="X1094" s="451"/>
      <c r="Y1094" s="48"/>
      <c r="Z1094" s="48"/>
      <c r="AA1094" s="48"/>
      <c r="AB1094" s="48"/>
      <c r="AC1094" s="48"/>
      <c r="AD1094" s="48"/>
      <c r="AE1094" s="48"/>
      <c r="AF1094" s="48"/>
      <c r="AG1094" s="48"/>
      <c r="AH1094" s="48"/>
      <c r="AI1094" s="48"/>
      <c r="AJ1094" s="48"/>
      <c r="AK1094" s="48"/>
      <c r="AL1094" s="144" t="s">
        <v>2721</v>
      </c>
      <c r="AM1094" s="48"/>
      <c r="AN1094" s="48"/>
      <c r="AO1094" s="48"/>
      <c r="AP1094" s="48"/>
      <c r="AQ1094" s="48"/>
      <c r="AR1094" s="48"/>
      <c r="AS1094" s="48"/>
      <c r="AT1094" s="451" t="str">
        <f t="shared" si="71"/>
        <v/>
      </c>
      <c r="AU1094" s="451"/>
      <c r="AV1094" s="451" t="str">
        <f t="shared" si="74"/>
        <v>Yes</v>
      </c>
      <c r="AW1094" s="451"/>
      <c r="AX1094" s="149" t="s">
        <v>905</v>
      </c>
      <c r="AY1094" s="48"/>
      <c r="AZ1094" s="48"/>
      <c r="BA1094" s="48"/>
      <c r="BB1094" s="451" t="b">
        <f t="shared" si="75"/>
        <v>0</v>
      </c>
      <c r="BC1094" s="451"/>
      <c r="BD1094" s="48"/>
      <c r="BE1094" s="48"/>
      <c r="BF1094" s="48"/>
      <c r="BG1094" s="48"/>
      <c r="BH1094" s="48"/>
      <c r="BI1094" s="48"/>
      <c r="BJ1094" s="48"/>
      <c r="BK1094" s="48"/>
      <c r="BL1094" s="48"/>
      <c r="BM1094" s="48"/>
      <c r="BN1094" s="48"/>
      <c r="BO1094" s="48"/>
      <c r="BP1094" s="48"/>
      <c r="BQ1094" s="48"/>
      <c r="BR1094" s="48"/>
      <c r="BS1094" s="48"/>
      <c r="BT1094" s="48"/>
      <c r="BU1094" s="48"/>
    </row>
    <row r="1095" spans="1:73" hidden="1">
      <c r="A1095" s="48"/>
      <c r="B1095" s="48"/>
      <c r="C1095" s="147" t="s">
        <v>3124</v>
      </c>
      <c r="D1095" s="48"/>
      <c r="E1095" s="48"/>
      <c r="F1095" s="48"/>
      <c r="G1095" s="48"/>
      <c r="H1095" s="48"/>
      <c r="I1095" s="48"/>
      <c r="J1095" s="48"/>
      <c r="K1095" s="48"/>
      <c r="L1095" s="450">
        <f t="shared" si="76"/>
        <v>724</v>
      </c>
      <c r="M1095" s="450"/>
      <c r="N1095" s="145" t="s">
        <v>3125</v>
      </c>
      <c r="O1095" s="48"/>
      <c r="P1095" s="48"/>
      <c r="Q1095" s="48"/>
      <c r="R1095" s="48"/>
      <c r="S1095" s="48"/>
      <c r="T1095" s="48"/>
      <c r="U1095" s="451" t="str">
        <f t="shared" si="72"/>
        <v/>
      </c>
      <c r="V1095" s="451"/>
      <c r="W1095" s="451" t="str">
        <f t="shared" si="73"/>
        <v/>
      </c>
      <c r="X1095" s="451"/>
      <c r="Y1095" s="48"/>
      <c r="Z1095" s="48"/>
      <c r="AA1095" s="48"/>
      <c r="AB1095" s="48"/>
      <c r="AC1095" s="48"/>
      <c r="AD1095" s="48"/>
      <c r="AE1095" s="48"/>
      <c r="AF1095" s="48"/>
      <c r="AG1095" s="48"/>
      <c r="AH1095" s="48"/>
      <c r="AI1095" s="48"/>
      <c r="AJ1095" s="48"/>
      <c r="AK1095" s="48"/>
      <c r="AL1095" s="144" t="s">
        <v>3126</v>
      </c>
      <c r="AM1095" s="48"/>
      <c r="AN1095" s="48"/>
      <c r="AO1095" s="48"/>
      <c r="AP1095" s="48"/>
      <c r="AQ1095" s="48"/>
      <c r="AR1095" s="48"/>
      <c r="AS1095" s="48"/>
      <c r="AT1095" s="451" t="str">
        <f t="shared" si="71"/>
        <v/>
      </c>
      <c r="AU1095" s="451"/>
      <c r="AV1095" s="451" t="str">
        <f t="shared" si="74"/>
        <v>Yes</v>
      </c>
      <c r="AW1095" s="451"/>
      <c r="AX1095" s="148" t="s">
        <v>895</v>
      </c>
      <c r="AY1095" s="48"/>
      <c r="AZ1095" s="48"/>
      <c r="BA1095" s="48"/>
      <c r="BB1095" s="451" t="b">
        <f t="shared" si="75"/>
        <v>0</v>
      </c>
      <c r="BC1095" s="451"/>
      <c r="BD1095" s="48"/>
      <c r="BE1095" s="48"/>
      <c r="BF1095" s="48"/>
      <c r="BG1095" s="48"/>
      <c r="BH1095" s="48"/>
      <c r="BI1095" s="48"/>
      <c r="BJ1095" s="48"/>
      <c r="BK1095" s="48"/>
      <c r="BL1095" s="48"/>
      <c r="BM1095" s="48"/>
      <c r="BN1095" s="48"/>
      <c r="BO1095" s="48"/>
      <c r="BP1095" s="48"/>
      <c r="BQ1095" s="48"/>
      <c r="BR1095" s="48"/>
      <c r="BS1095" s="48"/>
      <c r="BT1095" s="48"/>
      <c r="BU1095" s="48"/>
    </row>
    <row r="1096" spans="1:73" hidden="1">
      <c r="A1096" s="48"/>
      <c r="B1096" s="48"/>
      <c r="C1096" s="70" t="s">
        <v>3127</v>
      </c>
      <c r="D1096" s="48"/>
      <c r="E1096" s="48"/>
      <c r="F1096" s="48"/>
      <c r="G1096" s="48"/>
      <c r="H1096" s="48"/>
      <c r="I1096" s="48"/>
      <c r="J1096" s="48"/>
      <c r="K1096" s="48"/>
      <c r="L1096" s="450">
        <f t="shared" si="76"/>
        <v>725</v>
      </c>
      <c r="M1096" s="450"/>
      <c r="N1096" s="145" t="s">
        <v>3128</v>
      </c>
      <c r="O1096" s="48"/>
      <c r="P1096" s="48"/>
      <c r="Q1096" s="48"/>
      <c r="R1096" s="48"/>
      <c r="S1096" s="48"/>
      <c r="T1096" s="48"/>
      <c r="U1096" s="451" t="str">
        <f t="shared" si="72"/>
        <v/>
      </c>
      <c r="V1096" s="451"/>
      <c r="W1096" s="451" t="str">
        <f t="shared" si="73"/>
        <v/>
      </c>
      <c r="X1096" s="451"/>
      <c r="Y1096" s="48"/>
      <c r="Z1096" s="48"/>
      <c r="AA1096" s="48"/>
      <c r="AB1096" s="48"/>
      <c r="AC1096" s="48"/>
      <c r="AD1096" s="48"/>
      <c r="AE1096" s="48"/>
      <c r="AF1096" s="48"/>
      <c r="AG1096" s="48"/>
      <c r="AH1096" s="48"/>
      <c r="AI1096" s="48"/>
      <c r="AJ1096" s="48"/>
      <c r="AK1096" s="48"/>
      <c r="AL1096" s="150" t="s">
        <v>3129</v>
      </c>
      <c r="AM1096" s="48"/>
      <c r="AN1096" s="48"/>
      <c r="AO1096" s="48"/>
      <c r="AP1096" s="48"/>
      <c r="AQ1096" s="48"/>
      <c r="AR1096" s="48"/>
      <c r="AS1096" s="48"/>
      <c r="AT1096" s="451" t="str">
        <f t="shared" si="71"/>
        <v/>
      </c>
      <c r="AU1096" s="451"/>
      <c r="AV1096" s="451" t="str">
        <f t="shared" si="74"/>
        <v>Yes</v>
      </c>
      <c r="AW1096" s="451"/>
      <c r="AX1096" s="148" t="s">
        <v>895</v>
      </c>
      <c r="AY1096" s="48"/>
      <c r="AZ1096" s="48"/>
      <c r="BA1096" s="48"/>
      <c r="BB1096" s="451" t="b">
        <f t="shared" si="75"/>
        <v>0</v>
      </c>
      <c r="BC1096" s="451"/>
      <c r="BD1096" s="48"/>
      <c r="BE1096" s="48"/>
      <c r="BF1096" s="48"/>
      <c r="BG1096" s="48"/>
      <c r="BH1096" s="48"/>
      <c r="BI1096" s="48"/>
      <c r="BJ1096" s="48"/>
      <c r="BK1096" s="48"/>
      <c r="BL1096" s="48"/>
      <c r="BM1096" s="48"/>
      <c r="BN1096" s="48"/>
      <c r="BO1096" s="48"/>
      <c r="BP1096" s="48"/>
      <c r="BQ1096" s="48"/>
      <c r="BR1096" s="48"/>
      <c r="BS1096" s="48"/>
      <c r="BT1096" s="48"/>
      <c r="BU1096" s="48"/>
    </row>
    <row r="1097" spans="1:73" hidden="1">
      <c r="A1097" s="48"/>
      <c r="B1097" s="48"/>
      <c r="C1097" s="70" t="s">
        <v>3130</v>
      </c>
      <c r="D1097" s="48"/>
      <c r="E1097" s="48"/>
      <c r="F1097" s="48"/>
      <c r="G1097" s="48"/>
      <c r="H1097" s="48"/>
      <c r="I1097" s="48"/>
      <c r="J1097" s="48"/>
      <c r="K1097" s="48"/>
      <c r="L1097" s="450">
        <f t="shared" si="76"/>
        <v>726</v>
      </c>
      <c r="M1097" s="450"/>
      <c r="N1097" s="145" t="s">
        <v>3131</v>
      </c>
      <c r="O1097" s="48"/>
      <c r="P1097" s="48"/>
      <c r="Q1097" s="48"/>
      <c r="R1097" s="48"/>
      <c r="S1097" s="48"/>
      <c r="T1097" s="48"/>
      <c r="U1097" s="451" t="str">
        <f t="shared" si="72"/>
        <v/>
      </c>
      <c r="V1097" s="451"/>
      <c r="W1097" s="451" t="str">
        <f t="shared" si="73"/>
        <v/>
      </c>
      <c r="X1097" s="451"/>
      <c r="Y1097" s="48"/>
      <c r="Z1097" s="48"/>
      <c r="AA1097" s="48"/>
      <c r="AB1097" s="48"/>
      <c r="AC1097" s="48"/>
      <c r="AD1097" s="48"/>
      <c r="AE1097" s="48"/>
      <c r="AF1097" s="48"/>
      <c r="AG1097" s="48"/>
      <c r="AH1097" s="48"/>
      <c r="AI1097" s="48"/>
      <c r="AJ1097" s="48"/>
      <c r="AK1097" s="48"/>
      <c r="AL1097" s="144" t="s">
        <v>3132</v>
      </c>
      <c r="AM1097" s="48"/>
      <c r="AN1097" s="48"/>
      <c r="AO1097" s="48"/>
      <c r="AP1097" s="48"/>
      <c r="AQ1097" s="48"/>
      <c r="AR1097" s="48"/>
      <c r="AS1097" s="48"/>
      <c r="AT1097" s="451" t="str">
        <f t="shared" si="71"/>
        <v/>
      </c>
      <c r="AU1097" s="451"/>
      <c r="AV1097" s="451" t="str">
        <f t="shared" si="74"/>
        <v>Yes</v>
      </c>
      <c r="AW1097" s="451"/>
      <c r="AX1097" s="149" t="s">
        <v>905</v>
      </c>
      <c r="AY1097" s="48"/>
      <c r="AZ1097" s="48"/>
      <c r="BA1097" s="48"/>
      <c r="BB1097" s="451" t="b">
        <f t="shared" si="75"/>
        <v>0</v>
      </c>
      <c r="BC1097" s="451"/>
      <c r="BD1097" s="48"/>
      <c r="BE1097" s="48"/>
      <c r="BF1097" s="48"/>
      <c r="BG1097" s="48"/>
      <c r="BH1097" s="48"/>
      <c r="BI1097" s="48"/>
      <c r="BJ1097" s="48"/>
      <c r="BK1097" s="48"/>
      <c r="BL1097" s="48"/>
      <c r="BM1097" s="48"/>
      <c r="BN1097" s="48"/>
      <c r="BO1097" s="48"/>
      <c r="BP1097" s="48"/>
      <c r="BQ1097" s="48"/>
      <c r="BR1097" s="48"/>
      <c r="BS1097" s="48"/>
      <c r="BT1097" s="48"/>
      <c r="BU1097" s="48"/>
    </row>
    <row r="1098" spans="1:73" hidden="1">
      <c r="A1098" s="48"/>
      <c r="B1098" s="48"/>
      <c r="C1098" s="70" t="s">
        <v>3133</v>
      </c>
      <c r="D1098" s="48"/>
      <c r="E1098" s="48"/>
      <c r="F1098" s="48"/>
      <c r="G1098" s="48"/>
      <c r="H1098" s="48"/>
      <c r="I1098" s="48"/>
      <c r="J1098" s="48"/>
      <c r="K1098" s="48"/>
      <c r="L1098" s="450">
        <f t="shared" si="76"/>
        <v>727</v>
      </c>
      <c r="M1098" s="450"/>
      <c r="N1098" s="145" t="s">
        <v>3134</v>
      </c>
      <c r="O1098" s="48"/>
      <c r="P1098" s="48"/>
      <c r="Q1098" s="48"/>
      <c r="R1098" s="48"/>
      <c r="S1098" s="48"/>
      <c r="T1098" s="48"/>
      <c r="U1098" s="451" t="str">
        <f t="shared" si="72"/>
        <v/>
      </c>
      <c r="V1098" s="451"/>
      <c r="W1098" s="451" t="str">
        <f t="shared" si="73"/>
        <v/>
      </c>
      <c r="X1098" s="451"/>
      <c r="Y1098" s="48"/>
      <c r="Z1098" s="48"/>
      <c r="AA1098" s="48"/>
      <c r="AB1098" s="48"/>
      <c r="AC1098" s="48"/>
      <c r="AD1098" s="48"/>
      <c r="AE1098" s="48"/>
      <c r="AF1098" s="48"/>
      <c r="AG1098" s="48"/>
      <c r="AH1098" s="48"/>
      <c r="AI1098" s="48"/>
      <c r="AJ1098" s="48"/>
      <c r="AK1098" s="48"/>
      <c r="AL1098" s="144" t="s">
        <v>3135</v>
      </c>
      <c r="AM1098" s="48"/>
      <c r="AN1098" s="48"/>
      <c r="AO1098" s="48"/>
      <c r="AP1098" s="48"/>
      <c r="AQ1098" s="48"/>
      <c r="AR1098" s="48"/>
      <c r="AS1098" s="48"/>
      <c r="AT1098" s="451" t="str">
        <f t="shared" si="71"/>
        <v/>
      </c>
      <c r="AU1098" s="451"/>
      <c r="AV1098" s="451" t="str">
        <f t="shared" si="74"/>
        <v>Yes</v>
      </c>
      <c r="AW1098" s="451"/>
      <c r="AX1098" s="149" t="s">
        <v>895</v>
      </c>
      <c r="AY1098" s="48"/>
      <c r="AZ1098" s="48"/>
      <c r="BA1098" s="48"/>
      <c r="BB1098" s="451" t="b">
        <f t="shared" si="75"/>
        <v>0</v>
      </c>
      <c r="BC1098" s="451"/>
      <c r="BD1098" s="48"/>
      <c r="BE1098" s="48"/>
      <c r="BF1098" s="48"/>
      <c r="BG1098" s="48"/>
      <c r="BH1098" s="48"/>
      <c r="BI1098" s="48"/>
      <c r="BJ1098" s="48"/>
      <c r="BK1098" s="48"/>
      <c r="BL1098" s="48"/>
      <c r="BM1098" s="48"/>
      <c r="BN1098" s="48"/>
      <c r="BO1098" s="48"/>
      <c r="BP1098" s="48"/>
      <c r="BQ1098" s="48"/>
      <c r="BR1098" s="48"/>
      <c r="BS1098" s="48"/>
      <c r="BT1098" s="48"/>
      <c r="BU1098" s="48"/>
    </row>
    <row r="1099" spans="1:73" hidden="1">
      <c r="A1099" s="48"/>
      <c r="B1099" s="48"/>
      <c r="C1099" s="70" t="s">
        <v>3136</v>
      </c>
      <c r="D1099" s="48"/>
      <c r="E1099" s="48"/>
      <c r="F1099" s="48"/>
      <c r="G1099" s="48"/>
      <c r="H1099" s="48"/>
      <c r="I1099" s="48"/>
      <c r="J1099" s="48"/>
      <c r="K1099" s="48"/>
      <c r="L1099" s="450">
        <f t="shared" si="76"/>
        <v>728</v>
      </c>
      <c r="M1099" s="450"/>
      <c r="N1099" s="145" t="s">
        <v>3137</v>
      </c>
      <c r="O1099" s="48"/>
      <c r="P1099" s="48"/>
      <c r="Q1099" s="48"/>
      <c r="R1099" s="48"/>
      <c r="S1099" s="48"/>
      <c r="T1099" s="48"/>
      <c r="U1099" s="451" t="str">
        <f t="shared" si="72"/>
        <v/>
      </c>
      <c r="V1099" s="451"/>
      <c r="W1099" s="451" t="str">
        <f t="shared" si="73"/>
        <v/>
      </c>
      <c r="X1099" s="451"/>
      <c r="Y1099" s="48"/>
      <c r="Z1099" s="48"/>
      <c r="AA1099" s="48"/>
      <c r="AB1099" s="48"/>
      <c r="AC1099" s="48"/>
      <c r="AD1099" s="48"/>
      <c r="AE1099" s="48"/>
      <c r="AF1099" s="48"/>
      <c r="AG1099" s="48"/>
      <c r="AH1099" s="48"/>
      <c r="AI1099" s="48"/>
      <c r="AJ1099" s="48"/>
      <c r="AK1099" s="48"/>
      <c r="AL1099" s="150" t="s">
        <v>3138</v>
      </c>
      <c r="AM1099" s="48"/>
      <c r="AN1099" s="48"/>
      <c r="AO1099" s="48"/>
      <c r="AP1099" s="48"/>
      <c r="AQ1099" s="48"/>
      <c r="AR1099" s="48"/>
      <c r="AS1099" s="48"/>
      <c r="AT1099" s="451" t="str">
        <f t="shared" si="71"/>
        <v/>
      </c>
      <c r="AU1099" s="451"/>
      <c r="AV1099" s="451" t="str">
        <f t="shared" si="74"/>
        <v>Yes</v>
      </c>
      <c r="AW1099" s="451"/>
      <c r="AX1099" s="148" t="s">
        <v>895</v>
      </c>
      <c r="AY1099" s="48"/>
      <c r="AZ1099" s="48"/>
      <c r="BA1099" s="48"/>
      <c r="BB1099" s="451" t="b">
        <f t="shared" si="75"/>
        <v>0</v>
      </c>
      <c r="BC1099" s="451"/>
      <c r="BD1099" s="48"/>
      <c r="BE1099" s="48"/>
      <c r="BF1099" s="48"/>
      <c r="BG1099" s="48"/>
      <c r="BH1099" s="48"/>
      <c r="BI1099" s="48"/>
      <c r="BJ1099" s="48"/>
      <c r="BK1099" s="48"/>
      <c r="BL1099" s="48"/>
      <c r="BM1099" s="48"/>
      <c r="BN1099" s="48"/>
      <c r="BO1099" s="48"/>
      <c r="BP1099" s="48"/>
      <c r="BQ1099" s="48"/>
      <c r="BR1099" s="48"/>
      <c r="BS1099" s="48"/>
      <c r="BT1099" s="48"/>
      <c r="BU1099" s="48"/>
    </row>
    <row r="1100" spans="1:73" hidden="1">
      <c r="A1100" s="48"/>
      <c r="B1100" s="48"/>
      <c r="C1100" s="70" t="s">
        <v>3139</v>
      </c>
      <c r="D1100" s="48"/>
      <c r="E1100" s="48"/>
      <c r="F1100" s="48"/>
      <c r="G1100" s="48"/>
      <c r="H1100" s="48"/>
      <c r="I1100" s="48"/>
      <c r="J1100" s="48"/>
      <c r="K1100" s="48"/>
      <c r="L1100" s="450">
        <f t="shared" si="76"/>
        <v>729</v>
      </c>
      <c r="M1100" s="450"/>
      <c r="N1100" s="145" t="s">
        <v>3140</v>
      </c>
      <c r="O1100" s="48"/>
      <c r="P1100" s="48"/>
      <c r="Q1100" s="48"/>
      <c r="R1100" s="48"/>
      <c r="S1100" s="48"/>
      <c r="T1100" s="48"/>
      <c r="U1100" s="451" t="str">
        <f t="shared" si="72"/>
        <v/>
      </c>
      <c r="V1100" s="451"/>
      <c r="W1100" s="451" t="str">
        <f t="shared" si="73"/>
        <v/>
      </c>
      <c r="X1100" s="451"/>
      <c r="Y1100" s="48"/>
      <c r="Z1100" s="48"/>
      <c r="AA1100" s="48"/>
      <c r="AB1100" s="48"/>
      <c r="AC1100" s="48"/>
      <c r="AD1100" s="48"/>
      <c r="AE1100" s="48"/>
      <c r="AF1100" s="48"/>
      <c r="AG1100" s="48"/>
      <c r="AH1100" s="48"/>
      <c r="AI1100" s="48"/>
      <c r="AJ1100" s="48"/>
      <c r="AK1100" s="48"/>
      <c r="AL1100" s="144" t="s">
        <v>3141</v>
      </c>
      <c r="AM1100" s="48"/>
      <c r="AN1100" s="48"/>
      <c r="AO1100" s="48"/>
      <c r="AP1100" s="48"/>
      <c r="AQ1100" s="48"/>
      <c r="AR1100" s="48"/>
      <c r="AS1100" s="48"/>
      <c r="AT1100" s="451" t="str">
        <f t="shared" si="71"/>
        <v/>
      </c>
      <c r="AU1100" s="451"/>
      <c r="AV1100" s="451" t="str">
        <f t="shared" si="74"/>
        <v>Yes</v>
      </c>
      <c r="AW1100" s="451"/>
      <c r="AX1100" s="149" t="s">
        <v>905</v>
      </c>
      <c r="AY1100" s="48"/>
      <c r="AZ1100" s="48"/>
      <c r="BA1100" s="48"/>
      <c r="BB1100" s="451" t="b">
        <f t="shared" si="75"/>
        <v>0</v>
      </c>
      <c r="BC1100" s="451"/>
      <c r="BD1100" s="48"/>
      <c r="BE1100" s="48"/>
      <c r="BF1100" s="48"/>
      <c r="BG1100" s="48"/>
      <c r="BH1100" s="48"/>
      <c r="BI1100" s="48"/>
      <c r="BJ1100" s="48"/>
      <c r="BK1100" s="48"/>
      <c r="BL1100" s="48"/>
      <c r="BM1100" s="48"/>
      <c r="BN1100" s="48"/>
      <c r="BO1100" s="48"/>
      <c r="BP1100" s="48"/>
      <c r="BQ1100" s="48"/>
      <c r="BR1100" s="48"/>
      <c r="BS1100" s="48"/>
      <c r="BT1100" s="48"/>
      <c r="BU1100" s="48"/>
    </row>
    <row r="1101" spans="1:73" hidden="1">
      <c r="A1101" s="48"/>
      <c r="B1101" s="48"/>
      <c r="C1101" s="70" t="s">
        <v>3142</v>
      </c>
      <c r="D1101" s="48"/>
      <c r="E1101" s="48"/>
      <c r="F1101" s="48"/>
      <c r="G1101" s="48"/>
      <c r="H1101" s="48"/>
      <c r="I1101" s="48"/>
      <c r="J1101" s="48"/>
      <c r="K1101" s="48"/>
      <c r="L1101" s="450">
        <f t="shared" si="76"/>
        <v>730</v>
      </c>
      <c r="M1101" s="450"/>
      <c r="N1101" s="145" t="s">
        <v>3143</v>
      </c>
      <c r="O1101" s="48"/>
      <c r="P1101" s="48"/>
      <c r="Q1101" s="48"/>
      <c r="R1101" s="48"/>
      <c r="S1101" s="48"/>
      <c r="T1101" s="48"/>
      <c r="U1101" s="451" t="str">
        <f t="shared" si="72"/>
        <v/>
      </c>
      <c r="V1101" s="451"/>
      <c r="W1101" s="451" t="str">
        <f t="shared" si="73"/>
        <v/>
      </c>
      <c r="X1101" s="451"/>
      <c r="Y1101" s="48"/>
      <c r="Z1101" s="48"/>
      <c r="AA1101" s="48"/>
      <c r="AB1101" s="48"/>
      <c r="AC1101" s="48"/>
      <c r="AD1101" s="48"/>
      <c r="AE1101" s="48"/>
      <c r="AF1101" s="48"/>
      <c r="AG1101" s="48"/>
      <c r="AH1101" s="48"/>
      <c r="AI1101" s="48"/>
      <c r="AJ1101" s="48"/>
      <c r="AK1101" s="48"/>
      <c r="AL1101" s="150" t="s">
        <v>3144</v>
      </c>
      <c r="AM1101" s="48"/>
      <c r="AN1101" s="48"/>
      <c r="AO1101" s="48"/>
      <c r="AP1101" s="48"/>
      <c r="AQ1101" s="48"/>
      <c r="AR1101" s="48"/>
      <c r="AS1101" s="48"/>
      <c r="AT1101" s="451" t="str">
        <f t="shared" si="71"/>
        <v/>
      </c>
      <c r="AU1101" s="451"/>
      <c r="AV1101" s="451" t="str">
        <f t="shared" si="74"/>
        <v>Yes</v>
      </c>
      <c r="AW1101" s="451"/>
      <c r="AX1101" s="148" t="s">
        <v>895</v>
      </c>
      <c r="AY1101" s="48"/>
      <c r="AZ1101" s="48"/>
      <c r="BA1101" s="48"/>
      <c r="BB1101" s="451" t="b">
        <f t="shared" si="75"/>
        <v>0</v>
      </c>
      <c r="BC1101" s="451"/>
      <c r="BD1101" s="48"/>
      <c r="BE1101" s="48"/>
      <c r="BF1101" s="48"/>
      <c r="BG1101" s="48"/>
      <c r="BH1101" s="48"/>
      <c r="BI1101" s="48"/>
      <c r="BJ1101" s="48"/>
      <c r="BK1101" s="48"/>
      <c r="BL1101" s="48"/>
      <c r="BM1101" s="48"/>
      <c r="BN1101" s="48"/>
      <c r="BO1101" s="48"/>
      <c r="BP1101" s="48"/>
      <c r="BQ1101" s="48"/>
      <c r="BR1101" s="48"/>
      <c r="BS1101" s="48"/>
      <c r="BT1101" s="48"/>
      <c r="BU1101" s="48"/>
    </row>
    <row r="1102" spans="1:73" hidden="1">
      <c r="A1102" s="48"/>
      <c r="B1102" s="48"/>
      <c r="C1102" s="70" t="s">
        <v>3145</v>
      </c>
      <c r="D1102" s="48"/>
      <c r="E1102" s="48"/>
      <c r="F1102" s="48"/>
      <c r="G1102" s="48"/>
      <c r="H1102" s="48"/>
      <c r="I1102" s="48"/>
      <c r="J1102" s="48"/>
      <c r="K1102" s="48"/>
      <c r="L1102" s="450">
        <f t="shared" si="76"/>
        <v>731</v>
      </c>
      <c r="M1102" s="450"/>
      <c r="N1102" s="145" t="s">
        <v>3146</v>
      </c>
      <c r="O1102" s="48"/>
      <c r="P1102" s="48"/>
      <c r="Q1102" s="48"/>
      <c r="R1102" s="48"/>
      <c r="S1102" s="48"/>
      <c r="T1102" s="48"/>
      <c r="U1102" s="451" t="str">
        <f t="shared" si="72"/>
        <v/>
      </c>
      <c r="V1102" s="451"/>
      <c r="W1102" s="451" t="str">
        <f t="shared" si="73"/>
        <v/>
      </c>
      <c r="X1102" s="451"/>
      <c r="Y1102" s="48"/>
      <c r="Z1102" s="48"/>
      <c r="AA1102" s="48"/>
      <c r="AB1102" s="48"/>
      <c r="AC1102" s="48"/>
      <c r="AD1102" s="48"/>
      <c r="AE1102" s="48"/>
      <c r="AF1102" s="48"/>
      <c r="AG1102" s="48"/>
      <c r="AH1102" s="48"/>
      <c r="AI1102" s="48"/>
      <c r="AJ1102" s="48"/>
      <c r="AK1102" s="48"/>
      <c r="AL1102" s="144" t="s">
        <v>3147</v>
      </c>
      <c r="AM1102" s="48"/>
      <c r="AN1102" s="48"/>
      <c r="AO1102" s="48"/>
      <c r="AP1102" s="48"/>
      <c r="AQ1102" s="48"/>
      <c r="AR1102" s="48"/>
      <c r="AS1102" s="48"/>
      <c r="AT1102" s="451" t="str">
        <f t="shared" si="71"/>
        <v/>
      </c>
      <c r="AU1102" s="451"/>
      <c r="AV1102" s="451" t="str">
        <f t="shared" si="74"/>
        <v>No</v>
      </c>
      <c r="AW1102" s="451"/>
      <c r="AX1102" s="149" t="s">
        <v>900</v>
      </c>
      <c r="AY1102" s="48"/>
      <c r="AZ1102" s="48"/>
      <c r="BA1102" s="48"/>
      <c r="BB1102" s="451" t="b">
        <f t="shared" si="75"/>
        <v>0</v>
      </c>
      <c r="BC1102" s="451"/>
      <c r="BD1102" s="48"/>
      <c r="BE1102" s="48"/>
      <c r="BF1102" s="48"/>
      <c r="BG1102" s="48"/>
      <c r="BH1102" s="48"/>
      <c r="BI1102" s="48"/>
      <c r="BJ1102" s="48"/>
      <c r="BK1102" s="48"/>
      <c r="BL1102" s="48"/>
      <c r="BM1102" s="48"/>
      <c r="BN1102" s="48"/>
      <c r="BO1102" s="48"/>
      <c r="BP1102" s="48"/>
      <c r="BQ1102" s="48"/>
      <c r="BR1102" s="48"/>
      <c r="BS1102" s="48"/>
      <c r="BT1102" s="48"/>
      <c r="BU1102" s="48"/>
    </row>
    <row r="1103" spans="1:73" hidden="1">
      <c r="A1103" s="48"/>
      <c r="B1103" s="48"/>
      <c r="C1103" s="70" t="s">
        <v>3148</v>
      </c>
      <c r="D1103" s="48"/>
      <c r="E1103" s="48"/>
      <c r="F1103" s="48"/>
      <c r="G1103" s="48"/>
      <c r="H1103" s="48"/>
      <c r="I1103" s="48"/>
      <c r="J1103" s="48"/>
      <c r="K1103" s="48"/>
      <c r="L1103" s="450">
        <f t="shared" si="76"/>
        <v>732</v>
      </c>
      <c r="M1103" s="450"/>
      <c r="N1103" s="145" t="s">
        <v>3149</v>
      </c>
      <c r="O1103" s="48"/>
      <c r="P1103" s="48"/>
      <c r="Q1103" s="48"/>
      <c r="R1103" s="48"/>
      <c r="S1103" s="48"/>
      <c r="T1103" s="48"/>
      <c r="U1103" s="451" t="str">
        <f t="shared" si="72"/>
        <v/>
      </c>
      <c r="V1103" s="451"/>
      <c r="W1103" s="451" t="str">
        <f t="shared" si="73"/>
        <v/>
      </c>
      <c r="X1103" s="451"/>
      <c r="Y1103" s="48"/>
      <c r="Z1103" s="48"/>
      <c r="AA1103" s="48"/>
      <c r="AB1103" s="48"/>
      <c r="AC1103" s="48"/>
      <c r="AD1103" s="48"/>
      <c r="AE1103" s="48"/>
      <c r="AF1103" s="48"/>
      <c r="AG1103" s="48"/>
      <c r="AH1103" s="48"/>
      <c r="AI1103" s="48"/>
      <c r="AJ1103" s="48"/>
      <c r="AK1103" s="48"/>
      <c r="AL1103" s="150" t="s">
        <v>3150</v>
      </c>
      <c r="AM1103" s="48"/>
      <c r="AN1103" s="48"/>
      <c r="AO1103" s="48"/>
      <c r="AP1103" s="48"/>
      <c r="AQ1103" s="48"/>
      <c r="AR1103" s="48"/>
      <c r="AS1103" s="48"/>
      <c r="AT1103" s="451" t="str">
        <f t="shared" si="71"/>
        <v/>
      </c>
      <c r="AU1103" s="451"/>
      <c r="AV1103" s="451" t="str">
        <f t="shared" si="74"/>
        <v>Yes</v>
      </c>
      <c r="AW1103" s="451"/>
      <c r="AX1103" s="148" t="s">
        <v>895</v>
      </c>
      <c r="AY1103" s="48"/>
      <c r="AZ1103" s="48"/>
      <c r="BA1103" s="48"/>
      <c r="BB1103" s="451" t="b">
        <f t="shared" si="75"/>
        <v>0</v>
      </c>
      <c r="BC1103" s="451"/>
      <c r="BD1103" s="48"/>
      <c r="BE1103" s="48"/>
      <c r="BF1103" s="48"/>
      <c r="BG1103" s="48"/>
      <c r="BH1103" s="48"/>
      <c r="BI1103" s="48"/>
      <c r="BJ1103" s="48"/>
      <c r="BK1103" s="48"/>
      <c r="BL1103" s="48"/>
      <c r="BM1103" s="48"/>
      <c r="BN1103" s="48"/>
      <c r="BO1103" s="48"/>
      <c r="BP1103" s="48"/>
      <c r="BQ1103" s="48"/>
      <c r="BR1103" s="48"/>
      <c r="BS1103" s="48"/>
      <c r="BT1103" s="48"/>
      <c r="BU1103" s="48"/>
    </row>
    <row r="1104" spans="1:73" hidden="1">
      <c r="A1104" s="48"/>
      <c r="B1104" s="48"/>
      <c r="C1104" s="70" t="s">
        <v>3151</v>
      </c>
      <c r="D1104" s="48"/>
      <c r="E1104" s="48"/>
      <c r="F1104" s="48"/>
      <c r="G1104" s="48"/>
      <c r="H1104" s="48"/>
      <c r="I1104" s="48"/>
      <c r="J1104" s="48"/>
      <c r="K1104" s="48"/>
      <c r="L1104" s="450">
        <f t="shared" si="76"/>
        <v>733</v>
      </c>
      <c r="M1104" s="450"/>
      <c r="N1104" s="145" t="s">
        <v>3152</v>
      </c>
      <c r="O1104" s="48"/>
      <c r="P1104" s="48"/>
      <c r="Q1104" s="48"/>
      <c r="R1104" s="48"/>
      <c r="S1104" s="48"/>
      <c r="T1104" s="48"/>
      <c r="U1104" s="451" t="str">
        <f t="shared" si="72"/>
        <v/>
      </c>
      <c r="V1104" s="451"/>
      <c r="W1104" s="451" t="str">
        <f t="shared" si="73"/>
        <v/>
      </c>
      <c r="X1104" s="451"/>
      <c r="Y1104" s="48"/>
      <c r="Z1104" s="48"/>
      <c r="AA1104" s="48"/>
      <c r="AB1104" s="48"/>
      <c r="AC1104" s="48"/>
      <c r="AD1104" s="48"/>
      <c r="AE1104" s="48"/>
      <c r="AF1104" s="48"/>
      <c r="AG1104" s="48"/>
      <c r="AH1104" s="48"/>
      <c r="AI1104" s="48"/>
      <c r="AJ1104" s="48"/>
      <c r="AK1104" s="48"/>
      <c r="AL1104" s="150" t="s">
        <v>3153</v>
      </c>
      <c r="AM1104" s="48"/>
      <c r="AN1104" s="48"/>
      <c r="AO1104" s="48"/>
      <c r="AP1104" s="48"/>
      <c r="AQ1104" s="48"/>
      <c r="AR1104" s="48"/>
      <c r="AS1104" s="48"/>
      <c r="AT1104" s="451" t="str">
        <f t="shared" si="71"/>
        <v/>
      </c>
      <c r="AU1104" s="451"/>
      <c r="AV1104" s="451" t="str">
        <f t="shared" si="74"/>
        <v>Yes</v>
      </c>
      <c r="AW1104" s="451"/>
      <c r="AX1104" s="148" t="s">
        <v>895</v>
      </c>
      <c r="AY1104" s="48"/>
      <c r="AZ1104" s="48"/>
      <c r="BA1104" s="48"/>
      <c r="BB1104" s="451" t="b">
        <f t="shared" si="75"/>
        <v>0</v>
      </c>
      <c r="BC1104" s="451"/>
      <c r="BD1104" s="48"/>
      <c r="BE1104" s="48"/>
      <c r="BF1104" s="48"/>
      <c r="BG1104" s="48"/>
      <c r="BH1104" s="48"/>
      <c r="BI1104" s="48"/>
      <c r="BJ1104" s="48"/>
      <c r="BK1104" s="48"/>
      <c r="BL1104" s="48"/>
      <c r="BM1104" s="48"/>
      <c r="BN1104" s="48"/>
      <c r="BO1104" s="48"/>
      <c r="BP1104" s="48"/>
      <c r="BQ1104" s="48"/>
      <c r="BR1104" s="48"/>
      <c r="BS1104" s="48"/>
      <c r="BT1104" s="48"/>
      <c r="BU1104" s="48"/>
    </row>
    <row r="1105" spans="1:73" hidden="1">
      <c r="A1105" s="48"/>
      <c r="B1105" s="48"/>
      <c r="C1105" s="70" t="s">
        <v>3154</v>
      </c>
      <c r="D1105" s="48"/>
      <c r="E1105" s="48"/>
      <c r="F1105" s="48"/>
      <c r="G1105" s="48"/>
      <c r="H1105" s="48"/>
      <c r="I1105" s="48"/>
      <c r="J1105" s="48"/>
      <c r="K1105" s="48"/>
      <c r="L1105" s="450">
        <f t="shared" si="76"/>
        <v>734</v>
      </c>
      <c r="M1105" s="450"/>
      <c r="N1105" s="145" t="s">
        <v>3155</v>
      </c>
      <c r="O1105" s="48"/>
      <c r="P1105" s="48"/>
      <c r="Q1105" s="48"/>
      <c r="R1105" s="48"/>
      <c r="S1105" s="48"/>
      <c r="T1105" s="48"/>
      <c r="U1105" s="451" t="str">
        <f t="shared" si="72"/>
        <v/>
      </c>
      <c r="V1105" s="451"/>
      <c r="W1105" s="451" t="str">
        <f t="shared" si="73"/>
        <v/>
      </c>
      <c r="X1105" s="451"/>
      <c r="Y1105" s="48"/>
      <c r="Z1105" s="48"/>
      <c r="AA1105" s="48"/>
      <c r="AB1105" s="48"/>
      <c r="AC1105" s="48"/>
      <c r="AD1105" s="48"/>
      <c r="AE1105" s="48"/>
      <c r="AF1105" s="48"/>
      <c r="AG1105" s="48"/>
      <c r="AH1105" s="48"/>
      <c r="AI1105" s="48"/>
      <c r="AJ1105" s="48"/>
      <c r="AK1105" s="48"/>
      <c r="AL1105" s="144" t="s">
        <v>3156</v>
      </c>
      <c r="AM1105" s="48"/>
      <c r="AN1105" s="48"/>
      <c r="AO1105" s="48"/>
      <c r="AP1105" s="48"/>
      <c r="AQ1105" s="48"/>
      <c r="AR1105" s="48"/>
      <c r="AS1105" s="48"/>
      <c r="AT1105" s="451" t="str">
        <f t="shared" si="71"/>
        <v/>
      </c>
      <c r="AU1105" s="451"/>
      <c r="AV1105" s="451" t="str">
        <f t="shared" si="74"/>
        <v>No</v>
      </c>
      <c r="AW1105" s="451"/>
      <c r="AX1105" s="149" t="s">
        <v>900</v>
      </c>
      <c r="AY1105" s="48"/>
      <c r="AZ1105" s="48"/>
      <c r="BA1105" s="48"/>
      <c r="BB1105" s="451" t="b">
        <f t="shared" si="75"/>
        <v>0</v>
      </c>
      <c r="BC1105" s="451"/>
      <c r="BD1105" s="48"/>
      <c r="BE1105" s="48"/>
      <c r="BF1105" s="48"/>
      <c r="BG1105" s="48"/>
      <c r="BH1105" s="48"/>
      <c r="BI1105" s="48"/>
      <c r="BJ1105" s="48"/>
      <c r="BK1105" s="48"/>
      <c r="BL1105" s="48"/>
      <c r="BM1105" s="48"/>
      <c r="BN1105" s="48"/>
      <c r="BO1105" s="48"/>
      <c r="BP1105" s="48"/>
      <c r="BQ1105" s="48"/>
      <c r="BR1105" s="48"/>
      <c r="BS1105" s="48"/>
      <c r="BT1105" s="48"/>
      <c r="BU1105" s="48"/>
    </row>
    <row r="1106" spans="1:73" ht="12.75" hidden="1" customHeight="1">
      <c r="A1106" s="48"/>
      <c r="B1106" s="48"/>
      <c r="C1106" s="70" t="s">
        <v>3157</v>
      </c>
      <c r="D1106" s="48"/>
      <c r="E1106" s="48"/>
      <c r="F1106" s="48"/>
      <c r="G1106" s="48"/>
      <c r="H1106" s="48"/>
      <c r="I1106" s="48"/>
      <c r="J1106" s="48"/>
      <c r="K1106" s="48"/>
      <c r="L1106" s="450">
        <f t="shared" si="76"/>
        <v>735</v>
      </c>
      <c r="M1106" s="450"/>
      <c r="N1106" s="145" t="s">
        <v>3158</v>
      </c>
      <c r="O1106" s="48"/>
      <c r="P1106" s="48"/>
      <c r="Q1106" s="48"/>
      <c r="R1106" s="48"/>
      <c r="S1106" s="48"/>
      <c r="T1106" s="48"/>
      <c r="U1106" s="451" t="str">
        <f t="shared" si="72"/>
        <v/>
      </c>
      <c r="V1106" s="451"/>
      <c r="W1106" s="451" t="str">
        <f t="shared" si="73"/>
        <v/>
      </c>
      <c r="X1106" s="451"/>
      <c r="Y1106" s="48"/>
      <c r="Z1106" s="48"/>
      <c r="AA1106" s="48"/>
      <c r="AB1106" s="48"/>
      <c r="AC1106" s="48"/>
      <c r="AD1106" s="48"/>
      <c r="AE1106" s="48"/>
      <c r="AF1106" s="48"/>
      <c r="AG1106" s="48"/>
      <c r="AH1106" s="48"/>
      <c r="AI1106" s="48"/>
      <c r="AJ1106" s="48"/>
      <c r="AK1106" s="48"/>
      <c r="AL1106" s="144" t="s">
        <v>3159</v>
      </c>
      <c r="AM1106" s="48"/>
      <c r="AN1106" s="48"/>
      <c r="AO1106" s="48"/>
      <c r="AP1106" s="48"/>
      <c r="AQ1106" s="48"/>
      <c r="AR1106" s="48"/>
      <c r="AS1106" s="48"/>
      <c r="AT1106" s="451" t="str">
        <f t="shared" si="71"/>
        <v/>
      </c>
      <c r="AU1106" s="451"/>
      <c r="AV1106" s="451" t="str">
        <f t="shared" si="74"/>
        <v>Yes</v>
      </c>
      <c r="AW1106" s="451"/>
      <c r="AX1106" s="149" t="s">
        <v>905</v>
      </c>
      <c r="AY1106" s="48"/>
      <c r="AZ1106" s="48"/>
      <c r="BA1106" s="48"/>
      <c r="BB1106" s="451" t="b">
        <f t="shared" si="75"/>
        <v>0</v>
      </c>
      <c r="BC1106" s="451"/>
      <c r="BD1106" s="48"/>
      <c r="BE1106" s="48"/>
      <c r="BF1106" s="48"/>
      <c r="BG1106" s="48"/>
      <c r="BH1106" s="48"/>
      <c r="BI1106" s="48"/>
      <c r="BJ1106" s="48"/>
      <c r="BK1106" s="48"/>
      <c r="BL1106" s="48"/>
      <c r="BM1106" s="48"/>
      <c r="BN1106" s="48"/>
      <c r="BO1106" s="48"/>
      <c r="BP1106" s="48"/>
      <c r="BQ1106" s="48"/>
      <c r="BR1106" s="48"/>
      <c r="BS1106" s="48"/>
      <c r="BT1106" s="48"/>
      <c r="BU1106" s="48"/>
    </row>
    <row r="1107" spans="1:73" ht="12.75" hidden="1" customHeight="1">
      <c r="A1107" s="48"/>
      <c r="B1107" s="48"/>
      <c r="C1107" s="70" t="s">
        <v>3160</v>
      </c>
      <c r="D1107" s="48"/>
      <c r="E1107" s="48"/>
      <c r="F1107" s="48"/>
      <c r="G1107" s="48"/>
      <c r="H1107" s="48"/>
      <c r="I1107" s="48"/>
      <c r="J1107" s="48"/>
      <c r="K1107" s="48"/>
      <c r="L1107" s="450">
        <f t="shared" si="76"/>
        <v>736</v>
      </c>
      <c r="M1107" s="450"/>
      <c r="N1107" s="145" t="s">
        <v>3161</v>
      </c>
      <c r="O1107" s="48"/>
      <c r="P1107" s="48"/>
      <c r="Q1107" s="48"/>
      <c r="R1107" s="48"/>
      <c r="S1107" s="48"/>
      <c r="T1107" s="48"/>
      <c r="U1107" s="451" t="str">
        <f t="shared" si="72"/>
        <v/>
      </c>
      <c r="V1107" s="451"/>
      <c r="W1107" s="451" t="str">
        <f t="shared" si="73"/>
        <v/>
      </c>
      <c r="X1107" s="451"/>
      <c r="Y1107" s="48"/>
      <c r="Z1107" s="48"/>
      <c r="AA1107" s="48"/>
      <c r="AB1107" s="48"/>
      <c r="AC1107" s="48"/>
      <c r="AD1107" s="48"/>
      <c r="AE1107" s="48"/>
      <c r="AF1107" s="48"/>
      <c r="AG1107" s="48"/>
      <c r="AH1107" s="48"/>
      <c r="AI1107" s="48"/>
      <c r="AJ1107" s="48"/>
      <c r="AK1107" s="48"/>
      <c r="AL1107" s="150" t="s">
        <v>3162</v>
      </c>
      <c r="AM1107" s="48"/>
      <c r="AN1107" s="48"/>
      <c r="AO1107" s="48"/>
      <c r="AP1107" s="48"/>
      <c r="AQ1107" s="48"/>
      <c r="AR1107" s="48"/>
      <c r="AS1107" s="48"/>
      <c r="AT1107" s="451" t="str">
        <f t="shared" si="71"/>
        <v/>
      </c>
      <c r="AU1107" s="451"/>
      <c r="AV1107" s="451" t="str">
        <f t="shared" si="74"/>
        <v>Yes</v>
      </c>
      <c r="AW1107" s="451"/>
      <c r="AX1107" s="148" t="s">
        <v>895</v>
      </c>
      <c r="AY1107" s="48"/>
      <c r="AZ1107" s="48"/>
      <c r="BA1107" s="48"/>
      <c r="BB1107" s="451" t="b">
        <f t="shared" si="75"/>
        <v>0</v>
      </c>
      <c r="BC1107" s="451"/>
      <c r="BD1107" s="48"/>
      <c r="BE1107" s="48"/>
      <c r="BF1107" s="48"/>
      <c r="BG1107" s="48"/>
      <c r="BH1107" s="48"/>
      <c r="BI1107" s="48"/>
      <c r="BJ1107" s="48"/>
      <c r="BK1107" s="48"/>
      <c r="BL1107" s="48"/>
      <c r="BM1107" s="48"/>
      <c r="BN1107" s="48"/>
      <c r="BO1107" s="48"/>
      <c r="BP1107" s="48"/>
      <c r="BQ1107" s="48"/>
      <c r="BR1107" s="48"/>
      <c r="BS1107" s="48"/>
      <c r="BT1107" s="48"/>
      <c r="BU1107" s="48"/>
    </row>
    <row r="1108" spans="1:73" ht="12.75" hidden="1" customHeight="1">
      <c r="A1108" s="48"/>
      <c r="B1108" s="48"/>
      <c r="C1108" s="70" t="s">
        <v>3163</v>
      </c>
      <c r="D1108" s="48"/>
      <c r="E1108" s="48"/>
      <c r="F1108" s="48"/>
      <c r="G1108" s="48"/>
      <c r="H1108" s="48"/>
      <c r="I1108" s="48"/>
      <c r="J1108" s="48"/>
      <c r="K1108" s="48"/>
      <c r="L1108" s="450">
        <f t="shared" si="76"/>
        <v>737</v>
      </c>
      <c r="M1108" s="450"/>
      <c r="N1108" s="145" t="s">
        <v>3164</v>
      </c>
      <c r="O1108" s="48"/>
      <c r="P1108" s="48"/>
      <c r="Q1108" s="48"/>
      <c r="R1108" s="48"/>
      <c r="S1108" s="48"/>
      <c r="T1108" s="48"/>
      <c r="U1108" s="451" t="str">
        <f t="shared" si="72"/>
        <v/>
      </c>
      <c r="V1108" s="451"/>
      <c r="W1108" s="451" t="str">
        <f t="shared" si="73"/>
        <v/>
      </c>
      <c r="X1108" s="451"/>
      <c r="Y1108" s="48"/>
      <c r="Z1108" s="48"/>
      <c r="AA1108" s="48"/>
      <c r="AB1108" s="48"/>
      <c r="AC1108" s="48"/>
      <c r="AD1108" s="48"/>
      <c r="AE1108" s="48"/>
      <c r="AF1108" s="48"/>
      <c r="AG1108" s="48"/>
      <c r="AH1108" s="48"/>
      <c r="AI1108" s="48"/>
      <c r="AJ1108" s="48"/>
      <c r="AK1108" s="48"/>
      <c r="AL1108" s="150" t="s">
        <v>3165</v>
      </c>
      <c r="AM1108" s="48"/>
      <c r="AN1108" s="48"/>
      <c r="AO1108" s="48"/>
      <c r="AP1108" s="48"/>
      <c r="AQ1108" s="48"/>
      <c r="AR1108" s="48"/>
      <c r="AS1108" s="48"/>
      <c r="AT1108" s="451" t="str">
        <f t="shared" si="71"/>
        <v/>
      </c>
      <c r="AU1108" s="451"/>
      <c r="AV1108" s="451" t="str">
        <f t="shared" si="74"/>
        <v>Yes</v>
      </c>
      <c r="AW1108" s="451"/>
      <c r="AX1108" s="148" t="s">
        <v>895</v>
      </c>
      <c r="AY1108" s="48"/>
      <c r="AZ1108" s="48"/>
      <c r="BA1108" s="48"/>
      <c r="BB1108" s="451" t="b">
        <f t="shared" si="75"/>
        <v>0</v>
      </c>
      <c r="BC1108" s="451"/>
      <c r="BD1108" s="48"/>
      <c r="BE1108" s="48"/>
      <c r="BF1108" s="48"/>
      <c r="BG1108" s="48"/>
      <c r="BH1108" s="48"/>
      <c r="BI1108" s="48"/>
      <c r="BJ1108" s="48"/>
      <c r="BK1108" s="48"/>
      <c r="BL1108" s="48"/>
      <c r="BM1108" s="48"/>
      <c r="BN1108" s="48"/>
      <c r="BO1108" s="48"/>
      <c r="BP1108" s="48"/>
      <c r="BQ1108" s="48"/>
      <c r="BR1108" s="48"/>
      <c r="BS1108" s="48"/>
      <c r="BT1108" s="48"/>
      <c r="BU1108" s="48"/>
    </row>
    <row r="1109" spans="1:73" ht="12.75" hidden="1" customHeight="1">
      <c r="A1109" s="48"/>
      <c r="B1109" s="48"/>
      <c r="C1109" s="70" t="s">
        <v>3166</v>
      </c>
      <c r="D1109" s="48"/>
      <c r="E1109" s="48"/>
      <c r="F1109" s="48"/>
      <c r="G1109" s="48"/>
      <c r="H1109" s="48"/>
      <c r="I1109" s="48"/>
      <c r="J1109" s="48"/>
      <c r="K1109" s="48"/>
      <c r="L1109" s="450">
        <f t="shared" si="76"/>
        <v>738</v>
      </c>
      <c r="M1109" s="450"/>
      <c r="N1109" s="145" t="s">
        <v>3167</v>
      </c>
      <c r="O1109" s="48"/>
      <c r="P1109" s="48"/>
      <c r="Q1109" s="48"/>
      <c r="R1109" s="48"/>
      <c r="S1109" s="48"/>
      <c r="T1109" s="48"/>
      <c r="U1109" s="451" t="str">
        <f t="shared" si="72"/>
        <v/>
      </c>
      <c r="V1109" s="451"/>
      <c r="W1109" s="451" t="str">
        <f t="shared" si="73"/>
        <v/>
      </c>
      <c r="X1109" s="451"/>
      <c r="Y1109" s="48"/>
      <c r="Z1109" s="48"/>
      <c r="AA1109" s="48"/>
      <c r="AB1109" s="48"/>
      <c r="AC1109" s="48"/>
      <c r="AD1109" s="48"/>
      <c r="AE1109" s="48"/>
      <c r="AF1109" s="48"/>
      <c r="AG1109" s="48"/>
      <c r="AH1109" s="48"/>
      <c r="AI1109" s="48"/>
      <c r="AJ1109" s="48"/>
      <c r="AK1109" s="48"/>
      <c r="AL1109" s="144" t="s">
        <v>1751</v>
      </c>
      <c r="AM1109" s="48"/>
      <c r="AN1109" s="48"/>
      <c r="AO1109" s="48"/>
      <c r="AP1109" s="48"/>
      <c r="AQ1109" s="48"/>
      <c r="AR1109" s="48"/>
      <c r="AS1109" s="48"/>
      <c r="AT1109" s="451" t="str">
        <f t="shared" si="71"/>
        <v/>
      </c>
      <c r="AU1109" s="451"/>
      <c r="AV1109" s="451" t="str">
        <f t="shared" si="74"/>
        <v>Yes</v>
      </c>
      <c r="AW1109" s="451"/>
      <c r="AX1109" s="149" t="s">
        <v>905</v>
      </c>
      <c r="AY1109" s="48"/>
      <c r="AZ1109" s="48"/>
      <c r="BA1109" s="48"/>
      <c r="BB1109" s="451" t="b">
        <f t="shared" si="75"/>
        <v>0</v>
      </c>
      <c r="BC1109" s="451"/>
      <c r="BD1109" s="48"/>
      <c r="BE1109" s="48"/>
      <c r="BF1109" s="48"/>
      <c r="BG1109" s="48"/>
      <c r="BH1109" s="48"/>
      <c r="BI1109" s="48"/>
      <c r="BJ1109" s="48"/>
      <c r="BK1109" s="48"/>
      <c r="BL1109" s="48"/>
      <c r="BM1109" s="48"/>
      <c r="BN1109" s="48"/>
      <c r="BO1109" s="48"/>
      <c r="BP1109" s="48"/>
      <c r="BQ1109" s="48"/>
      <c r="BR1109" s="48"/>
      <c r="BS1109" s="48"/>
      <c r="BT1109" s="48"/>
      <c r="BU1109" s="48"/>
    </row>
    <row r="1110" spans="1:73" ht="12.75" hidden="1" customHeight="1">
      <c r="A1110" s="48"/>
      <c r="B1110" s="48"/>
      <c r="C1110" s="70" t="s">
        <v>3168</v>
      </c>
      <c r="D1110" s="48"/>
      <c r="E1110" s="48"/>
      <c r="F1110" s="48"/>
      <c r="G1110" s="48"/>
      <c r="H1110" s="48"/>
      <c r="I1110" s="48"/>
      <c r="J1110" s="48"/>
      <c r="K1110" s="48"/>
      <c r="L1110" s="450">
        <f t="shared" si="76"/>
        <v>739</v>
      </c>
      <c r="M1110" s="450"/>
      <c r="N1110" s="145" t="s">
        <v>3169</v>
      </c>
      <c r="O1110" s="48"/>
      <c r="P1110" s="48"/>
      <c r="Q1110" s="48"/>
      <c r="R1110" s="48"/>
      <c r="S1110" s="48"/>
      <c r="T1110" s="48"/>
      <c r="U1110" s="451" t="str">
        <f t="shared" si="72"/>
        <v/>
      </c>
      <c r="V1110" s="451"/>
      <c r="W1110" s="451" t="str">
        <f t="shared" si="73"/>
        <v/>
      </c>
      <c r="X1110" s="451"/>
      <c r="Y1110" s="48"/>
      <c r="Z1110" s="48"/>
      <c r="AA1110" s="48"/>
      <c r="AB1110" s="48"/>
      <c r="AC1110" s="48"/>
      <c r="AD1110" s="48"/>
      <c r="AE1110" s="48"/>
      <c r="AF1110" s="48"/>
      <c r="AG1110" s="48"/>
      <c r="AH1110" s="48"/>
      <c r="AI1110" s="48"/>
      <c r="AJ1110" s="48"/>
      <c r="AK1110" s="48"/>
      <c r="AL1110" s="150" t="s">
        <v>3170</v>
      </c>
      <c r="AM1110" s="48"/>
      <c r="AN1110" s="48"/>
      <c r="AO1110" s="48"/>
      <c r="AP1110" s="48"/>
      <c r="AQ1110" s="48"/>
      <c r="AR1110" s="48"/>
      <c r="AS1110" s="48"/>
      <c r="AT1110" s="451" t="str">
        <f t="shared" si="71"/>
        <v/>
      </c>
      <c r="AU1110" s="451"/>
      <c r="AV1110" s="451" t="str">
        <f t="shared" si="74"/>
        <v>Yes</v>
      </c>
      <c r="AW1110" s="451"/>
      <c r="AX1110" s="148" t="s">
        <v>895</v>
      </c>
      <c r="AY1110" s="48"/>
      <c r="AZ1110" s="48"/>
      <c r="BA1110" s="48"/>
      <c r="BB1110" s="451" t="b">
        <f t="shared" si="75"/>
        <v>0</v>
      </c>
      <c r="BC1110" s="451"/>
      <c r="BD1110" s="48"/>
      <c r="BE1110" s="48"/>
      <c r="BF1110" s="48"/>
      <c r="BG1110" s="48"/>
      <c r="BH1110" s="48"/>
      <c r="BI1110" s="48"/>
      <c r="BJ1110" s="48"/>
      <c r="BK1110" s="48"/>
      <c r="BL1110" s="48"/>
      <c r="BM1110" s="48"/>
      <c r="BN1110" s="48"/>
      <c r="BO1110" s="48"/>
      <c r="BP1110" s="48"/>
      <c r="BQ1110" s="48"/>
      <c r="BR1110" s="48"/>
      <c r="BS1110" s="48"/>
      <c r="BT1110" s="48"/>
      <c r="BU1110" s="48"/>
    </row>
    <row r="1111" spans="1:73" ht="12.75" hidden="1" customHeight="1">
      <c r="A1111" s="48"/>
      <c r="B1111" s="48"/>
      <c r="C1111" s="70" t="s">
        <v>3171</v>
      </c>
      <c r="D1111" s="48"/>
      <c r="E1111" s="48"/>
      <c r="F1111" s="48"/>
      <c r="G1111" s="48"/>
      <c r="H1111" s="48"/>
      <c r="I1111" s="48"/>
      <c r="J1111" s="48"/>
      <c r="K1111" s="48"/>
      <c r="L1111" s="450">
        <f t="shared" si="76"/>
        <v>740</v>
      </c>
      <c r="M1111" s="450"/>
      <c r="N1111" s="145" t="s">
        <v>3172</v>
      </c>
      <c r="O1111" s="48"/>
      <c r="P1111" s="48"/>
      <c r="Q1111" s="48"/>
      <c r="R1111" s="48"/>
      <c r="S1111" s="48"/>
      <c r="T1111" s="48"/>
      <c r="U1111" s="451" t="str">
        <f t="shared" si="72"/>
        <v/>
      </c>
      <c r="V1111" s="451"/>
      <c r="W1111" s="451" t="str">
        <f t="shared" si="73"/>
        <v/>
      </c>
      <c r="X1111" s="451"/>
      <c r="Y1111" s="48"/>
      <c r="Z1111" s="48"/>
      <c r="AA1111" s="48"/>
      <c r="AB1111" s="48"/>
      <c r="AC1111" s="48"/>
      <c r="AD1111" s="48"/>
      <c r="AE1111" s="48"/>
      <c r="AF1111" s="48"/>
      <c r="AG1111" s="48"/>
      <c r="AH1111" s="48"/>
      <c r="AI1111" s="48"/>
      <c r="AJ1111" s="48"/>
      <c r="AK1111" s="48"/>
      <c r="AL1111" s="144" t="s">
        <v>3173</v>
      </c>
      <c r="AM1111" s="48"/>
      <c r="AN1111" s="48"/>
      <c r="AO1111" s="48"/>
      <c r="AP1111" s="48"/>
      <c r="AQ1111" s="48"/>
      <c r="AR1111" s="48"/>
      <c r="AS1111" s="48"/>
      <c r="AT1111" s="451" t="str">
        <f t="shared" si="71"/>
        <v/>
      </c>
      <c r="AU1111" s="451"/>
      <c r="AV1111" s="451" t="str">
        <f t="shared" si="74"/>
        <v>Yes</v>
      </c>
      <c r="AW1111" s="451"/>
      <c r="AX1111" s="149" t="s">
        <v>905</v>
      </c>
      <c r="AY1111" s="48"/>
      <c r="AZ1111" s="48"/>
      <c r="BA1111" s="48"/>
      <c r="BB1111" s="451" t="b">
        <f t="shared" si="75"/>
        <v>0</v>
      </c>
      <c r="BC1111" s="451"/>
      <c r="BD1111" s="48"/>
      <c r="BE1111" s="48"/>
      <c r="BF1111" s="48"/>
      <c r="BG1111" s="48"/>
      <c r="BH1111" s="48"/>
      <c r="BI1111" s="48"/>
      <c r="BJ1111" s="48"/>
      <c r="BK1111" s="48"/>
      <c r="BL1111" s="48"/>
      <c r="BM1111" s="48"/>
      <c r="BN1111" s="48"/>
      <c r="BO1111" s="48"/>
      <c r="BP1111" s="48"/>
      <c r="BQ1111" s="48"/>
      <c r="BR1111" s="48"/>
      <c r="BS1111" s="48"/>
      <c r="BT1111" s="48"/>
      <c r="BU1111" s="48"/>
    </row>
    <row r="1112" spans="1:73" ht="12.75" hidden="1" customHeight="1">
      <c r="A1112" s="48"/>
      <c r="B1112" s="48"/>
      <c r="C1112" s="70" t="s">
        <v>3174</v>
      </c>
      <c r="D1112" s="48"/>
      <c r="E1112" s="48"/>
      <c r="F1112" s="48"/>
      <c r="G1112" s="48"/>
      <c r="H1112" s="48"/>
      <c r="I1112" s="48"/>
      <c r="J1112" s="48"/>
      <c r="K1112" s="48"/>
      <c r="L1112" s="450">
        <f t="shared" si="76"/>
        <v>741</v>
      </c>
      <c r="M1112" s="450"/>
      <c r="N1112" s="145" t="s">
        <v>3175</v>
      </c>
      <c r="O1112" s="48"/>
      <c r="P1112" s="48"/>
      <c r="Q1112" s="48"/>
      <c r="R1112" s="48"/>
      <c r="S1112" s="48"/>
      <c r="T1112" s="48"/>
      <c r="U1112" s="451" t="str">
        <f t="shared" si="72"/>
        <v/>
      </c>
      <c r="V1112" s="451"/>
      <c r="W1112" s="451" t="str">
        <f t="shared" si="73"/>
        <v/>
      </c>
      <c r="X1112" s="451"/>
      <c r="Y1112" s="48"/>
      <c r="Z1112" s="48"/>
      <c r="AA1112" s="48"/>
      <c r="AB1112" s="48"/>
      <c r="AC1112" s="48"/>
      <c r="AD1112" s="48"/>
      <c r="AE1112" s="48"/>
      <c r="AF1112" s="48"/>
      <c r="AG1112" s="48"/>
      <c r="AH1112" s="48"/>
      <c r="AI1112" s="48"/>
      <c r="AJ1112" s="48"/>
      <c r="AK1112" s="48"/>
      <c r="AL1112" s="150" t="s">
        <v>3176</v>
      </c>
      <c r="AM1112" s="48"/>
      <c r="AN1112" s="48"/>
      <c r="AO1112" s="48"/>
      <c r="AP1112" s="48"/>
      <c r="AQ1112" s="48"/>
      <c r="AR1112" s="48"/>
      <c r="AS1112" s="48"/>
      <c r="AT1112" s="451" t="str">
        <f t="shared" si="71"/>
        <v/>
      </c>
      <c r="AU1112" s="451"/>
      <c r="AV1112" s="451" t="str">
        <f t="shared" si="74"/>
        <v>Yes</v>
      </c>
      <c r="AW1112" s="451"/>
      <c r="AX1112" s="148" t="s">
        <v>895</v>
      </c>
      <c r="AY1112" s="48"/>
      <c r="AZ1112" s="48"/>
      <c r="BA1112" s="48"/>
      <c r="BB1112" s="451" t="b">
        <f t="shared" si="75"/>
        <v>0</v>
      </c>
      <c r="BC1112" s="451"/>
      <c r="BD1112" s="48"/>
      <c r="BE1112" s="48"/>
      <c r="BF1112" s="48"/>
      <c r="BG1112" s="48"/>
      <c r="BH1112" s="48"/>
      <c r="BI1112" s="48"/>
      <c r="BJ1112" s="48"/>
      <c r="BK1112" s="48"/>
      <c r="BL1112" s="48"/>
      <c r="BM1112" s="48"/>
      <c r="BN1112" s="48"/>
      <c r="BO1112" s="48"/>
      <c r="BP1112" s="48"/>
      <c r="BQ1112" s="48"/>
      <c r="BR1112" s="48"/>
      <c r="BS1112" s="48"/>
      <c r="BT1112" s="48"/>
      <c r="BU1112" s="48"/>
    </row>
    <row r="1113" spans="1:73" ht="12.75" hidden="1" customHeight="1">
      <c r="A1113" s="48"/>
      <c r="B1113" s="48"/>
      <c r="C1113" s="70" t="s">
        <v>3177</v>
      </c>
      <c r="D1113" s="48"/>
      <c r="E1113" s="48"/>
      <c r="F1113" s="48"/>
      <c r="G1113" s="48"/>
      <c r="H1113" s="48"/>
      <c r="I1113" s="48"/>
      <c r="J1113" s="48"/>
      <c r="K1113" s="48"/>
      <c r="L1113" s="450">
        <f t="shared" si="76"/>
        <v>742</v>
      </c>
      <c r="M1113" s="450"/>
      <c r="N1113" s="145" t="s">
        <v>3178</v>
      </c>
      <c r="O1113" s="48"/>
      <c r="P1113" s="48"/>
      <c r="Q1113" s="48"/>
      <c r="R1113" s="48"/>
      <c r="S1113" s="48"/>
      <c r="T1113" s="48"/>
      <c r="U1113" s="451" t="str">
        <f t="shared" si="72"/>
        <v/>
      </c>
      <c r="V1113" s="451"/>
      <c r="W1113" s="451" t="str">
        <f t="shared" si="73"/>
        <v/>
      </c>
      <c r="X1113" s="451"/>
      <c r="Y1113" s="48"/>
      <c r="Z1113" s="48"/>
      <c r="AA1113" s="48"/>
      <c r="AB1113" s="48"/>
      <c r="AC1113" s="48"/>
      <c r="AD1113" s="48"/>
      <c r="AE1113" s="48"/>
      <c r="AF1113" s="48"/>
      <c r="AG1113" s="48"/>
      <c r="AH1113" s="48"/>
      <c r="AI1113" s="48"/>
      <c r="AJ1113" s="48"/>
      <c r="AK1113" s="48"/>
      <c r="AL1113" s="144" t="s">
        <v>3179</v>
      </c>
      <c r="AM1113" s="48"/>
      <c r="AN1113" s="48"/>
      <c r="AO1113" s="48"/>
      <c r="AP1113" s="48"/>
      <c r="AQ1113" s="48"/>
      <c r="AR1113" s="48"/>
      <c r="AS1113" s="48"/>
      <c r="AT1113" s="451" t="str">
        <f t="shared" si="71"/>
        <v/>
      </c>
      <c r="AU1113" s="451"/>
      <c r="AV1113" s="451" t="str">
        <f t="shared" si="74"/>
        <v>Yes</v>
      </c>
      <c r="AW1113" s="451"/>
      <c r="AX1113" s="149" t="s">
        <v>905</v>
      </c>
      <c r="AY1113" s="48"/>
      <c r="AZ1113" s="48"/>
      <c r="BA1113" s="48"/>
      <c r="BB1113" s="451" t="b">
        <f t="shared" si="75"/>
        <v>0</v>
      </c>
      <c r="BC1113" s="451"/>
      <c r="BD1113" s="48"/>
      <c r="BE1113" s="48"/>
      <c r="BF1113" s="48"/>
      <c r="BG1113" s="48"/>
      <c r="BH1113" s="48"/>
      <c r="BI1113" s="48"/>
      <c r="BJ1113" s="48"/>
      <c r="BK1113" s="48"/>
      <c r="BL1113" s="48"/>
      <c r="BM1113" s="48"/>
      <c r="BN1113" s="48"/>
      <c r="BO1113" s="48"/>
      <c r="BP1113" s="48"/>
      <c r="BQ1113" s="48"/>
      <c r="BR1113" s="48"/>
      <c r="BS1113" s="48"/>
      <c r="BT1113" s="48"/>
      <c r="BU1113" s="48"/>
    </row>
    <row r="1114" spans="1:73" ht="12.75" hidden="1" customHeight="1">
      <c r="A1114" s="48"/>
      <c r="B1114" s="48"/>
      <c r="C1114" s="70" t="s">
        <v>3180</v>
      </c>
      <c r="D1114" s="48"/>
      <c r="E1114" s="48"/>
      <c r="F1114" s="48"/>
      <c r="G1114" s="48"/>
      <c r="H1114" s="48"/>
      <c r="I1114" s="48"/>
      <c r="J1114" s="48"/>
      <c r="K1114" s="48"/>
      <c r="L1114" s="450">
        <f t="shared" si="76"/>
        <v>743</v>
      </c>
      <c r="M1114" s="450"/>
      <c r="N1114" s="145" t="s">
        <v>3181</v>
      </c>
      <c r="O1114" s="48"/>
      <c r="P1114" s="48"/>
      <c r="Q1114" s="48"/>
      <c r="R1114" s="48"/>
      <c r="S1114" s="48"/>
      <c r="T1114" s="48"/>
      <c r="U1114" s="451" t="str">
        <f t="shared" si="72"/>
        <v/>
      </c>
      <c r="V1114" s="451"/>
      <c r="W1114" s="451" t="str">
        <f t="shared" si="73"/>
        <v/>
      </c>
      <c r="X1114" s="451"/>
      <c r="Y1114" s="48"/>
      <c r="Z1114" s="48"/>
      <c r="AA1114" s="48"/>
      <c r="AB1114" s="48"/>
      <c r="AC1114" s="48"/>
      <c r="AD1114" s="48"/>
      <c r="AE1114" s="48"/>
      <c r="AF1114" s="48"/>
      <c r="AG1114" s="48"/>
      <c r="AH1114" s="48"/>
      <c r="AI1114" s="48"/>
      <c r="AJ1114" s="48"/>
      <c r="AK1114" s="48"/>
      <c r="AL1114" s="144" t="s">
        <v>2387</v>
      </c>
      <c r="AM1114" s="48"/>
      <c r="AN1114" s="48"/>
      <c r="AO1114" s="48"/>
      <c r="AP1114" s="48"/>
      <c r="AQ1114" s="48"/>
      <c r="AR1114" s="48"/>
      <c r="AS1114" s="48"/>
      <c r="AT1114" s="451" t="str">
        <f t="shared" si="71"/>
        <v/>
      </c>
      <c r="AU1114" s="451"/>
      <c r="AV1114" s="451" t="str">
        <f t="shared" si="74"/>
        <v>Yes</v>
      </c>
      <c r="AW1114" s="451"/>
      <c r="AX1114" s="149" t="s">
        <v>905</v>
      </c>
      <c r="AY1114" s="48"/>
      <c r="AZ1114" s="48"/>
      <c r="BA1114" s="48"/>
      <c r="BB1114" s="451" t="b">
        <f t="shared" si="75"/>
        <v>0</v>
      </c>
      <c r="BC1114" s="451"/>
      <c r="BD1114" s="48"/>
      <c r="BE1114" s="48"/>
      <c r="BF1114" s="48"/>
      <c r="BG1114" s="48"/>
      <c r="BH1114" s="48"/>
      <c r="BI1114" s="48"/>
      <c r="BJ1114" s="48"/>
      <c r="BK1114" s="48"/>
      <c r="BL1114" s="48"/>
      <c r="BM1114" s="48"/>
      <c r="BN1114" s="48"/>
      <c r="BO1114" s="48"/>
      <c r="BP1114" s="48"/>
      <c r="BQ1114" s="48"/>
      <c r="BR1114" s="48"/>
      <c r="BS1114" s="48"/>
      <c r="BT1114" s="48"/>
      <c r="BU1114" s="48"/>
    </row>
    <row r="1115" spans="1:73" ht="12.75" hidden="1" customHeight="1">
      <c r="A1115" s="48"/>
      <c r="B1115" s="48"/>
      <c r="C1115" s="70" t="s">
        <v>3182</v>
      </c>
      <c r="D1115" s="48"/>
      <c r="E1115" s="48"/>
      <c r="F1115" s="48"/>
      <c r="G1115" s="48"/>
      <c r="H1115" s="48"/>
      <c r="I1115" s="48"/>
      <c r="J1115" s="48"/>
      <c r="K1115" s="48"/>
      <c r="L1115" s="450">
        <f t="shared" si="76"/>
        <v>744</v>
      </c>
      <c r="M1115" s="450"/>
      <c r="N1115" s="145" t="s">
        <v>3183</v>
      </c>
      <c r="O1115" s="48"/>
      <c r="P1115" s="48"/>
      <c r="Q1115" s="48"/>
      <c r="R1115" s="48"/>
      <c r="S1115" s="48"/>
      <c r="T1115" s="48"/>
      <c r="U1115" s="451" t="str">
        <f t="shared" si="72"/>
        <v/>
      </c>
      <c r="V1115" s="451"/>
      <c r="W1115" s="451" t="str">
        <f t="shared" si="73"/>
        <v/>
      </c>
      <c r="X1115" s="451"/>
      <c r="Y1115" s="48"/>
      <c r="Z1115" s="48"/>
      <c r="AA1115" s="48"/>
      <c r="AB1115" s="48"/>
      <c r="AC1115" s="48"/>
      <c r="AD1115" s="48"/>
      <c r="AE1115" s="48"/>
      <c r="AF1115" s="48"/>
      <c r="AG1115" s="48"/>
      <c r="AH1115" s="48"/>
      <c r="AI1115" s="48"/>
      <c r="AJ1115" s="48"/>
      <c r="AK1115" s="48"/>
      <c r="AL1115" s="144" t="s">
        <v>3184</v>
      </c>
      <c r="AM1115" s="48"/>
      <c r="AN1115" s="48"/>
      <c r="AO1115" s="48"/>
      <c r="AP1115" s="48"/>
      <c r="AQ1115" s="48"/>
      <c r="AR1115" s="48"/>
      <c r="AS1115" s="48"/>
      <c r="AT1115" s="451" t="str">
        <f t="shared" si="71"/>
        <v/>
      </c>
      <c r="AU1115" s="451"/>
      <c r="AV1115" s="451" t="str">
        <f t="shared" si="74"/>
        <v>Yes</v>
      </c>
      <c r="AW1115" s="451"/>
      <c r="AX1115" s="149" t="s">
        <v>895</v>
      </c>
      <c r="AY1115" s="48"/>
      <c r="AZ1115" s="48"/>
      <c r="BA1115" s="48"/>
      <c r="BB1115" s="451" t="b">
        <f t="shared" si="75"/>
        <v>0</v>
      </c>
      <c r="BC1115" s="451"/>
      <c r="BD1115" s="48"/>
      <c r="BE1115" s="48"/>
      <c r="BF1115" s="48"/>
      <c r="BG1115" s="48"/>
      <c r="BH1115" s="48"/>
      <c r="BI1115" s="48"/>
      <c r="BJ1115" s="48"/>
      <c r="BK1115" s="48"/>
      <c r="BL1115" s="48"/>
      <c r="BM1115" s="48"/>
      <c r="BN1115" s="48"/>
      <c r="BO1115" s="48"/>
      <c r="BP1115" s="48"/>
      <c r="BQ1115" s="48"/>
      <c r="BR1115" s="48"/>
      <c r="BS1115" s="48"/>
      <c r="BT1115" s="48"/>
      <c r="BU1115" s="48"/>
    </row>
    <row r="1116" spans="1:73" ht="12.75" hidden="1" customHeight="1">
      <c r="A1116" s="48"/>
      <c r="B1116" s="48"/>
      <c r="C1116" s="70" t="s">
        <v>3185</v>
      </c>
      <c r="D1116" s="48"/>
      <c r="E1116" s="48"/>
      <c r="F1116" s="48"/>
      <c r="G1116" s="48"/>
      <c r="H1116" s="48"/>
      <c r="I1116" s="48"/>
      <c r="J1116" s="48"/>
      <c r="K1116" s="48"/>
      <c r="L1116" s="450">
        <f t="shared" si="76"/>
        <v>745</v>
      </c>
      <c r="M1116" s="450"/>
      <c r="N1116" s="145" t="s">
        <v>3186</v>
      </c>
      <c r="O1116" s="48"/>
      <c r="P1116" s="48"/>
      <c r="Q1116" s="48"/>
      <c r="R1116" s="48"/>
      <c r="S1116" s="48"/>
      <c r="T1116" s="48"/>
      <c r="U1116" s="451" t="str">
        <f t="shared" si="72"/>
        <v/>
      </c>
      <c r="V1116" s="451"/>
      <c r="W1116" s="451" t="str">
        <f t="shared" si="73"/>
        <v/>
      </c>
      <c r="X1116" s="451"/>
      <c r="Y1116" s="48"/>
      <c r="Z1116" s="48"/>
      <c r="AA1116" s="48"/>
      <c r="AB1116" s="48"/>
      <c r="AC1116" s="48"/>
      <c r="AD1116" s="48"/>
      <c r="AE1116" s="48"/>
      <c r="AF1116" s="48"/>
      <c r="AG1116" s="48"/>
      <c r="AH1116" s="48"/>
      <c r="AI1116" s="48"/>
      <c r="AJ1116" s="48"/>
      <c r="AK1116" s="48"/>
      <c r="AL1116" s="144" t="s">
        <v>3187</v>
      </c>
      <c r="AM1116" s="48"/>
      <c r="AN1116" s="48"/>
      <c r="AO1116" s="48"/>
      <c r="AP1116" s="48"/>
      <c r="AQ1116" s="48"/>
      <c r="AR1116" s="48"/>
      <c r="AS1116" s="48"/>
      <c r="AT1116" s="451" t="str">
        <f t="shared" si="71"/>
        <v/>
      </c>
      <c r="AU1116" s="451"/>
      <c r="AV1116" s="451" t="str">
        <f t="shared" si="74"/>
        <v>Yes</v>
      </c>
      <c r="AW1116" s="451"/>
      <c r="AX1116" s="149" t="s">
        <v>895</v>
      </c>
      <c r="AY1116" s="48"/>
      <c r="AZ1116" s="48"/>
      <c r="BA1116" s="48"/>
      <c r="BB1116" s="451" t="b">
        <f t="shared" si="75"/>
        <v>0</v>
      </c>
      <c r="BC1116" s="451"/>
      <c r="BD1116" s="48"/>
      <c r="BE1116" s="48"/>
      <c r="BF1116" s="48"/>
      <c r="BG1116" s="48"/>
      <c r="BH1116" s="48"/>
      <c r="BI1116" s="48"/>
      <c r="BJ1116" s="48"/>
      <c r="BK1116" s="48"/>
      <c r="BL1116" s="48"/>
      <c r="BM1116" s="48"/>
      <c r="BN1116" s="48"/>
      <c r="BO1116" s="48"/>
      <c r="BP1116" s="48"/>
      <c r="BQ1116" s="48"/>
      <c r="BR1116" s="48"/>
      <c r="BS1116" s="48"/>
      <c r="BT1116" s="48"/>
      <c r="BU1116" s="48"/>
    </row>
    <row r="1117" spans="1:73" ht="12.75" hidden="1" customHeight="1">
      <c r="A1117" s="48"/>
      <c r="B1117" s="48"/>
      <c r="C1117" s="70" t="s">
        <v>3188</v>
      </c>
      <c r="D1117" s="48"/>
      <c r="E1117" s="48"/>
      <c r="F1117" s="48"/>
      <c r="G1117" s="48"/>
      <c r="H1117" s="48"/>
      <c r="I1117" s="48"/>
      <c r="J1117" s="48"/>
      <c r="K1117" s="48"/>
      <c r="L1117" s="450">
        <f t="shared" si="76"/>
        <v>746</v>
      </c>
      <c r="M1117" s="450"/>
      <c r="N1117" s="145" t="s">
        <v>3189</v>
      </c>
      <c r="O1117" s="48"/>
      <c r="P1117" s="48"/>
      <c r="Q1117" s="48"/>
      <c r="R1117" s="48"/>
      <c r="S1117" s="48"/>
      <c r="T1117" s="48"/>
      <c r="U1117" s="451" t="str">
        <f t="shared" si="72"/>
        <v/>
      </c>
      <c r="V1117" s="451"/>
      <c r="W1117" s="451" t="str">
        <f t="shared" si="73"/>
        <v/>
      </c>
      <c r="X1117" s="451"/>
      <c r="Y1117" s="48"/>
      <c r="Z1117" s="48"/>
      <c r="AA1117" s="48"/>
      <c r="AB1117" s="48"/>
      <c r="AC1117" s="48"/>
      <c r="AD1117" s="48"/>
      <c r="AE1117" s="48"/>
      <c r="AF1117" s="48"/>
      <c r="AG1117" s="48"/>
      <c r="AH1117" s="48"/>
      <c r="AI1117" s="48"/>
      <c r="AJ1117" s="48"/>
      <c r="AK1117" s="48"/>
      <c r="AL1117" s="144" t="s">
        <v>3190</v>
      </c>
      <c r="AM1117" s="48"/>
      <c r="AN1117" s="48"/>
      <c r="AO1117" s="48"/>
      <c r="AP1117" s="48"/>
      <c r="AQ1117" s="48"/>
      <c r="AR1117" s="48"/>
      <c r="AS1117" s="48"/>
      <c r="AT1117" s="451" t="str">
        <f t="shared" si="71"/>
        <v/>
      </c>
      <c r="AU1117" s="451"/>
      <c r="AV1117" s="451" t="str">
        <f t="shared" si="74"/>
        <v>Yes</v>
      </c>
      <c r="AW1117" s="451"/>
      <c r="AX1117" s="69" t="s">
        <v>987</v>
      </c>
      <c r="AY1117" s="48"/>
      <c r="AZ1117" s="48"/>
      <c r="BA1117" s="48"/>
      <c r="BB1117" s="451" t="b">
        <f t="shared" si="75"/>
        <v>0</v>
      </c>
      <c r="BC1117" s="451"/>
      <c r="BD1117" s="48"/>
      <c r="BE1117" s="48"/>
      <c r="BF1117" s="48"/>
      <c r="BG1117" s="48"/>
      <c r="BH1117" s="48"/>
      <c r="BI1117" s="48"/>
      <c r="BJ1117" s="48"/>
      <c r="BK1117" s="48"/>
      <c r="BL1117" s="48"/>
      <c r="BM1117" s="48"/>
      <c r="BN1117" s="48"/>
      <c r="BO1117" s="48"/>
      <c r="BP1117" s="48"/>
      <c r="BQ1117" s="48"/>
      <c r="BR1117" s="48"/>
      <c r="BS1117" s="48"/>
      <c r="BT1117" s="48"/>
      <c r="BU1117" s="48"/>
    </row>
    <row r="1118" spans="1:73" ht="12.75" hidden="1" customHeight="1">
      <c r="A1118" s="48"/>
      <c r="B1118" s="48"/>
      <c r="C1118" s="70" t="s">
        <v>3191</v>
      </c>
      <c r="D1118" s="48"/>
      <c r="E1118" s="48"/>
      <c r="F1118" s="48"/>
      <c r="G1118" s="48"/>
      <c r="H1118" s="48"/>
      <c r="I1118" s="48"/>
      <c r="J1118" s="48"/>
      <c r="K1118" s="48"/>
      <c r="L1118" s="450">
        <f t="shared" si="76"/>
        <v>747</v>
      </c>
      <c r="M1118" s="450"/>
      <c r="N1118" s="145" t="s">
        <v>3116</v>
      </c>
      <c r="O1118" s="48"/>
      <c r="P1118" s="48"/>
      <c r="Q1118" s="48"/>
      <c r="R1118" s="48"/>
      <c r="S1118" s="48"/>
      <c r="T1118" s="48"/>
      <c r="U1118" s="451" t="str">
        <f t="shared" si="72"/>
        <v/>
      </c>
      <c r="V1118" s="451"/>
      <c r="W1118" s="451" t="str">
        <f t="shared" si="73"/>
        <v/>
      </c>
      <c r="X1118" s="451"/>
      <c r="Y1118" s="48"/>
      <c r="Z1118" s="48"/>
      <c r="AA1118" s="48"/>
      <c r="AB1118" s="48"/>
      <c r="AC1118" s="48"/>
      <c r="AD1118" s="48"/>
      <c r="AE1118" s="48"/>
      <c r="AF1118" s="48"/>
      <c r="AG1118" s="48"/>
      <c r="AH1118" s="48"/>
      <c r="AI1118" s="48"/>
      <c r="AJ1118" s="48"/>
      <c r="AK1118" s="48"/>
      <c r="AL1118" s="147" t="s">
        <v>3192</v>
      </c>
      <c r="AM1118" s="48"/>
      <c r="AN1118" s="48"/>
      <c r="AO1118" s="48"/>
      <c r="AP1118" s="48"/>
      <c r="AQ1118" s="48"/>
      <c r="AR1118" s="48"/>
      <c r="AS1118" s="48"/>
      <c r="AT1118" s="451" t="str">
        <f t="shared" si="71"/>
        <v/>
      </c>
      <c r="AU1118" s="451"/>
      <c r="AV1118" s="451" t="str">
        <f t="shared" si="74"/>
        <v>Yes</v>
      </c>
      <c r="AW1118" s="451"/>
      <c r="AX1118" s="148" t="s">
        <v>895</v>
      </c>
      <c r="AY1118" s="48"/>
      <c r="AZ1118" s="48"/>
      <c r="BA1118" s="48"/>
      <c r="BB1118" s="451" t="b">
        <f t="shared" si="75"/>
        <v>0</v>
      </c>
      <c r="BC1118" s="451"/>
      <c r="BD1118" s="48"/>
      <c r="BE1118" s="48"/>
      <c r="BF1118" s="48"/>
      <c r="BG1118" s="48"/>
      <c r="BH1118" s="48"/>
      <c r="BI1118" s="48"/>
      <c r="BJ1118" s="48"/>
      <c r="BK1118" s="48"/>
      <c r="BL1118" s="48"/>
      <c r="BM1118" s="48"/>
      <c r="BN1118" s="48"/>
      <c r="BO1118" s="48"/>
      <c r="BP1118" s="48"/>
      <c r="BQ1118" s="48"/>
      <c r="BR1118" s="48"/>
      <c r="BS1118" s="48"/>
      <c r="BT1118" s="48"/>
      <c r="BU1118" s="48"/>
    </row>
    <row r="1119" spans="1:73" ht="12.75" hidden="1" customHeight="1">
      <c r="A1119" s="48"/>
      <c r="B1119" s="48"/>
      <c r="C1119" s="70" t="s">
        <v>3193</v>
      </c>
      <c r="D1119" s="48"/>
      <c r="E1119" s="48"/>
      <c r="F1119" s="48"/>
      <c r="G1119" s="48"/>
      <c r="H1119" s="48"/>
      <c r="I1119" s="48"/>
      <c r="J1119" s="48"/>
      <c r="K1119" s="48"/>
      <c r="L1119" s="450">
        <f t="shared" si="76"/>
        <v>748</v>
      </c>
      <c r="M1119" s="450"/>
      <c r="N1119" s="145" t="s">
        <v>3194</v>
      </c>
      <c r="O1119" s="48"/>
      <c r="P1119" s="48"/>
      <c r="Q1119" s="48"/>
      <c r="R1119" s="48"/>
      <c r="S1119" s="48"/>
      <c r="T1119" s="48"/>
      <c r="U1119" s="451" t="str">
        <f t="shared" si="72"/>
        <v/>
      </c>
      <c r="V1119" s="451"/>
      <c r="W1119" s="451" t="str">
        <f t="shared" si="73"/>
        <v/>
      </c>
      <c r="X1119" s="451"/>
      <c r="Y1119" s="48"/>
      <c r="Z1119" s="48"/>
      <c r="AA1119" s="48"/>
      <c r="AB1119" s="48"/>
      <c r="AC1119" s="48"/>
      <c r="AD1119" s="48"/>
      <c r="AE1119" s="48"/>
      <c r="AF1119" s="48"/>
      <c r="AG1119" s="48"/>
      <c r="AH1119" s="48"/>
      <c r="AI1119" s="48"/>
      <c r="AJ1119" s="48"/>
      <c r="AK1119" s="48"/>
      <c r="AL1119" s="144" t="s">
        <v>2575</v>
      </c>
      <c r="AM1119" s="48"/>
      <c r="AN1119" s="48"/>
      <c r="AO1119" s="48"/>
      <c r="AP1119" s="48"/>
      <c r="AQ1119" s="48"/>
      <c r="AR1119" s="48"/>
      <c r="AS1119" s="48"/>
      <c r="AT1119" s="451" t="str">
        <f t="shared" si="71"/>
        <v/>
      </c>
      <c r="AU1119" s="451"/>
      <c r="AV1119" s="451" t="str">
        <f t="shared" si="74"/>
        <v>Yes</v>
      </c>
      <c r="AW1119" s="451"/>
      <c r="AX1119" s="69" t="s">
        <v>987</v>
      </c>
      <c r="AY1119" s="48"/>
      <c r="AZ1119" s="48"/>
      <c r="BA1119" s="48"/>
      <c r="BB1119" s="451" t="b">
        <f t="shared" si="75"/>
        <v>0</v>
      </c>
      <c r="BC1119" s="451"/>
      <c r="BD1119" s="48"/>
      <c r="BE1119" s="48"/>
      <c r="BF1119" s="48"/>
      <c r="BG1119" s="48"/>
      <c r="BH1119" s="48"/>
      <c r="BI1119" s="48"/>
      <c r="BJ1119" s="48"/>
      <c r="BK1119" s="48"/>
      <c r="BL1119" s="48"/>
      <c r="BM1119" s="48"/>
      <c r="BN1119" s="48"/>
      <c r="BO1119" s="48"/>
      <c r="BP1119" s="48"/>
      <c r="BQ1119" s="48"/>
      <c r="BR1119" s="48"/>
      <c r="BS1119" s="48"/>
      <c r="BT1119" s="48"/>
      <c r="BU1119" s="48"/>
    </row>
    <row r="1120" spans="1:73" ht="12.75" hidden="1" customHeight="1">
      <c r="A1120" s="48"/>
      <c r="B1120" s="48"/>
      <c r="C1120" s="70" t="s">
        <v>3195</v>
      </c>
      <c r="D1120" s="48"/>
      <c r="E1120" s="48"/>
      <c r="F1120" s="48"/>
      <c r="G1120" s="48"/>
      <c r="H1120" s="48"/>
      <c r="I1120" s="48"/>
      <c r="J1120" s="48"/>
      <c r="K1120" s="48"/>
      <c r="L1120" s="450">
        <f t="shared" si="76"/>
        <v>749</v>
      </c>
      <c r="M1120" s="450"/>
      <c r="N1120" s="145" t="s">
        <v>3196</v>
      </c>
      <c r="O1120" s="48"/>
      <c r="P1120" s="48"/>
      <c r="Q1120" s="48"/>
      <c r="R1120" s="48"/>
      <c r="S1120" s="48"/>
      <c r="T1120" s="48"/>
      <c r="U1120" s="451" t="str">
        <f t="shared" si="72"/>
        <v/>
      </c>
      <c r="V1120" s="451"/>
      <c r="W1120" s="451" t="str">
        <f t="shared" si="73"/>
        <v/>
      </c>
      <c r="X1120" s="451"/>
      <c r="Y1120" s="48"/>
      <c r="Z1120" s="48"/>
      <c r="AA1120" s="48"/>
      <c r="AB1120" s="48"/>
      <c r="AC1120" s="48"/>
      <c r="AD1120" s="48"/>
      <c r="AE1120" s="48"/>
      <c r="AF1120" s="48"/>
      <c r="AG1120" s="48"/>
      <c r="AH1120" s="48"/>
      <c r="AI1120" s="48"/>
      <c r="AJ1120" s="48"/>
      <c r="AK1120" s="48"/>
      <c r="AL1120" s="144" t="s">
        <v>2402</v>
      </c>
      <c r="AM1120" s="48"/>
      <c r="AN1120" s="48"/>
      <c r="AO1120" s="48"/>
      <c r="AP1120" s="48"/>
      <c r="AQ1120" s="48"/>
      <c r="AR1120" s="48"/>
      <c r="AS1120" s="48"/>
      <c r="AT1120" s="451" t="str">
        <f t="shared" si="71"/>
        <v/>
      </c>
      <c r="AU1120" s="451"/>
      <c r="AV1120" s="451" t="str">
        <f t="shared" si="74"/>
        <v>Yes</v>
      </c>
      <c r="AW1120" s="451"/>
      <c r="AX1120" s="149" t="s">
        <v>905</v>
      </c>
      <c r="AY1120" s="48"/>
      <c r="AZ1120" s="48"/>
      <c r="BA1120" s="48"/>
      <c r="BB1120" s="451" t="b">
        <f t="shared" si="75"/>
        <v>0</v>
      </c>
      <c r="BC1120" s="451"/>
      <c r="BD1120" s="48"/>
      <c r="BE1120" s="48"/>
      <c r="BF1120" s="48"/>
      <c r="BG1120" s="48"/>
      <c r="BH1120" s="48"/>
      <c r="BI1120" s="48"/>
      <c r="BJ1120" s="48"/>
      <c r="BK1120" s="48"/>
      <c r="BL1120" s="48"/>
      <c r="BM1120" s="48"/>
      <c r="BN1120" s="48"/>
      <c r="BO1120" s="48"/>
      <c r="BP1120" s="48"/>
      <c r="BQ1120" s="48"/>
      <c r="BR1120" s="48"/>
      <c r="BS1120" s="48"/>
      <c r="BT1120" s="48"/>
      <c r="BU1120" s="48"/>
    </row>
    <row r="1121" spans="1:73" ht="12.75" hidden="1" customHeight="1">
      <c r="A1121" s="48"/>
      <c r="B1121" s="48"/>
      <c r="C1121" s="70" t="s">
        <v>3197</v>
      </c>
      <c r="D1121" s="48"/>
      <c r="E1121" s="48"/>
      <c r="F1121" s="48"/>
      <c r="G1121" s="48"/>
      <c r="H1121" s="48"/>
      <c r="I1121" s="48"/>
      <c r="J1121" s="48"/>
      <c r="K1121" s="48"/>
      <c r="L1121" s="450">
        <f t="shared" si="76"/>
        <v>750</v>
      </c>
      <c r="M1121" s="450"/>
      <c r="N1121" s="145" t="s">
        <v>3198</v>
      </c>
      <c r="O1121" s="48"/>
      <c r="P1121" s="48"/>
      <c r="Q1121" s="48"/>
      <c r="R1121" s="48"/>
      <c r="S1121" s="48"/>
      <c r="T1121" s="48"/>
      <c r="U1121" s="451" t="str">
        <f t="shared" si="72"/>
        <v/>
      </c>
      <c r="V1121" s="451"/>
      <c r="W1121" s="451" t="str">
        <f t="shared" si="73"/>
        <v/>
      </c>
      <c r="X1121" s="451"/>
      <c r="Y1121" s="48"/>
      <c r="Z1121" s="48"/>
      <c r="AA1121" s="48"/>
      <c r="AB1121" s="48"/>
      <c r="AC1121" s="48"/>
      <c r="AD1121" s="48"/>
      <c r="AE1121" s="48"/>
      <c r="AF1121" s="48"/>
      <c r="AG1121" s="48"/>
      <c r="AH1121" s="48"/>
      <c r="AI1121" s="48"/>
      <c r="AJ1121" s="48"/>
      <c r="AK1121" s="48"/>
      <c r="AL1121" s="150" t="s">
        <v>3199</v>
      </c>
      <c r="AM1121" s="48"/>
      <c r="AN1121" s="48"/>
      <c r="AO1121" s="48"/>
      <c r="AP1121" s="48"/>
      <c r="AQ1121" s="48"/>
      <c r="AR1121" s="48"/>
      <c r="AS1121" s="48"/>
      <c r="AT1121" s="451" t="str">
        <f t="shared" si="71"/>
        <v/>
      </c>
      <c r="AU1121" s="451"/>
      <c r="AV1121" s="451" t="str">
        <f t="shared" si="74"/>
        <v>Yes</v>
      </c>
      <c r="AW1121" s="451"/>
      <c r="AX1121" s="148" t="s">
        <v>895</v>
      </c>
      <c r="AY1121" s="48"/>
      <c r="AZ1121" s="48"/>
      <c r="BA1121" s="48"/>
      <c r="BB1121" s="451" t="b">
        <f t="shared" si="75"/>
        <v>0</v>
      </c>
      <c r="BC1121" s="451"/>
      <c r="BD1121" s="48"/>
      <c r="BE1121" s="48"/>
      <c r="BF1121" s="48"/>
      <c r="BG1121" s="48"/>
      <c r="BH1121" s="48"/>
      <c r="BI1121" s="48"/>
      <c r="BJ1121" s="48"/>
      <c r="BK1121" s="48"/>
      <c r="BL1121" s="48"/>
      <c r="BM1121" s="48"/>
      <c r="BN1121" s="48"/>
      <c r="BO1121" s="48"/>
      <c r="BP1121" s="48"/>
      <c r="BQ1121" s="48"/>
      <c r="BR1121" s="48"/>
      <c r="BS1121" s="48"/>
      <c r="BT1121" s="48"/>
      <c r="BU1121" s="48"/>
    </row>
    <row r="1122" spans="1:73" ht="12.75" hidden="1" customHeight="1">
      <c r="A1122" s="48"/>
      <c r="B1122" s="48"/>
      <c r="C1122" s="70" t="s">
        <v>3200</v>
      </c>
      <c r="D1122" s="48"/>
      <c r="E1122" s="48"/>
      <c r="F1122" s="48"/>
      <c r="G1122" s="48"/>
      <c r="H1122" s="48"/>
      <c r="I1122" s="48"/>
      <c r="J1122" s="48"/>
      <c r="K1122" s="48"/>
      <c r="L1122" s="450">
        <f t="shared" si="76"/>
        <v>751</v>
      </c>
      <c r="M1122" s="450"/>
      <c r="N1122" s="145" t="s">
        <v>3201</v>
      </c>
      <c r="O1122" s="48"/>
      <c r="P1122" s="48"/>
      <c r="Q1122" s="48"/>
      <c r="R1122" s="48"/>
      <c r="S1122" s="48"/>
      <c r="T1122" s="48"/>
      <c r="U1122" s="451" t="str">
        <f t="shared" si="72"/>
        <v/>
      </c>
      <c r="V1122" s="451"/>
      <c r="W1122" s="451" t="str">
        <f t="shared" si="73"/>
        <v/>
      </c>
      <c r="X1122" s="451"/>
      <c r="Y1122" s="48"/>
      <c r="Z1122" s="48"/>
      <c r="AA1122" s="48"/>
      <c r="AB1122" s="48"/>
      <c r="AC1122" s="48"/>
      <c r="AD1122" s="48"/>
      <c r="AE1122" s="48"/>
      <c r="AF1122" s="48"/>
      <c r="AG1122" s="48"/>
      <c r="AH1122" s="48"/>
      <c r="AI1122" s="48"/>
      <c r="AJ1122" s="48"/>
      <c r="AK1122" s="48"/>
      <c r="AL1122" s="144" t="s">
        <v>3202</v>
      </c>
      <c r="AM1122" s="48"/>
      <c r="AN1122" s="48"/>
      <c r="AO1122" s="48"/>
      <c r="AP1122" s="48"/>
      <c r="AQ1122" s="48"/>
      <c r="AR1122" s="48"/>
      <c r="AS1122" s="48"/>
      <c r="AT1122" s="451" t="str">
        <f t="shared" si="71"/>
        <v/>
      </c>
      <c r="AU1122" s="451"/>
      <c r="AV1122" s="451" t="str">
        <f t="shared" si="74"/>
        <v>Yes</v>
      </c>
      <c r="AW1122" s="451"/>
      <c r="AX1122" s="149" t="s">
        <v>905</v>
      </c>
      <c r="AY1122" s="48"/>
      <c r="AZ1122" s="48"/>
      <c r="BA1122" s="48"/>
      <c r="BB1122" s="451" t="b">
        <f t="shared" si="75"/>
        <v>0</v>
      </c>
      <c r="BC1122" s="451"/>
      <c r="BD1122" s="48"/>
      <c r="BE1122" s="48"/>
      <c r="BF1122" s="48"/>
      <c r="BG1122" s="48"/>
      <c r="BH1122" s="48"/>
      <c r="BI1122" s="48"/>
      <c r="BJ1122" s="48"/>
      <c r="BK1122" s="48"/>
      <c r="BL1122" s="48"/>
      <c r="BM1122" s="48"/>
      <c r="BN1122" s="48"/>
      <c r="BO1122" s="48"/>
      <c r="BP1122" s="48"/>
      <c r="BQ1122" s="48"/>
      <c r="BR1122" s="48"/>
      <c r="BS1122" s="48"/>
      <c r="BT1122" s="48"/>
      <c r="BU1122" s="48"/>
    </row>
    <row r="1123" spans="1:73" ht="12.75" hidden="1" customHeight="1">
      <c r="A1123" s="48"/>
      <c r="B1123" s="48"/>
      <c r="C1123" s="70" t="s">
        <v>3203</v>
      </c>
      <c r="D1123" s="48"/>
      <c r="E1123" s="48"/>
      <c r="F1123" s="48"/>
      <c r="G1123" s="48"/>
      <c r="H1123" s="48"/>
      <c r="I1123" s="48"/>
      <c r="J1123" s="48"/>
      <c r="K1123" s="48"/>
      <c r="L1123" s="450">
        <f t="shared" si="76"/>
        <v>752</v>
      </c>
      <c r="M1123" s="450"/>
      <c r="N1123" s="145" t="s">
        <v>3204</v>
      </c>
      <c r="O1123" s="48"/>
      <c r="P1123" s="48"/>
      <c r="Q1123" s="48"/>
      <c r="R1123" s="48"/>
      <c r="S1123" s="48"/>
      <c r="T1123" s="48"/>
      <c r="U1123" s="451" t="str">
        <f t="shared" si="72"/>
        <v/>
      </c>
      <c r="V1123" s="451"/>
      <c r="W1123" s="451" t="str">
        <f t="shared" si="73"/>
        <v/>
      </c>
      <c r="X1123" s="451"/>
      <c r="Y1123" s="48"/>
      <c r="Z1123" s="48"/>
      <c r="AA1123" s="48"/>
      <c r="AB1123" s="48"/>
      <c r="AC1123" s="48"/>
      <c r="AD1123" s="48"/>
      <c r="AE1123" s="48"/>
      <c r="AF1123" s="48"/>
      <c r="AG1123" s="48"/>
      <c r="AH1123" s="48"/>
      <c r="AI1123" s="48"/>
      <c r="AJ1123" s="48"/>
      <c r="AK1123" s="48"/>
      <c r="AL1123" s="144" t="s">
        <v>3205</v>
      </c>
      <c r="AM1123" s="48"/>
      <c r="AN1123" s="48"/>
      <c r="AO1123" s="48"/>
      <c r="AP1123" s="48"/>
      <c r="AQ1123" s="48"/>
      <c r="AR1123" s="48"/>
      <c r="AS1123" s="48"/>
      <c r="AT1123" s="451" t="str">
        <f>IF($AL1123=$Q$364,"Yes","")</f>
        <v/>
      </c>
      <c r="AU1123" s="451"/>
      <c r="AV1123" s="451" t="str">
        <f>IF(AX1123="90.1-2001","No","Yes")</f>
        <v>Yes</v>
      </c>
      <c r="AW1123" s="451"/>
      <c r="AX1123" s="149" t="s">
        <v>905</v>
      </c>
      <c r="AY1123" s="48"/>
      <c r="AZ1123" s="48"/>
      <c r="BA1123" s="48"/>
      <c r="BB1123" s="451" t="b">
        <f>AND(AT1123="Yes",AV1123="Yes")</f>
        <v>0</v>
      </c>
      <c r="BC1123" s="451"/>
      <c r="BD1123" s="48"/>
      <c r="BE1123" s="48"/>
      <c r="BF1123" s="48"/>
      <c r="BG1123" s="48"/>
      <c r="BH1123" s="48"/>
      <c r="BI1123" s="48"/>
      <c r="BJ1123" s="48"/>
      <c r="BK1123" s="48"/>
      <c r="BL1123" s="48"/>
      <c r="BM1123" s="48"/>
      <c r="BN1123" s="48"/>
      <c r="BO1123" s="48"/>
      <c r="BP1123" s="48"/>
      <c r="BQ1123" s="48"/>
      <c r="BR1123" s="48"/>
      <c r="BS1123" s="48"/>
      <c r="BT1123" s="48"/>
      <c r="BU1123" s="48"/>
    </row>
    <row r="1124" spans="1:73" ht="12.75" hidden="1" customHeight="1">
      <c r="A1124" s="48"/>
      <c r="B1124" s="48"/>
      <c r="C1124" s="70" t="s">
        <v>3206</v>
      </c>
      <c r="D1124" s="48"/>
      <c r="E1124" s="48"/>
      <c r="F1124" s="48"/>
      <c r="G1124" s="48"/>
      <c r="H1124" s="48"/>
      <c r="I1124" s="48"/>
      <c r="J1124" s="48"/>
      <c r="K1124" s="48"/>
      <c r="L1124" s="450">
        <f t="shared" si="76"/>
        <v>753</v>
      </c>
      <c r="M1124" s="450"/>
      <c r="N1124" s="145" t="s">
        <v>3207</v>
      </c>
      <c r="O1124" s="48"/>
      <c r="P1124" s="48"/>
      <c r="Q1124" s="48"/>
      <c r="R1124" s="48"/>
      <c r="S1124" s="48"/>
      <c r="T1124" s="48"/>
      <c r="U1124" s="451" t="str">
        <f t="shared" si="72"/>
        <v/>
      </c>
      <c r="V1124" s="451"/>
      <c r="W1124" s="451" t="str">
        <f t="shared" si="73"/>
        <v/>
      </c>
      <c r="X1124" s="451"/>
      <c r="Y1124" s="48"/>
      <c r="Z1124" s="48"/>
      <c r="AA1124" s="48"/>
      <c r="AB1124" s="48"/>
      <c r="AC1124" s="48"/>
      <c r="AD1124" s="48"/>
      <c r="AE1124" s="48"/>
      <c r="AF1124" s="48"/>
      <c r="AG1124" s="48"/>
      <c r="AH1124" s="48"/>
      <c r="AI1124" s="48"/>
      <c r="AJ1124" s="48"/>
      <c r="AK1124" s="48"/>
      <c r="AM1124" s="48"/>
      <c r="AN1124" s="48"/>
      <c r="AO1124" s="48"/>
      <c r="AP1124" s="48"/>
      <c r="AQ1124" s="48"/>
      <c r="AR1124" s="48"/>
      <c r="AS1124" s="48"/>
      <c r="AT1124" s="48"/>
      <c r="AU1124" s="156"/>
      <c r="AV1124" s="48"/>
      <c r="AW1124" s="48"/>
      <c r="AX1124" s="48"/>
      <c r="AY1124" s="48"/>
      <c r="AZ1124" s="48"/>
      <c r="BA1124" s="70"/>
      <c r="BB1124" s="48"/>
      <c r="BC1124" s="48"/>
      <c r="BD1124" s="48"/>
      <c r="BE1124" s="48"/>
      <c r="BF1124" s="48"/>
      <c r="BG1124" s="48"/>
      <c r="BH1124" s="48"/>
      <c r="BI1124" s="48"/>
      <c r="BJ1124" s="48"/>
      <c r="BK1124" s="48"/>
      <c r="BL1124" s="48"/>
      <c r="BM1124" s="48"/>
      <c r="BN1124" s="48"/>
      <c r="BO1124" s="48"/>
      <c r="BP1124" s="48"/>
      <c r="BQ1124" s="48"/>
      <c r="BR1124" s="48"/>
      <c r="BS1124" s="48"/>
      <c r="BT1124" s="48"/>
      <c r="BU1124" s="48"/>
    </row>
    <row r="1125" spans="1:73" ht="12.75" hidden="1" customHeight="1">
      <c r="A1125" s="48"/>
      <c r="B1125" s="48"/>
      <c r="C1125" s="70" t="s">
        <v>3208</v>
      </c>
      <c r="D1125" s="48"/>
      <c r="E1125" s="48"/>
      <c r="F1125" s="48"/>
      <c r="G1125" s="48"/>
      <c r="H1125" s="48"/>
      <c r="I1125" s="48"/>
      <c r="J1125" s="48"/>
      <c r="K1125" s="48"/>
      <c r="L1125" s="450">
        <f t="shared" si="76"/>
        <v>754</v>
      </c>
      <c r="M1125" s="450"/>
      <c r="N1125" s="145" t="s">
        <v>3209</v>
      </c>
      <c r="O1125" s="48"/>
      <c r="P1125" s="48"/>
      <c r="Q1125" s="48"/>
      <c r="R1125" s="48"/>
      <c r="S1125" s="48"/>
      <c r="T1125" s="48"/>
      <c r="U1125" s="451" t="str">
        <f t="shared" si="72"/>
        <v/>
      </c>
      <c r="V1125" s="451"/>
      <c r="W1125" s="451" t="str">
        <f t="shared" si="73"/>
        <v/>
      </c>
      <c r="X1125" s="451"/>
      <c r="Y1125" s="48"/>
      <c r="Z1125" s="48"/>
      <c r="AA1125" s="48"/>
      <c r="AB1125" s="48"/>
      <c r="AC1125" s="48"/>
      <c r="AD1125" s="48"/>
      <c r="AE1125" s="48"/>
      <c r="AF1125" s="48"/>
      <c r="AG1125" s="48"/>
      <c r="AH1125" s="48"/>
      <c r="AI1125" s="48"/>
      <c r="AJ1125" s="48"/>
      <c r="AK1125" s="48"/>
      <c r="AM1125" s="48"/>
      <c r="AN1125" s="48"/>
      <c r="AO1125" s="48"/>
      <c r="AP1125" s="48"/>
      <c r="AQ1125" s="48"/>
      <c r="AR1125" s="48"/>
      <c r="AS1125" s="48"/>
      <c r="AT1125" s="48"/>
      <c r="AU1125" s="157"/>
      <c r="AV1125" s="48"/>
      <c r="AW1125" s="48"/>
      <c r="AX1125" s="48"/>
      <c r="AY1125" s="48"/>
      <c r="AZ1125" s="48"/>
      <c r="BA1125" s="70"/>
      <c r="BB1125" s="48"/>
      <c r="BC1125" s="48"/>
      <c r="BD1125" s="48"/>
      <c r="BE1125" s="48"/>
      <c r="BF1125" s="48"/>
      <c r="BG1125" s="48"/>
      <c r="BH1125" s="48"/>
      <c r="BI1125" s="48"/>
      <c r="BJ1125" s="48"/>
      <c r="BK1125" s="48"/>
      <c r="BL1125" s="48"/>
      <c r="BM1125" s="48"/>
      <c r="BN1125" s="48"/>
      <c r="BO1125" s="48"/>
      <c r="BP1125" s="48"/>
      <c r="BQ1125" s="48"/>
      <c r="BR1125" s="48"/>
      <c r="BS1125" s="48"/>
      <c r="BT1125" s="48"/>
      <c r="BU1125" s="48"/>
    </row>
    <row r="1126" spans="1:73" ht="13" hidden="1">
      <c r="A1126" s="48"/>
      <c r="B1126" s="48"/>
      <c r="C1126" s="70" t="s">
        <v>3210</v>
      </c>
      <c r="D1126" s="48"/>
      <c r="E1126" s="48"/>
      <c r="F1126" s="48"/>
      <c r="G1126" s="48"/>
      <c r="H1126" s="48"/>
      <c r="I1126" s="48"/>
      <c r="J1126" s="48"/>
      <c r="K1126" s="48"/>
      <c r="L1126" s="450">
        <f t="shared" si="76"/>
        <v>755</v>
      </c>
      <c r="M1126" s="450"/>
      <c r="N1126" s="145" t="s">
        <v>3211</v>
      </c>
      <c r="O1126" s="48"/>
      <c r="P1126" s="48"/>
      <c r="Q1126" s="48"/>
      <c r="R1126" s="48"/>
      <c r="S1126" s="48"/>
      <c r="T1126" s="48"/>
      <c r="U1126" s="451" t="str">
        <f t="shared" si="72"/>
        <v/>
      </c>
      <c r="V1126" s="451"/>
      <c r="W1126" s="451" t="str">
        <f t="shared" si="73"/>
        <v/>
      </c>
      <c r="X1126" s="451"/>
      <c r="Y1126" s="48"/>
      <c r="Z1126" s="48"/>
      <c r="AA1126" s="48"/>
      <c r="AB1126" s="48"/>
      <c r="AC1126" s="48"/>
      <c r="AD1126" s="48"/>
      <c r="AE1126" s="48"/>
      <c r="AF1126" s="48"/>
      <c r="AG1126" s="48"/>
      <c r="AH1126" s="48"/>
      <c r="AI1126" s="48"/>
      <c r="AJ1126" s="48"/>
      <c r="AK1126" s="48"/>
      <c r="AM1126" s="48"/>
      <c r="AN1126" s="48"/>
      <c r="AO1126" s="48"/>
      <c r="AP1126" s="48"/>
      <c r="AQ1126" s="48"/>
      <c r="AR1126" s="48"/>
      <c r="AS1126" s="48"/>
      <c r="AT1126" s="48"/>
      <c r="AU1126" s="158"/>
      <c r="AV1126" s="48"/>
      <c r="AW1126" s="48"/>
      <c r="AX1126" s="48"/>
      <c r="AY1126" s="48"/>
      <c r="AZ1126" s="48"/>
      <c r="BA1126" s="70"/>
      <c r="BB1126" s="48"/>
      <c r="BC1126" s="48"/>
      <c r="BD1126" s="48"/>
      <c r="BE1126" s="48"/>
      <c r="BF1126" s="48"/>
      <c r="BG1126" s="48"/>
      <c r="BH1126" s="48"/>
      <c r="BI1126" s="48"/>
      <c r="BJ1126" s="48"/>
      <c r="BK1126" s="48"/>
      <c r="BL1126" s="48"/>
      <c r="BM1126" s="48"/>
      <c r="BN1126" s="48"/>
      <c r="BO1126" s="48"/>
      <c r="BP1126" s="48"/>
      <c r="BQ1126" s="48"/>
      <c r="BR1126" s="48"/>
      <c r="BS1126" s="48"/>
      <c r="BT1126" s="48"/>
      <c r="BU1126" s="48"/>
    </row>
    <row r="1127" spans="1:73" ht="13" hidden="1">
      <c r="A1127" s="48"/>
      <c r="B1127" s="48"/>
      <c r="C1127" s="70" t="s">
        <v>3212</v>
      </c>
      <c r="D1127" s="48"/>
      <c r="E1127" s="48"/>
      <c r="F1127" s="48"/>
      <c r="G1127" s="48"/>
      <c r="H1127" s="48"/>
      <c r="I1127" s="48"/>
      <c r="J1127" s="48"/>
      <c r="K1127" s="48"/>
      <c r="L1127" s="450">
        <f t="shared" si="76"/>
        <v>756</v>
      </c>
      <c r="M1127" s="450"/>
      <c r="N1127" s="145" t="s">
        <v>3213</v>
      </c>
      <c r="O1127" s="48"/>
      <c r="P1127" s="48"/>
      <c r="Q1127" s="48"/>
      <c r="R1127" s="48"/>
      <c r="S1127" s="48"/>
      <c r="T1127" s="48"/>
      <c r="U1127" s="451" t="str">
        <f t="shared" si="72"/>
        <v/>
      </c>
      <c r="V1127" s="451"/>
      <c r="W1127" s="451" t="str">
        <f t="shared" si="73"/>
        <v/>
      </c>
      <c r="X1127" s="451"/>
      <c r="Y1127" s="48"/>
      <c r="Z1127" s="48"/>
      <c r="AA1127" s="48"/>
      <c r="AB1127" s="48"/>
      <c r="AC1127" s="48"/>
      <c r="AD1127" s="48"/>
      <c r="AE1127" s="48"/>
      <c r="AF1127" s="48"/>
      <c r="AG1127" s="48"/>
      <c r="AH1127" s="70"/>
      <c r="AI1127" s="48"/>
      <c r="AJ1127" s="48"/>
      <c r="AK1127" s="48"/>
      <c r="AM1127" s="48"/>
      <c r="AN1127" s="48"/>
      <c r="AO1127" s="48"/>
      <c r="AP1127" s="48"/>
      <c r="AQ1127" s="48"/>
      <c r="AR1127" s="48"/>
      <c r="AS1127" s="48"/>
      <c r="AT1127" s="48"/>
      <c r="AU1127" s="159"/>
      <c r="AV1127" s="48"/>
      <c r="AW1127" s="48"/>
      <c r="AX1127" s="48"/>
      <c r="AY1127" s="48"/>
      <c r="AZ1127" s="48"/>
      <c r="BA1127" s="70"/>
      <c r="BB1127" s="48"/>
      <c r="BC1127" s="48"/>
      <c r="BD1127" s="48"/>
      <c r="BE1127" s="48"/>
      <c r="BF1127" s="48"/>
      <c r="BG1127" s="48"/>
      <c r="BH1127" s="48"/>
      <c r="BI1127" s="48"/>
      <c r="BJ1127" s="48"/>
      <c r="BK1127" s="48"/>
      <c r="BL1127" s="48"/>
      <c r="BM1127" s="48"/>
      <c r="BN1127" s="48"/>
      <c r="BO1127" s="48"/>
      <c r="BP1127" s="48"/>
      <c r="BQ1127" s="48"/>
      <c r="BR1127" s="48"/>
      <c r="BS1127" s="48"/>
      <c r="BT1127" s="48"/>
      <c r="BU1127" s="48"/>
    </row>
    <row r="1128" spans="1:73" ht="13" hidden="1">
      <c r="A1128" s="48"/>
      <c r="B1128" s="48"/>
      <c r="C1128" s="70" t="s">
        <v>3214</v>
      </c>
      <c r="D1128" s="48"/>
      <c r="E1128" s="48"/>
      <c r="F1128" s="48"/>
      <c r="G1128" s="48"/>
      <c r="H1128" s="48"/>
      <c r="I1128" s="48"/>
      <c r="J1128" s="48"/>
      <c r="K1128" s="48"/>
      <c r="L1128" s="450">
        <f>L1127+1</f>
        <v>757</v>
      </c>
      <c r="M1128" s="450"/>
      <c r="N1128" s="145" t="s">
        <v>3215</v>
      </c>
      <c r="O1128" s="48"/>
      <c r="P1128" s="48"/>
      <c r="Q1128" s="48"/>
      <c r="R1128" s="48"/>
      <c r="S1128" s="48"/>
      <c r="T1128" s="48"/>
      <c r="U1128" s="451" t="str">
        <f t="shared" si="72"/>
        <v/>
      </c>
      <c r="V1128" s="451"/>
      <c r="W1128" s="451" t="str">
        <f t="shared" si="73"/>
        <v/>
      </c>
      <c r="X1128" s="451"/>
      <c r="Y1128" s="48"/>
      <c r="Z1128" s="48"/>
      <c r="AA1128" s="48"/>
      <c r="AB1128" s="48"/>
      <c r="AC1128" s="48"/>
      <c r="AD1128" s="48"/>
      <c r="AE1128" s="48"/>
      <c r="AF1128" s="70"/>
      <c r="AG1128" s="48"/>
      <c r="AH1128" s="70"/>
      <c r="AI1128" s="48"/>
      <c r="AJ1128" s="48"/>
      <c r="AK1128" s="48"/>
      <c r="AM1128" s="48"/>
      <c r="AN1128" s="48"/>
      <c r="AO1128" s="48"/>
      <c r="AP1128" s="48"/>
      <c r="AQ1128" s="48"/>
      <c r="AR1128" s="48"/>
      <c r="AS1128" s="48"/>
      <c r="AT1128" s="48"/>
      <c r="AU1128" s="160"/>
      <c r="AV1128" s="48"/>
      <c r="AW1128" s="48"/>
      <c r="AX1128" s="48"/>
      <c r="AY1128" s="48"/>
      <c r="AZ1128" s="48"/>
      <c r="BA1128" s="70"/>
      <c r="BB1128" s="48"/>
      <c r="BC1128" s="48"/>
      <c r="BD1128" s="48"/>
      <c r="BE1128" s="48"/>
      <c r="BF1128" s="48"/>
      <c r="BG1128" s="48"/>
      <c r="BH1128" s="48"/>
      <c r="BI1128" s="48"/>
      <c r="BJ1128" s="48"/>
      <c r="BK1128" s="48"/>
      <c r="BL1128" s="48"/>
      <c r="BM1128" s="48"/>
      <c r="BN1128" s="48"/>
      <c r="BO1128" s="48"/>
      <c r="BP1128" s="48"/>
      <c r="BQ1128" s="48"/>
      <c r="BR1128" s="48"/>
      <c r="BS1128" s="48"/>
      <c r="BT1128" s="48"/>
      <c r="BU1128" s="48"/>
    </row>
    <row r="1129" spans="1:73" ht="13" hidden="1">
      <c r="A1129" s="48"/>
      <c r="B1129" s="48"/>
      <c r="C1129" s="70" t="s">
        <v>3216</v>
      </c>
      <c r="D1129" s="48"/>
      <c r="E1129" s="48"/>
      <c r="F1129" s="48"/>
      <c r="G1129" s="48"/>
      <c r="H1129" s="48"/>
      <c r="I1129" s="48"/>
      <c r="J1129" s="48"/>
      <c r="K1129" s="48"/>
      <c r="L1129" s="450">
        <f t="shared" si="76"/>
        <v>758</v>
      </c>
      <c r="M1129" s="450"/>
      <c r="N1129" s="145" t="s">
        <v>3217</v>
      </c>
      <c r="O1129" s="48"/>
      <c r="P1129" s="48"/>
      <c r="Q1129" s="48"/>
      <c r="R1129" s="48"/>
      <c r="S1129" s="48"/>
      <c r="T1129" s="48"/>
      <c r="U1129" s="451" t="str">
        <f t="shared" si="72"/>
        <v/>
      </c>
      <c r="V1129" s="451"/>
      <c r="W1129" s="451" t="str">
        <f t="shared" si="73"/>
        <v/>
      </c>
      <c r="X1129" s="451"/>
      <c r="Y1129" s="48"/>
      <c r="Z1129" s="48"/>
      <c r="AA1129" s="48"/>
      <c r="AB1129" s="48"/>
      <c r="AC1129" s="48"/>
      <c r="AD1129" s="48"/>
      <c r="AE1129" s="48"/>
      <c r="AF1129" s="70"/>
      <c r="AG1129" s="48"/>
      <c r="AH1129" s="70"/>
      <c r="AI1129" s="48"/>
      <c r="AJ1129" s="48"/>
      <c r="AK1129" s="48"/>
      <c r="AL1129" s="147"/>
      <c r="AM1129" s="48"/>
      <c r="AN1129" s="48"/>
      <c r="AO1129" s="48"/>
      <c r="AP1129" s="48"/>
      <c r="AQ1129" s="48"/>
      <c r="AR1129" s="48"/>
      <c r="AS1129" s="48"/>
      <c r="AT1129" s="48"/>
      <c r="AU1129" s="158"/>
      <c r="AV1129" s="48"/>
      <c r="AW1129" s="48"/>
      <c r="AX1129" s="48"/>
      <c r="AY1129" s="48"/>
      <c r="AZ1129" s="48"/>
      <c r="BA1129" s="70"/>
      <c r="BB1129" s="48"/>
      <c r="BC1129" s="48"/>
      <c r="BD1129" s="48"/>
      <c r="BE1129" s="48"/>
      <c r="BF1129" s="48"/>
      <c r="BG1129" s="48"/>
      <c r="BH1129" s="48"/>
      <c r="BI1129" s="48"/>
      <c r="BJ1129" s="48"/>
      <c r="BK1129" s="48"/>
      <c r="BL1129" s="48"/>
      <c r="BM1129" s="48"/>
      <c r="BN1129" s="48"/>
      <c r="BO1129" s="48"/>
      <c r="BP1129" s="48"/>
      <c r="BQ1129" s="48"/>
      <c r="BR1129" s="48"/>
      <c r="BS1129" s="48"/>
      <c r="BT1129" s="48"/>
      <c r="BU1129" s="48"/>
    </row>
    <row r="1130" spans="1:73" ht="13" hidden="1">
      <c r="A1130" s="48"/>
      <c r="B1130" s="48"/>
      <c r="C1130" s="70" t="s">
        <v>3218</v>
      </c>
      <c r="D1130" s="48"/>
      <c r="E1130" s="48"/>
      <c r="F1130" s="48"/>
      <c r="G1130" s="48"/>
      <c r="H1130" s="48"/>
      <c r="I1130" s="48"/>
      <c r="J1130" s="48"/>
      <c r="K1130" s="48"/>
      <c r="L1130" s="450">
        <f t="shared" si="76"/>
        <v>759</v>
      </c>
      <c r="M1130" s="450"/>
      <c r="N1130" s="145" t="s">
        <v>3219</v>
      </c>
      <c r="O1130" s="48"/>
      <c r="P1130" s="48"/>
      <c r="Q1130" s="48"/>
      <c r="R1130" s="48"/>
      <c r="S1130" s="48"/>
      <c r="T1130" s="48"/>
      <c r="U1130" s="451" t="str">
        <f t="shared" si="72"/>
        <v/>
      </c>
      <c r="V1130" s="451"/>
      <c r="W1130" s="451" t="str">
        <f t="shared" si="73"/>
        <v/>
      </c>
      <c r="X1130" s="451"/>
      <c r="Y1130" s="48"/>
      <c r="Z1130" s="48"/>
      <c r="AA1130" s="48"/>
      <c r="AB1130" s="48"/>
      <c r="AC1130" s="48"/>
      <c r="AD1130" s="48"/>
      <c r="AE1130" s="48"/>
      <c r="AF1130" s="70"/>
      <c r="AG1130" s="48"/>
      <c r="AH1130" s="70"/>
      <c r="AI1130" s="48"/>
      <c r="AJ1130" s="48"/>
      <c r="AK1130" s="48"/>
      <c r="AL1130" s="147"/>
      <c r="AM1130" s="48"/>
      <c r="AN1130" s="48"/>
      <c r="AO1130" s="48"/>
      <c r="AP1130" s="48"/>
      <c r="AQ1130" s="48"/>
      <c r="AR1130" s="48"/>
      <c r="AS1130" s="48"/>
      <c r="AT1130" s="48"/>
      <c r="AU1130" s="161"/>
      <c r="AV1130" s="48"/>
      <c r="AW1130" s="48"/>
      <c r="AX1130" s="48"/>
      <c r="AY1130" s="48"/>
      <c r="AZ1130" s="48"/>
      <c r="BA1130" s="70"/>
      <c r="BB1130" s="48"/>
      <c r="BC1130" s="48"/>
      <c r="BD1130" s="48"/>
      <c r="BE1130" s="48"/>
      <c r="BF1130" s="48"/>
      <c r="BG1130" s="48"/>
      <c r="BH1130" s="48"/>
      <c r="BI1130" s="48"/>
      <c r="BJ1130" s="48"/>
      <c r="BK1130" s="48"/>
      <c r="BL1130" s="48"/>
      <c r="BM1130" s="48"/>
      <c r="BN1130" s="48"/>
      <c r="BO1130" s="48"/>
      <c r="BP1130" s="48"/>
      <c r="BQ1130" s="48"/>
      <c r="BR1130" s="48"/>
      <c r="BS1130" s="48"/>
      <c r="BT1130" s="48"/>
      <c r="BU1130" s="48"/>
    </row>
    <row r="1131" spans="1:73" ht="13" hidden="1">
      <c r="A1131" s="48"/>
      <c r="B1131" s="48"/>
      <c r="C1131" s="70" t="s">
        <v>3220</v>
      </c>
      <c r="D1131" s="48"/>
      <c r="E1131" s="48"/>
      <c r="F1131" s="48"/>
      <c r="G1131" s="48"/>
      <c r="H1131" s="48"/>
      <c r="I1131" s="48"/>
      <c r="J1131" s="48"/>
      <c r="K1131" s="48"/>
      <c r="L1131" s="450">
        <f t="shared" si="76"/>
        <v>760</v>
      </c>
      <c r="M1131" s="450"/>
      <c r="N1131" s="145" t="s">
        <v>3221</v>
      </c>
      <c r="O1131" s="48"/>
      <c r="P1131" s="48"/>
      <c r="Q1131" s="48"/>
      <c r="R1131" s="48"/>
      <c r="S1131" s="48"/>
      <c r="T1131" s="48"/>
      <c r="U1131" s="451" t="str">
        <f t="shared" si="72"/>
        <v/>
      </c>
      <c r="V1131" s="451"/>
      <c r="W1131" s="451" t="str">
        <f t="shared" si="73"/>
        <v/>
      </c>
      <c r="X1131" s="451"/>
      <c r="Y1131" s="48"/>
      <c r="Z1131" s="48"/>
      <c r="AA1131" s="48"/>
      <c r="AB1131" s="48"/>
      <c r="AC1131" s="48"/>
      <c r="AD1131" s="48"/>
      <c r="AE1131" s="48"/>
      <c r="AF1131" s="70"/>
      <c r="AG1131" s="48"/>
      <c r="AH1131" s="70"/>
      <c r="AI1131" s="48"/>
      <c r="AJ1131" s="48"/>
      <c r="AK1131" s="48"/>
      <c r="AL1131" s="147"/>
      <c r="AM1131" s="48"/>
      <c r="AN1131" s="48"/>
      <c r="AO1131" s="48"/>
      <c r="AP1131" s="48"/>
      <c r="AQ1131" s="48"/>
      <c r="AR1131" s="48"/>
      <c r="AS1131" s="48"/>
      <c r="AT1131" s="48"/>
      <c r="AU1131" s="157"/>
      <c r="AV1131" s="48"/>
      <c r="AW1131" s="48"/>
      <c r="AX1131" s="48"/>
      <c r="AY1131" s="48"/>
      <c r="AZ1131" s="48"/>
      <c r="BA1131" s="70"/>
      <c r="BB1131" s="48"/>
      <c r="BC1131" s="48"/>
      <c r="BD1131" s="48"/>
      <c r="BE1131" s="48"/>
      <c r="BF1131" s="48"/>
      <c r="BG1131" s="48"/>
      <c r="BH1131" s="48"/>
      <c r="BI1131" s="48"/>
      <c r="BJ1131" s="48"/>
      <c r="BK1131" s="48"/>
      <c r="BL1131" s="48"/>
      <c r="BM1131" s="48"/>
      <c r="BN1131" s="48"/>
      <c r="BO1131" s="48"/>
      <c r="BP1131" s="48"/>
      <c r="BQ1131" s="48"/>
      <c r="BR1131" s="48"/>
      <c r="BS1131" s="48"/>
      <c r="BT1131" s="48"/>
      <c r="BU1131" s="48"/>
    </row>
    <row r="1132" spans="1:73" ht="13" hidden="1">
      <c r="A1132" s="48"/>
      <c r="B1132" s="48"/>
      <c r="C1132" s="70" t="s">
        <v>3222</v>
      </c>
      <c r="D1132" s="48"/>
      <c r="E1132" s="48"/>
      <c r="F1132" s="48"/>
      <c r="G1132" s="48"/>
      <c r="H1132" s="48"/>
      <c r="I1132" s="48"/>
      <c r="J1132" s="48"/>
      <c r="K1132" s="48"/>
      <c r="L1132" s="450">
        <f t="shared" si="76"/>
        <v>761</v>
      </c>
      <c r="M1132" s="450"/>
      <c r="N1132" s="145" t="s">
        <v>3223</v>
      </c>
      <c r="O1132" s="48"/>
      <c r="P1132" s="48"/>
      <c r="Q1132" s="48"/>
      <c r="R1132" s="48"/>
      <c r="S1132" s="48"/>
      <c r="T1132" s="48"/>
      <c r="U1132" s="451" t="str">
        <f t="shared" si="72"/>
        <v/>
      </c>
      <c r="V1132" s="451"/>
      <c r="W1132" s="451" t="str">
        <f t="shared" si="73"/>
        <v/>
      </c>
      <c r="X1132" s="451"/>
      <c r="Y1132" s="48"/>
      <c r="Z1132" s="48"/>
      <c r="AA1132" s="48"/>
      <c r="AB1132" s="48"/>
      <c r="AC1132" s="48"/>
      <c r="AD1132" s="48"/>
      <c r="AE1132" s="48"/>
      <c r="AF1132" s="70"/>
      <c r="AG1132" s="48"/>
      <c r="AH1132" s="70"/>
      <c r="AI1132" s="48"/>
      <c r="AJ1132" s="48"/>
      <c r="AK1132" s="48"/>
      <c r="AL1132" s="147"/>
      <c r="AM1132" s="48"/>
      <c r="AN1132" s="48"/>
      <c r="AO1132" s="48"/>
      <c r="AP1132" s="48"/>
      <c r="AQ1132" s="48"/>
      <c r="AR1132" s="48"/>
      <c r="AS1132" s="48"/>
      <c r="AT1132" s="48"/>
      <c r="AU1132" s="158"/>
      <c r="AV1132" s="48"/>
      <c r="AW1132" s="48"/>
      <c r="AX1132" s="48"/>
      <c r="AY1132" s="48"/>
      <c r="AZ1132" s="48"/>
      <c r="BA1132" s="70"/>
      <c r="BB1132" s="48"/>
      <c r="BC1132" s="48"/>
      <c r="BD1132" s="48"/>
      <c r="BE1132" s="48"/>
      <c r="BF1132" s="48"/>
      <c r="BG1132" s="48"/>
      <c r="BH1132" s="48"/>
      <c r="BI1132" s="48"/>
      <c r="BJ1132" s="48"/>
      <c r="BK1132" s="48"/>
      <c r="BL1132" s="48"/>
      <c r="BM1132" s="48"/>
      <c r="BN1132" s="48"/>
      <c r="BO1132" s="48"/>
      <c r="BP1132" s="48"/>
      <c r="BQ1132" s="48"/>
      <c r="BR1132" s="48"/>
      <c r="BS1132" s="48"/>
      <c r="BT1132" s="48"/>
      <c r="BU1132" s="48"/>
    </row>
    <row r="1133" spans="1:73" ht="13" hidden="1">
      <c r="A1133" s="48"/>
      <c r="B1133" s="48"/>
      <c r="C1133" s="70" t="s">
        <v>3224</v>
      </c>
      <c r="D1133" s="48"/>
      <c r="E1133" s="48"/>
      <c r="F1133" s="48"/>
      <c r="G1133" s="48"/>
      <c r="H1133" s="48"/>
      <c r="I1133" s="48"/>
      <c r="J1133" s="48"/>
      <c r="K1133" s="48"/>
      <c r="L1133" s="450">
        <f t="shared" si="76"/>
        <v>762</v>
      </c>
      <c r="M1133" s="450"/>
      <c r="N1133" s="145" t="s">
        <v>3225</v>
      </c>
      <c r="O1133" s="48"/>
      <c r="P1133" s="48"/>
      <c r="Q1133" s="48"/>
      <c r="R1133" s="48"/>
      <c r="S1133" s="48"/>
      <c r="T1133" s="48"/>
      <c r="U1133" s="451" t="str">
        <f t="shared" si="72"/>
        <v/>
      </c>
      <c r="V1133" s="451"/>
      <c r="W1133" s="451" t="str">
        <f t="shared" si="73"/>
        <v/>
      </c>
      <c r="X1133" s="451"/>
      <c r="Y1133" s="48"/>
      <c r="Z1133" s="48"/>
      <c r="AA1133" s="48"/>
      <c r="AB1133" s="48"/>
      <c r="AC1133" s="48"/>
      <c r="AD1133" s="48"/>
      <c r="AE1133" s="48"/>
      <c r="AF1133" s="70"/>
      <c r="AG1133" s="48"/>
      <c r="AH1133" s="70"/>
      <c r="AI1133" s="48"/>
      <c r="AJ1133" s="48"/>
      <c r="AK1133" s="48"/>
      <c r="AL1133" s="147"/>
      <c r="AM1133" s="48"/>
      <c r="AN1133" s="48"/>
      <c r="AO1133" s="48"/>
      <c r="AP1133" s="48"/>
      <c r="AQ1133" s="48"/>
      <c r="AR1133" s="48"/>
      <c r="AS1133" s="48"/>
      <c r="AT1133" s="48"/>
      <c r="AU1133" s="162"/>
      <c r="AV1133" s="48"/>
      <c r="AW1133" s="48"/>
      <c r="AX1133" s="48"/>
      <c r="AY1133" s="48"/>
      <c r="AZ1133" s="48"/>
      <c r="BA1133" s="70"/>
      <c r="BB1133" s="48"/>
      <c r="BC1133" s="48"/>
      <c r="BD1133" s="48"/>
      <c r="BE1133" s="48"/>
      <c r="BF1133" s="48"/>
      <c r="BG1133" s="48"/>
      <c r="BH1133" s="48"/>
      <c r="BI1133" s="48"/>
      <c r="BJ1133" s="48"/>
      <c r="BK1133" s="48"/>
      <c r="BL1133" s="48"/>
      <c r="BM1133" s="48"/>
      <c r="BN1133" s="48"/>
      <c r="BO1133" s="48"/>
      <c r="BP1133" s="48"/>
      <c r="BQ1133" s="48"/>
      <c r="BR1133" s="48"/>
      <c r="BS1133" s="48"/>
      <c r="BT1133" s="48"/>
      <c r="BU1133" s="48"/>
    </row>
    <row r="1134" spans="1:73" ht="13" hidden="1">
      <c r="A1134" s="48"/>
      <c r="B1134" s="48"/>
      <c r="C1134" s="70" t="s">
        <v>3226</v>
      </c>
      <c r="D1134" s="48"/>
      <c r="E1134" s="48"/>
      <c r="F1134" s="48"/>
      <c r="G1134" s="48"/>
      <c r="H1134" s="48"/>
      <c r="I1134" s="48"/>
      <c r="J1134" s="48"/>
      <c r="K1134" s="48"/>
      <c r="L1134" s="450">
        <f t="shared" si="76"/>
        <v>763</v>
      </c>
      <c r="M1134" s="450"/>
      <c r="N1134" s="145" t="s">
        <v>3227</v>
      </c>
      <c r="O1134" s="48"/>
      <c r="P1134" s="48"/>
      <c r="Q1134" s="48"/>
      <c r="R1134" s="48"/>
      <c r="S1134" s="48"/>
      <c r="T1134" s="48"/>
      <c r="U1134" s="451" t="str">
        <f t="shared" si="72"/>
        <v/>
      </c>
      <c r="V1134" s="451"/>
      <c r="W1134" s="451" t="str">
        <f t="shared" si="73"/>
        <v/>
      </c>
      <c r="X1134" s="451"/>
      <c r="Y1134" s="48"/>
      <c r="Z1134" s="48"/>
      <c r="AA1134" s="48"/>
      <c r="AB1134" s="48"/>
      <c r="AC1134" s="48"/>
      <c r="AD1134" s="48"/>
      <c r="AE1134" s="48"/>
      <c r="AF1134" s="70"/>
      <c r="AG1134" s="48"/>
      <c r="AH1134" s="70"/>
      <c r="AI1134" s="48"/>
      <c r="AJ1134" s="48"/>
      <c r="AK1134" s="48"/>
      <c r="AL1134" s="147"/>
      <c r="AM1134" s="48"/>
      <c r="AN1134" s="48"/>
      <c r="AO1134" s="48"/>
      <c r="AP1134" s="48"/>
      <c r="AQ1134" s="48"/>
      <c r="AR1134" s="48"/>
      <c r="AS1134" s="48"/>
      <c r="AT1134" s="48"/>
      <c r="AU1134" s="159"/>
      <c r="AV1134" s="48"/>
      <c r="AW1134" s="48"/>
      <c r="AX1134" s="48"/>
      <c r="AY1134" s="48"/>
      <c r="AZ1134" s="48"/>
      <c r="BA1134" s="70"/>
      <c r="BB1134" s="48"/>
      <c r="BC1134" s="48"/>
      <c r="BD1134" s="48"/>
      <c r="BE1134" s="48"/>
      <c r="BF1134" s="48"/>
      <c r="BG1134" s="48"/>
      <c r="BH1134" s="48"/>
      <c r="BI1134" s="48"/>
      <c r="BJ1134" s="48"/>
      <c r="BK1134" s="48"/>
      <c r="BL1134" s="48"/>
      <c r="BM1134" s="48"/>
      <c r="BN1134" s="48"/>
      <c r="BO1134" s="48"/>
      <c r="BP1134" s="48"/>
      <c r="BQ1134" s="48"/>
      <c r="BR1134" s="48"/>
      <c r="BS1134" s="48"/>
      <c r="BT1134" s="48"/>
      <c r="BU1134" s="48"/>
    </row>
    <row r="1135" spans="1:73" ht="13" hidden="1">
      <c r="A1135" s="48"/>
      <c r="B1135" s="48"/>
      <c r="C1135" s="70" t="s">
        <v>3228</v>
      </c>
      <c r="D1135" s="48"/>
      <c r="E1135" s="48"/>
      <c r="F1135" s="48"/>
      <c r="G1135" s="48"/>
      <c r="H1135" s="48"/>
      <c r="I1135" s="48"/>
      <c r="J1135" s="48"/>
      <c r="K1135" s="48"/>
      <c r="L1135" s="450">
        <f t="shared" si="76"/>
        <v>764</v>
      </c>
      <c r="M1135" s="450"/>
      <c r="N1135" s="145" t="s">
        <v>3229</v>
      </c>
      <c r="O1135" s="48"/>
      <c r="P1135" s="48"/>
      <c r="Q1135" s="48"/>
      <c r="R1135" s="48"/>
      <c r="S1135" s="48"/>
      <c r="T1135" s="48"/>
      <c r="U1135" s="451" t="str">
        <f t="shared" si="72"/>
        <v/>
      </c>
      <c r="V1135" s="451"/>
      <c r="W1135" s="451" t="str">
        <f t="shared" si="73"/>
        <v/>
      </c>
      <c r="X1135" s="451"/>
      <c r="Y1135" s="48"/>
      <c r="Z1135" s="48"/>
      <c r="AA1135" s="48"/>
      <c r="AB1135" s="48"/>
      <c r="AC1135" s="48"/>
      <c r="AD1135" s="48"/>
      <c r="AE1135" s="48"/>
      <c r="AF1135" s="70"/>
      <c r="AG1135" s="48"/>
      <c r="AH1135" s="70"/>
      <c r="AI1135" s="48"/>
      <c r="AJ1135" s="48"/>
      <c r="AK1135" s="48"/>
      <c r="AL1135" s="147"/>
      <c r="AM1135" s="48"/>
      <c r="AN1135" s="48"/>
      <c r="AO1135" s="48"/>
      <c r="AP1135" s="48"/>
      <c r="AQ1135" s="48"/>
      <c r="AR1135" s="48"/>
      <c r="AS1135" s="48"/>
      <c r="AT1135" s="48"/>
      <c r="AU1135" s="158"/>
      <c r="AV1135" s="48"/>
      <c r="AW1135" s="48"/>
      <c r="AX1135" s="48"/>
      <c r="AY1135" s="48"/>
      <c r="AZ1135" s="48"/>
      <c r="BA1135" s="70"/>
      <c r="BB1135" s="48"/>
      <c r="BC1135" s="48"/>
      <c r="BD1135" s="48"/>
      <c r="BE1135" s="48"/>
      <c r="BF1135" s="48"/>
      <c r="BG1135" s="48"/>
      <c r="BH1135" s="48"/>
      <c r="BI1135" s="48"/>
      <c r="BJ1135" s="48"/>
      <c r="BK1135" s="48"/>
      <c r="BL1135" s="48"/>
      <c r="BM1135" s="48"/>
      <c r="BN1135" s="48"/>
      <c r="BO1135" s="48"/>
      <c r="BP1135" s="48"/>
      <c r="BQ1135" s="48"/>
      <c r="BR1135" s="48"/>
      <c r="BS1135" s="48"/>
      <c r="BT1135" s="48"/>
      <c r="BU1135" s="48"/>
    </row>
    <row r="1136" spans="1:73" ht="13" hidden="1">
      <c r="A1136" s="48"/>
      <c r="B1136" s="48"/>
      <c r="C1136" s="70" t="s">
        <v>3230</v>
      </c>
      <c r="D1136" s="48"/>
      <c r="E1136" s="48"/>
      <c r="F1136" s="48"/>
      <c r="G1136" s="48"/>
      <c r="H1136" s="48"/>
      <c r="I1136" s="48"/>
      <c r="J1136" s="48"/>
      <c r="K1136" s="48"/>
      <c r="L1136" s="450">
        <f t="shared" si="76"/>
        <v>765</v>
      </c>
      <c r="M1136" s="450"/>
      <c r="N1136" s="145" t="s">
        <v>3231</v>
      </c>
      <c r="O1136" s="48"/>
      <c r="P1136" s="48"/>
      <c r="Q1136" s="48"/>
      <c r="R1136" s="48"/>
      <c r="S1136" s="48"/>
      <c r="T1136" s="48"/>
      <c r="U1136" s="451" t="str">
        <f t="shared" si="72"/>
        <v/>
      </c>
      <c r="V1136" s="451"/>
      <c r="W1136" s="451" t="str">
        <f t="shared" si="73"/>
        <v/>
      </c>
      <c r="X1136" s="451"/>
      <c r="Y1136" s="48"/>
      <c r="Z1136" s="48"/>
      <c r="AA1136" s="48"/>
      <c r="AB1136" s="48"/>
      <c r="AC1136" s="48"/>
      <c r="AD1136" s="48"/>
      <c r="AE1136" s="48"/>
      <c r="AF1136" s="70"/>
      <c r="AG1136" s="48"/>
      <c r="AH1136" s="70"/>
      <c r="AI1136" s="48"/>
      <c r="AJ1136" s="48"/>
      <c r="AK1136" s="48"/>
      <c r="AL1136" s="147"/>
      <c r="AM1136" s="48"/>
      <c r="AN1136" s="48"/>
      <c r="AO1136" s="48"/>
      <c r="AP1136" s="48"/>
      <c r="AQ1136" s="48"/>
      <c r="AR1136" s="48"/>
      <c r="AS1136" s="48"/>
      <c r="AT1136" s="48"/>
      <c r="AU1136" s="160"/>
      <c r="AV1136" s="48"/>
      <c r="AW1136" s="48"/>
      <c r="AX1136" s="48"/>
      <c r="AY1136" s="48"/>
      <c r="AZ1136" s="48"/>
      <c r="BA1136" s="70"/>
      <c r="BB1136" s="48"/>
      <c r="BC1136" s="48"/>
      <c r="BD1136" s="48"/>
      <c r="BE1136" s="48"/>
      <c r="BF1136" s="48"/>
      <c r="BG1136" s="48"/>
      <c r="BH1136" s="48"/>
      <c r="BI1136" s="48"/>
      <c r="BJ1136" s="48"/>
      <c r="BK1136" s="48"/>
      <c r="BL1136" s="48"/>
      <c r="BM1136" s="48"/>
      <c r="BN1136" s="48"/>
      <c r="BO1136" s="48"/>
      <c r="BP1136" s="48"/>
      <c r="BQ1136" s="48"/>
      <c r="BR1136" s="48"/>
      <c r="BS1136" s="48"/>
      <c r="BT1136" s="48"/>
      <c r="BU1136" s="48"/>
    </row>
    <row r="1137" spans="1:73" ht="13" hidden="1">
      <c r="A1137" s="48"/>
      <c r="B1137" s="48"/>
      <c r="C1137" s="70" t="s">
        <v>3232</v>
      </c>
      <c r="D1137" s="48"/>
      <c r="E1137" s="48"/>
      <c r="F1137" s="48"/>
      <c r="G1137" s="48"/>
      <c r="H1137" s="48"/>
      <c r="I1137" s="48"/>
      <c r="J1137" s="48"/>
      <c r="K1137" s="48"/>
      <c r="L1137" s="450">
        <f t="shared" si="76"/>
        <v>766</v>
      </c>
      <c r="M1137" s="450"/>
      <c r="N1137" s="145" t="s">
        <v>3233</v>
      </c>
      <c r="O1137" s="48"/>
      <c r="P1137" s="48"/>
      <c r="Q1137" s="48"/>
      <c r="R1137" s="48"/>
      <c r="S1137" s="48"/>
      <c r="T1137" s="48"/>
      <c r="U1137" s="451" t="str">
        <f t="shared" si="72"/>
        <v/>
      </c>
      <c r="V1137" s="451"/>
      <c r="W1137" s="451" t="str">
        <f t="shared" si="73"/>
        <v/>
      </c>
      <c r="X1137" s="451"/>
      <c r="Y1137" s="48"/>
      <c r="Z1137" s="48"/>
      <c r="AA1137" s="48"/>
      <c r="AB1137" s="48"/>
      <c r="AC1137" s="48"/>
      <c r="AD1137" s="48"/>
      <c r="AE1137" s="48"/>
      <c r="AF1137" s="70"/>
      <c r="AG1137" s="48"/>
      <c r="AH1137" s="70"/>
      <c r="AI1137" s="48"/>
      <c r="AJ1137" s="48"/>
      <c r="AK1137" s="48"/>
      <c r="AL1137" s="147"/>
      <c r="AM1137" s="48"/>
      <c r="AN1137" s="48"/>
      <c r="AO1137" s="48"/>
      <c r="AP1137" s="48"/>
      <c r="AQ1137" s="48"/>
      <c r="AR1137" s="48"/>
      <c r="AS1137" s="48"/>
      <c r="AT1137" s="48"/>
      <c r="AU1137" s="160"/>
      <c r="AV1137" s="48"/>
      <c r="AW1137" s="48"/>
      <c r="AX1137" s="48"/>
      <c r="AY1137" s="48"/>
      <c r="AZ1137" s="48"/>
      <c r="BA1137" s="70"/>
      <c r="BB1137" s="48"/>
      <c r="BC1137" s="48"/>
      <c r="BD1137" s="48"/>
      <c r="BE1137" s="48"/>
      <c r="BF1137" s="48"/>
      <c r="BG1137" s="48"/>
      <c r="BH1137" s="48"/>
      <c r="BI1137" s="48"/>
      <c r="BJ1137" s="48"/>
      <c r="BK1137" s="48"/>
      <c r="BL1137" s="48"/>
      <c r="BM1137" s="48"/>
      <c r="BN1137" s="48"/>
      <c r="BO1137" s="48"/>
      <c r="BP1137" s="48"/>
      <c r="BQ1137" s="48"/>
      <c r="BR1137" s="48"/>
      <c r="BS1137" s="48"/>
      <c r="BT1137" s="48"/>
      <c r="BU1137" s="48"/>
    </row>
    <row r="1138" spans="1:73" ht="13" hidden="1">
      <c r="A1138" s="48"/>
      <c r="B1138" s="48"/>
      <c r="C1138" s="70" t="s">
        <v>3234</v>
      </c>
      <c r="D1138" s="48"/>
      <c r="E1138" s="48"/>
      <c r="F1138" s="48"/>
      <c r="G1138" s="48"/>
      <c r="H1138" s="48"/>
      <c r="I1138" s="48"/>
      <c r="J1138" s="48"/>
      <c r="K1138" s="48"/>
      <c r="L1138" s="450">
        <f t="shared" si="76"/>
        <v>767</v>
      </c>
      <c r="M1138" s="450"/>
      <c r="N1138" s="145" t="s">
        <v>3235</v>
      </c>
      <c r="O1138" s="48"/>
      <c r="P1138" s="48"/>
      <c r="Q1138" s="48"/>
      <c r="R1138" s="48"/>
      <c r="S1138" s="48"/>
      <c r="T1138" s="48"/>
      <c r="U1138" s="451" t="str">
        <f t="shared" si="72"/>
        <v/>
      </c>
      <c r="V1138" s="451"/>
      <c r="W1138" s="451" t="str">
        <f t="shared" si="73"/>
        <v/>
      </c>
      <c r="X1138" s="451"/>
      <c r="Y1138" s="48"/>
      <c r="Z1138" s="48"/>
      <c r="AA1138" s="48"/>
      <c r="AB1138" s="48"/>
      <c r="AC1138" s="48"/>
      <c r="AD1138" s="48"/>
      <c r="AE1138" s="48"/>
      <c r="AF1138" s="70"/>
      <c r="AG1138" s="48"/>
      <c r="AH1138" s="70"/>
      <c r="AI1138" s="48"/>
      <c r="AJ1138" s="48"/>
      <c r="AK1138" s="48"/>
      <c r="AL1138" s="147"/>
      <c r="AM1138" s="48"/>
      <c r="AN1138" s="48"/>
      <c r="AO1138" s="48"/>
      <c r="AP1138" s="48"/>
      <c r="AQ1138" s="48"/>
      <c r="AR1138" s="48"/>
      <c r="AS1138" s="48"/>
      <c r="AT1138" s="48"/>
      <c r="AU1138" s="160"/>
      <c r="AV1138" s="48"/>
      <c r="AW1138" s="48"/>
      <c r="AX1138" s="48"/>
      <c r="AY1138" s="48"/>
      <c r="AZ1138" s="48"/>
      <c r="BA1138" s="70"/>
      <c r="BB1138" s="48"/>
      <c r="BC1138" s="48"/>
      <c r="BD1138" s="48"/>
      <c r="BE1138" s="48"/>
      <c r="BF1138" s="48"/>
      <c r="BG1138" s="48"/>
      <c r="BH1138" s="48"/>
      <c r="BI1138" s="48"/>
      <c r="BJ1138" s="48"/>
      <c r="BK1138" s="48"/>
      <c r="BL1138" s="48"/>
      <c r="BM1138" s="48"/>
      <c r="BN1138" s="48"/>
      <c r="BO1138" s="48"/>
      <c r="BP1138" s="48"/>
      <c r="BQ1138" s="48"/>
      <c r="BR1138" s="48"/>
      <c r="BS1138" s="48"/>
      <c r="BT1138" s="48"/>
      <c r="BU1138" s="48"/>
    </row>
    <row r="1139" spans="1:73" ht="13" hidden="1">
      <c r="A1139" s="48"/>
      <c r="B1139" s="48"/>
      <c r="C1139" s="70" t="s">
        <v>3236</v>
      </c>
      <c r="D1139" s="48"/>
      <c r="E1139" s="48"/>
      <c r="F1139" s="48"/>
      <c r="G1139" s="48"/>
      <c r="H1139" s="48"/>
      <c r="I1139" s="48"/>
      <c r="J1139" s="48"/>
      <c r="K1139" s="48"/>
      <c r="L1139" s="450">
        <f t="shared" si="76"/>
        <v>768</v>
      </c>
      <c r="M1139" s="450"/>
      <c r="N1139" s="145" t="s">
        <v>3237</v>
      </c>
      <c r="O1139" s="48"/>
      <c r="P1139" s="48"/>
      <c r="Q1139" s="48"/>
      <c r="R1139" s="48"/>
      <c r="S1139" s="48"/>
      <c r="T1139" s="48"/>
      <c r="U1139" s="451" t="str">
        <f t="shared" si="72"/>
        <v/>
      </c>
      <c r="V1139" s="451"/>
      <c r="W1139" s="451" t="str">
        <f t="shared" si="73"/>
        <v/>
      </c>
      <c r="X1139" s="451"/>
      <c r="Y1139" s="48"/>
      <c r="Z1139" s="48"/>
      <c r="AA1139" s="48"/>
      <c r="AB1139" s="48"/>
      <c r="AC1139" s="48"/>
      <c r="AD1139" s="48"/>
      <c r="AE1139" s="48"/>
      <c r="AF1139" s="70"/>
      <c r="AG1139" s="48"/>
      <c r="AH1139" s="70"/>
      <c r="AI1139" s="48"/>
      <c r="AJ1139" s="48"/>
      <c r="AK1139" s="48"/>
      <c r="AL1139" s="147"/>
      <c r="AM1139" s="48"/>
      <c r="AN1139" s="48"/>
      <c r="AO1139" s="48"/>
      <c r="AP1139" s="48"/>
      <c r="AQ1139" s="48"/>
      <c r="AR1139" s="48"/>
      <c r="AS1139" s="48"/>
      <c r="AT1139" s="48"/>
      <c r="AU1139" s="163"/>
      <c r="AV1139" s="48"/>
      <c r="AW1139" s="48"/>
      <c r="AX1139" s="48"/>
      <c r="AY1139" s="48"/>
      <c r="AZ1139" s="48"/>
      <c r="BA1139" s="70"/>
      <c r="BB1139" s="48"/>
      <c r="BC1139" s="48"/>
      <c r="BD1139" s="48"/>
      <c r="BE1139" s="48"/>
      <c r="BF1139" s="48"/>
      <c r="BG1139" s="48"/>
      <c r="BH1139" s="48"/>
      <c r="BI1139" s="48"/>
      <c r="BJ1139" s="48"/>
      <c r="BK1139" s="48"/>
      <c r="BL1139" s="48"/>
      <c r="BM1139" s="48"/>
      <c r="BN1139" s="48"/>
      <c r="BO1139" s="48"/>
      <c r="BP1139" s="48"/>
      <c r="BQ1139" s="48"/>
      <c r="BR1139" s="48"/>
      <c r="BS1139" s="48"/>
      <c r="BT1139" s="48"/>
      <c r="BU1139" s="48"/>
    </row>
    <row r="1140" spans="1:73" ht="13" hidden="1">
      <c r="A1140" s="48"/>
      <c r="B1140" s="48"/>
      <c r="C1140" s="70" t="s">
        <v>3238</v>
      </c>
      <c r="D1140" s="48"/>
      <c r="E1140" s="48"/>
      <c r="F1140" s="48"/>
      <c r="G1140" s="48"/>
      <c r="H1140" s="48"/>
      <c r="I1140" s="48"/>
      <c r="J1140" s="48"/>
      <c r="K1140" s="48"/>
      <c r="L1140" s="450">
        <f t="shared" si="76"/>
        <v>769</v>
      </c>
      <c r="M1140" s="450"/>
      <c r="N1140" s="145" t="s">
        <v>3239</v>
      </c>
      <c r="O1140" s="48"/>
      <c r="P1140" s="48"/>
      <c r="Q1140" s="48"/>
      <c r="R1140" s="48"/>
      <c r="S1140" s="48"/>
      <c r="T1140" s="48"/>
      <c r="U1140" s="451" t="str">
        <f t="shared" si="72"/>
        <v/>
      </c>
      <c r="V1140" s="451"/>
      <c r="W1140" s="451" t="str">
        <f t="shared" si="73"/>
        <v/>
      </c>
      <c r="X1140" s="451"/>
      <c r="Y1140" s="48"/>
      <c r="Z1140" s="48"/>
      <c r="AA1140" s="48"/>
      <c r="AB1140" s="48"/>
      <c r="AC1140" s="48"/>
      <c r="AD1140" s="48"/>
      <c r="AE1140" s="48"/>
      <c r="AF1140" s="70"/>
      <c r="AG1140" s="48"/>
      <c r="AH1140" s="70"/>
      <c r="AI1140" s="48"/>
      <c r="AJ1140" s="48"/>
      <c r="AK1140" s="48"/>
      <c r="AL1140" s="147"/>
      <c r="AM1140" s="48"/>
      <c r="AN1140" s="48"/>
      <c r="AO1140" s="48"/>
      <c r="AP1140" s="48"/>
      <c r="AQ1140" s="48"/>
      <c r="AR1140" s="48"/>
      <c r="AS1140" s="48"/>
      <c r="AT1140" s="48"/>
      <c r="AU1140" s="159"/>
      <c r="AV1140" s="48"/>
      <c r="AW1140" s="48"/>
      <c r="AX1140" s="48"/>
      <c r="AY1140" s="48"/>
      <c r="AZ1140" s="48"/>
      <c r="BA1140" s="70"/>
      <c r="BB1140" s="48"/>
      <c r="BC1140" s="48"/>
      <c r="BD1140" s="48"/>
      <c r="BE1140" s="48"/>
      <c r="BF1140" s="48"/>
      <c r="BG1140" s="48"/>
      <c r="BH1140" s="48"/>
      <c r="BI1140" s="48"/>
      <c r="BJ1140" s="48"/>
      <c r="BK1140" s="48"/>
      <c r="BL1140" s="48"/>
      <c r="BM1140" s="48"/>
      <c r="BN1140" s="48"/>
      <c r="BO1140" s="48"/>
      <c r="BP1140" s="48"/>
      <c r="BQ1140" s="48"/>
      <c r="BR1140" s="48"/>
      <c r="BS1140" s="48"/>
      <c r="BT1140" s="48"/>
      <c r="BU1140" s="48"/>
    </row>
    <row r="1141" spans="1:73" ht="13" hidden="1">
      <c r="A1141" s="48"/>
      <c r="B1141" s="48"/>
      <c r="C1141" s="70" t="s">
        <v>3240</v>
      </c>
      <c r="D1141" s="48"/>
      <c r="E1141" s="48"/>
      <c r="F1141" s="48"/>
      <c r="G1141" s="48"/>
      <c r="H1141" s="48"/>
      <c r="I1141" s="48"/>
      <c r="J1141" s="48"/>
      <c r="K1141" s="48"/>
      <c r="L1141" s="450">
        <f t="shared" si="76"/>
        <v>770</v>
      </c>
      <c r="M1141" s="450"/>
      <c r="N1141" s="145" t="s">
        <v>3241</v>
      </c>
      <c r="O1141" s="48"/>
      <c r="P1141" s="48"/>
      <c r="Q1141" s="48"/>
      <c r="R1141" s="48"/>
      <c r="S1141" s="48"/>
      <c r="T1141" s="48"/>
      <c r="U1141" s="451" t="str">
        <f t="shared" ref="U1141:U1204" si="77">IF(N1141=Q$364,"Yes","")</f>
        <v/>
      </c>
      <c r="V1141" s="451"/>
      <c r="W1141" s="451" t="str">
        <f t="shared" ref="W1141:W1204" si="78">IF(N1141=Q$366,"Yes","")</f>
        <v/>
      </c>
      <c r="X1141" s="451"/>
      <c r="Y1141" s="48"/>
      <c r="Z1141" s="48"/>
      <c r="AA1141" s="48"/>
      <c r="AB1141" s="48"/>
      <c r="AC1141" s="48"/>
      <c r="AD1141" s="48"/>
      <c r="AE1141" s="48"/>
      <c r="AF1141" s="70"/>
      <c r="AG1141" s="48"/>
      <c r="AH1141" s="70"/>
      <c r="AI1141" s="48"/>
      <c r="AJ1141" s="48"/>
      <c r="AK1141" s="48"/>
      <c r="AL1141" s="147"/>
      <c r="AM1141" s="48"/>
      <c r="AN1141" s="48"/>
      <c r="AO1141" s="48"/>
      <c r="AP1141" s="48"/>
      <c r="AQ1141" s="48"/>
      <c r="AR1141" s="48"/>
      <c r="AS1141" s="48"/>
      <c r="AT1141" s="48"/>
      <c r="AU1141" s="164"/>
      <c r="AV1141" s="48"/>
      <c r="AW1141" s="48"/>
      <c r="AX1141" s="48"/>
      <c r="AY1141" s="48"/>
      <c r="AZ1141" s="48"/>
      <c r="BA1141" s="70"/>
      <c r="BB1141" s="48"/>
      <c r="BC1141" s="48"/>
      <c r="BD1141" s="48"/>
      <c r="BE1141" s="48"/>
      <c r="BF1141" s="48"/>
      <c r="BG1141" s="48"/>
      <c r="BH1141" s="48"/>
      <c r="BI1141" s="48"/>
      <c r="BJ1141" s="48"/>
      <c r="BK1141" s="48"/>
      <c r="BL1141" s="48"/>
      <c r="BM1141" s="48"/>
      <c r="BN1141" s="48"/>
      <c r="BO1141" s="48"/>
      <c r="BP1141" s="48"/>
      <c r="BQ1141" s="48"/>
      <c r="BR1141" s="48"/>
      <c r="BS1141" s="48"/>
      <c r="BT1141" s="48"/>
      <c r="BU1141" s="48"/>
    </row>
    <row r="1142" spans="1:73" ht="13" hidden="1">
      <c r="A1142" s="48"/>
      <c r="B1142" s="48"/>
      <c r="C1142" s="70" t="s">
        <v>3242</v>
      </c>
      <c r="D1142" s="48"/>
      <c r="E1142" s="48"/>
      <c r="F1142" s="48"/>
      <c r="G1142" s="48"/>
      <c r="H1142" s="48"/>
      <c r="I1142" s="48"/>
      <c r="J1142" s="48"/>
      <c r="K1142" s="48"/>
      <c r="L1142" s="450">
        <f t="shared" ref="L1142:L1205" si="79">L1141+1</f>
        <v>771</v>
      </c>
      <c r="M1142" s="450"/>
      <c r="N1142" s="145" t="s">
        <v>3243</v>
      </c>
      <c r="O1142" s="48"/>
      <c r="P1142" s="48"/>
      <c r="Q1142" s="48"/>
      <c r="R1142" s="48"/>
      <c r="S1142" s="48"/>
      <c r="T1142" s="48"/>
      <c r="U1142" s="451" t="str">
        <f t="shared" si="77"/>
        <v/>
      </c>
      <c r="V1142" s="451"/>
      <c r="W1142" s="451" t="str">
        <f t="shared" si="78"/>
        <v/>
      </c>
      <c r="X1142" s="451"/>
      <c r="Y1142" s="48"/>
      <c r="Z1142" s="48"/>
      <c r="AA1142" s="48"/>
      <c r="AB1142" s="48"/>
      <c r="AC1142" s="48"/>
      <c r="AD1142" s="48"/>
      <c r="AE1142" s="48"/>
      <c r="AF1142" s="70"/>
      <c r="AG1142" s="48"/>
      <c r="AH1142" s="70"/>
      <c r="AI1142" s="48"/>
      <c r="AJ1142" s="48"/>
      <c r="AK1142" s="48"/>
      <c r="AL1142" s="147"/>
      <c r="AM1142" s="48"/>
      <c r="AN1142" s="48"/>
      <c r="AO1142" s="48"/>
      <c r="AP1142" s="48"/>
      <c r="AQ1142" s="48"/>
      <c r="AR1142" s="48"/>
      <c r="AS1142" s="48"/>
      <c r="AT1142" s="48"/>
      <c r="AU1142" s="158"/>
      <c r="AV1142" s="48"/>
      <c r="AW1142" s="48"/>
      <c r="AX1142" s="48"/>
      <c r="AY1142" s="48"/>
      <c r="AZ1142" s="48"/>
      <c r="BA1142" s="70"/>
      <c r="BB1142" s="48"/>
      <c r="BC1142" s="48"/>
      <c r="BD1142" s="48"/>
      <c r="BE1142" s="48"/>
      <c r="BF1142" s="48"/>
      <c r="BG1142" s="48"/>
      <c r="BH1142" s="48"/>
      <c r="BI1142" s="48"/>
      <c r="BJ1142" s="48"/>
      <c r="BK1142" s="48"/>
      <c r="BL1142" s="48"/>
      <c r="BM1142" s="48"/>
      <c r="BN1142" s="48"/>
      <c r="BO1142" s="48"/>
      <c r="BP1142" s="48"/>
      <c r="BQ1142" s="48"/>
      <c r="BR1142" s="48"/>
      <c r="BS1142" s="48"/>
      <c r="BT1142" s="48"/>
      <c r="BU1142" s="48"/>
    </row>
    <row r="1143" spans="1:73" ht="13" hidden="1">
      <c r="A1143" s="48"/>
      <c r="B1143" s="48"/>
      <c r="C1143" s="70" t="s">
        <v>3244</v>
      </c>
      <c r="D1143" s="48"/>
      <c r="E1143" s="48"/>
      <c r="F1143" s="48"/>
      <c r="G1143" s="48"/>
      <c r="H1143" s="48"/>
      <c r="I1143" s="48"/>
      <c r="J1143" s="48"/>
      <c r="K1143" s="48"/>
      <c r="L1143" s="450">
        <f t="shared" si="79"/>
        <v>772</v>
      </c>
      <c r="M1143" s="450"/>
      <c r="N1143" s="145" t="s">
        <v>3245</v>
      </c>
      <c r="O1143" s="48"/>
      <c r="P1143" s="48"/>
      <c r="Q1143" s="48"/>
      <c r="R1143" s="48"/>
      <c r="S1143" s="48"/>
      <c r="T1143" s="48"/>
      <c r="U1143" s="451" t="str">
        <f t="shared" si="77"/>
        <v/>
      </c>
      <c r="V1143" s="451"/>
      <c r="W1143" s="451" t="str">
        <f t="shared" si="78"/>
        <v/>
      </c>
      <c r="X1143" s="451"/>
      <c r="Y1143" s="48"/>
      <c r="Z1143" s="48"/>
      <c r="AA1143" s="48"/>
      <c r="AB1143" s="48"/>
      <c r="AC1143" s="48"/>
      <c r="AD1143" s="48"/>
      <c r="AE1143" s="48"/>
      <c r="AF1143" s="70"/>
      <c r="AG1143" s="48"/>
      <c r="AH1143" s="70"/>
      <c r="AI1143" s="48"/>
      <c r="AJ1143" s="48"/>
      <c r="AK1143" s="48"/>
      <c r="AL1143" s="147"/>
      <c r="AM1143" s="48"/>
      <c r="AN1143" s="48"/>
      <c r="AO1143" s="48"/>
      <c r="AP1143" s="48"/>
      <c r="AQ1143" s="48"/>
      <c r="AR1143" s="48"/>
      <c r="AS1143" s="48"/>
      <c r="AT1143" s="48"/>
      <c r="AU1143" s="165"/>
      <c r="AV1143" s="48"/>
      <c r="AW1143" s="48"/>
      <c r="AX1143" s="48"/>
      <c r="AY1143" s="48"/>
      <c r="AZ1143" s="48"/>
      <c r="BA1143" s="70"/>
      <c r="BB1143" s="48"/>
      <c r="BC1143" s="48"/>
      <c r="BD1143" s="48"/>
      <c r="BE1143" s="48"/>
      <c r="BF1143" s="48"/>
      <c r="BG1143" s="48"/>
      <c r="BH1143" s="48"/>
      <c r="BI1143" s="48"/>
      <c r="BJ1143" s="48"/>
      <c r="BK1143" s="48"/>
      <c r="BL1143" s="48"/>
      <c r="BM1143" s="48"/>
      <c r="BN1143" s="48"/>
      <c r="BO1143" s="48"/>
      <c r="BP1143" s="48"/>
      <c r="BQ1143" s="48"/>
      <c r="BR1143" s="48"/>
      <c r="BS1143" s="48"/>
      <c r="BT1143" s="48"/>
      <c r="BU1143" s="48"/>
    </row>
    <row r="1144" spans="1:73" ht="13" hidden="1">
      <c r="A1144" s="48"/>
      <c r="B1144" s="48"/>
      <c r="C1144" s="70" t="s">
        <v>3246</v>
      </c>
      <c r="D1144" s="48"/>
      <c r="E1144" s="48"/>
      <c r="F1144" s="48"/>
      <c r="G1144" s="48"/>
      <c r="H1144" s="48"/>
      <c r="I1144" s="48"/>
      <c r="J1144" s="48"/>
      <c r="K1144" s="48"/>
      <c r="L1144" s="450">
        <f t="shared" si="79"/>
        <v>773</v>
      </c>
      <c r="M1144" s="450"/>
      <c r="N1144" s="145" t="s">
        <v>3247</v>
      </c>
      <c r="O1144" s="48"/>
      <c r="P1144" s="48"/>
      <c r="Q1144" s="48"/>
      <c r="R1144" s="48"/>
      <c r="S1144" s="48"/>
      <c r="T1144" s="48"/>
      <c r="U1144" s="451" t="str">
        <f t="shared" si="77"/>
        <v/>
      </c>
      <c r="V1144" s="451"/>
      <c r="W1144" s="451" t="str">
        <f t="shared" si="78"/>
        <v/>
      </c>
      <c r="X1144" s="451"/>
      <c r="Y1144" s="48"/>
      <c r="Z1144" s="48"/>
      <c r="AA1144" s="48"/>
      <c r="AB1144" s="48"/>
      <c r="AC1144" s="48"/>
      <c r="AD1144" s="48"/>
      <c r="AE1144" s="48"/>
      <c r="AF1144" s="70"/>
      <c r="AG1144" s="48"/>
      <c r="AH1144" s="70"/>
      <c r="AI1144" s="48"/>
      <c r="AJ1144" s="48"/>
      <c r="AK1144" s="48"/>
      <c r="AL1144" s="147"/>
      <c r="AM1144" s="48"/>
      <c r="AN1144" s="48"/>
      <c r="AO1144" s="48"/>
      <c r="AP1144" s="48"/>
      <c r="AQ1144" s="48"/>
      <c r="AR1144" s="48"/>
      <c r="AS1144" s="48"/>
      <c r="AT1144" s="48"/>
      <c r="AU1144" s="159"/>
      <c r="AV1144" s="48"/>
      <c r="AW1144" s="48"/>
      <c r="AX1144" s="48"/>
      <c r="AY1144" s="48"/>
      <c r="AZ1144" s="48"/>
      <c r="BA1144" s="70"/>
      <c r="BB1144" s="48"/>
      <c r="BC1144" s="48"/>
      <c r="BD1144" s="48"/>
      <c r="BE1144" s="48"/>
      <c r="BF1144" s="48"/>
      <c r="BG1144" s="48"/>
      <c r="BH1144" s="48"/>
      <c r="BI1144" s="48"/>
      <c r="BJ1144" s="48"/>
      <c r="BK1144" s="48"/>
      <c r="BL1144" s="48"/>
      <c r="BM1144" s="48"/>
      <c r="BN1144" s="48"/>
      <c r="BO1144" s="48"/>
      <c r="BP1144" s="48"/>
      <c r="BQ1144" s="48"/>
      <c r="BR1144" s="48"/>
      <c r="BS1144" s="48"/>
      <c r="BT1144" s="48"/>
      <c r="BU1144" s="48"/>
    </row>
    <row r="1145" spans="1:73" ht="13" hidden="1">
      <c r="A1145" s="48"/>
      <c r="B1145" s="48"/>
      <c r="C1145" s="70" t="s">
        <v>3248</v>
      </c>
      <c r="D1145" s="48"/>
      <c r="E1145" s="48"/>
      <c r="F1145" s="48"/>
      <c r="G1145" s="48"/>
      <c r="H1145" s="48"/>
      <c r="I1145" s="48"/>
      <c r="J1145" s="48"/>
      <c r="K1145" s="48"/>
      <c r="L1145" s="450">
        <f t="shared" si="79"/>
        <v>774</v>
      </c>
      <c r="M1145" s="450"/>
      <c r="N1145" s="145" t="s">
        <v>3249</v>
      </c>
      <c r="O1145" s="48"/>
      <c r="P1145" s="48"/>
      <c r="Q1145" s="48"/>
      <c r="R1145" s="48"/>
      <c r="S1145" s="48"/>
      <c r="T1145" s="48"/>
      <c r="U1145" s="451" t="str">
        <f t="shared" si="77"/>
        <v/>
      </c>
      <c r="V1145" s="451"/>
      <c r="W1145" s="451" t="str">
        <f t="shared" si="78"/>
        <v/>
      </c>
      <c r="X1145" s="451"/>
      <c r="Y1145" s="48"/>
      <c r="Z1145" s="48"/>
      <c r="AA1145" s="48"/>
      <c r="AB1145" s="48"/>
      <c r="AC1145" s="48"/>
      <c r="AD1145" s="48"/>
      <c r="AE1145" s="48"/>
      <c r="AF1145" s="70"/>
      <c r="AG1145" s="48"/>
      <c r="AH1145" s="70"/>
      <c r="AI1145" s="48"/>
      <c r="AJ1145" s="48"/>
      <c r="AK1145" s="48"/>
      <c r="AL1145" s="147"/>
      <c r="AM1145" s="48"/>
      <c r="AN1145" s="48"/>
      <c r="AO1145" s="48"/>
      <c r="AP1145" s="48"/>
      <c r="AQ1145" s="48"/>
      <c r="AR1145" s="48"/>
      <c r="AS1145" s="48"/>
      <c r="AT1145" s="48"/>
      <c r="AU1145" s="157"/>
      <c r="AV1145" s="48"/>
      <c r="AW1145" s="48"/>
      <c r="AX1145" s="48"/>
      <c r="AY1145" s="48"/>
      <c r="AZ1145" s="48"/>
      <c r="BA1145" s="70"/>
      <c r="BB1145" s="48"/>
      <c r="BC1145" s="48"/>
      <c r="BD1145" s="48"/>
      <c r="BE1145" s="48"/>
      <c r="BF1145" s="48"/>
      <c r="BG1145" s="48"/>
      <c r="BH1145" s="48"/>
      <c r="BI1145" s="48"/>
      <c r="BJ1145" s="48"/>
      <c r="BK1145" s="48"/>
      <c r="BL1145" s="48"/>
      <c r="BM1145" s="48"/>
      <c r="BN1145" s="48"/>
      <c r="BO1145" s="48"/>
      <c r="BP1145" s="48"/>
      <c r="BQ1145" s="48"/>
      <c r="BR1145" s="48"/>
      <c r="BS1145" s="48"/>
      <c r="BT1145" s="48"/>
      <c r="BU1145" s="48"/>
    </row>
    <row r="1146" spans="1:73" ht="13" hidden="1">
      <c r="A1146" s="48"/>
      <c r="B1146" s="48"/>
      <c r="C1146" s="70" t="s">
        <v>3250</v>
      </c>
      <c r="D1146" s="48"/>
      <c r="E1146" s="48"/>
      <c r="F1146" s="48"/>
      <c r="G1146" s="48"/>
      <c r="H1146" s="48"/>
      <c r="I1146" s="48"/>
      <c r="J1146" s="48"/>
      <c r="K1146" s="48"/>
      <c r="L1146" s="450">
        <f t="shared" si="79"/>
        <v>775</v>
      </c>
      <c r="M1146" s="450"/>
      <c r="N1146" s="145" t="s">
        <v>3251</v>
      </c>
      <c r="O1146" s="48"/>
      <c r="P1146" s="48"/>
      <c r="Q1146" s="48"/>
      <c r="R1146" s="48"/>
      <c r="S1146" s="48"/>
      <c r="T1146" s="48"/>
      <c r="U1146" s="451" t="str">
        <f t="shared" si="77"/>
        <v/>
      </c>
      <c r="V1146" s="451"/>
      <c r="W1146" s="451" t="str">
        <f t="shared" si="78"/>
        <v/>
      </c>
      <c r="X1146" s="451"/>
      <c r="Y1146" s="48"/>
      <c r="Z1146" s="48"/>
      <c r="AA1146" s="48"/>
      <c r="AB1146" s="48"/>
      <c r="AC1146" s="48"/>
      <c r="AD1146" s="48"/>
      <c r="AE1146" s="48"/>
      <c r="AF1146" s="70"/>
      <c r="AG1146" s="48"/>
      <c r="AH1146" s="70"/>
      <c r="AI1146" s="48"/>
      <c r="AJ1146" s="48"/>
      <c r="AK1146" s="48"/>
      <c r="AL1146" s="147"/>
      <c r="AM1146" s="48"/>
      <c r="AN1146" s="48"/>
      <c r="AO1146" s="48"/>
      <c r="AP1146" s="48"/>
      <c r="AQ1146" s="48"/>
      <c r="AR1146" s="48"/>
      <c r="AS1146" s="48"/>
      <c r="AT1146" s="48"/>
      <c r="AU1146" s="163"/>
      <c r="AV1146" s="48"/>
      <c r="AW1146" s="48"/>
      <c r="AX1146" s="48"/>
      <c r="AY1146" s="48"/>
      <c r="AZ1146" s="48"/>
      <c r="BA1146" s="70"/>
      <c r="BB1146" s="48"/>
      <c r="BC1146" s="48"/>
      <c r="BD1146" s="48"/>
      <c r="BE1146" s="48"/>
      <c r="BF1146" s="48"/>
      <c r="BG1146" s="48"/>
      <c r="BH1146" s="48"/>
      <c r="BI1146" s="48"/>
      <c r="BJ1146" s="48"/>
      <c r="BK1146" s="48"/>
      <c r="BL1146" s="48"/>
      <c r="BM1146" s="48"/>
      <c r="BN1146" s="48"/>
      <c r="BO1146" s="48"/>
      <c r="BP1146" s="48"/>
      <c r="BQ1146" s="48"/>
      <c r="BR1146" s="48"/>
      <c r="BS1146" s="48"/>
      <c r="BT1146" s="48"/>
      <c r="BU1146" s="48"/>
    </row>
    <row r="1147" spans="1:73" ht="13" hidden="1">
      <c r="A1147" s="48"/>
      <c r="B1147" s="48"/>
      <c r="C1147" s="70" t="s">
        <v>3252</v>
      </c>
      <c r="D1147" s="48"/>
      <c r="E1147" s="48"/>
      <c r="F1147" s="48"/>
      <c r="G1147" s="48"/>
      <c r="H1147" s="48"/>
      <c r="I1147" s="48"/>
      <c r="J1147" s="48"/>
      <c r="K1147" s="48"/>
      <c r="L1147" s="450">
        <f t="shared" si="79"/>
        <v>776</v>
      </c>
      <c r="M1147" s="450"/>
      <c r="N1147" s="145" t="s">
        <v>3253</v>
      </c>
      <c r="O1147" s="48"/>
      <c r="P1147" s="48"/>
      <c r="Q1147" s="48"/>
      <c r="R1147" s="48"/>
      <c r="S1147" s="48"/>
      <c r="T1147" s="48"/>
      <c r="U1147" s="451" t="str">
        <f t="shared" si="77"/>
        <v/>
      </c>
      <c r="V1147" s="451"/>
      <c r="W1147" s="451" t="str">
        <f t="shared" si="78"/>
        <v/>
      </c>
      <c r="X1147" s="451"/>
      <c r="Y1147" s="48"/>
      <c r="Z1147" s="48"/>
      <c r="AA1147" s="48"/>
      <c r="AB1147" s="48"/>
      <c r="AC1147" s="48"/>
      <c r="AD1147" s="48"/>
      <c r="AE1147" s="48"/>
      <c r="AF1147" s="70"/>
      <c r="AG1147" s="48"/>
      <c r="AH1147" s="70"/>
      <c r="AI1147" s="48"/>
      <c r="AJ1147" s="48"/>
      <c r="AK1147" s="48"/>
      <c r="AL1147" s="147"/>
      <c r="AM1147" s="48"/>
      <c r="AN1147" s="48"/>
      <c r="AO1147" s="48"/>
      <c r="AP1147" s="48"/>
      <c r="AQ1147" s="48"/>
      <c r="AR1147" s="48"/>
      <c r="AS1147" s="48"/>
      <c r="AT1147" s="48"/>
      <c r="AU1147" s="163"/>
      <c r="AV1147" s="48"/>
      <c r="AW1147" s="48"/>
      <c r="AX1147" s="48"/>
      <c r="AY1147" s="48"/>
      <c r="AZ1147" s="48"/>
      <c r="BA1147" s="70"/>
      <c r="BB1147" s="48"/>
      <c r="BC1147" s="48"/>
      <c r="BD1147" s="48"/>
      <c r="BE1147" s="48"/>
      <c r="BF1147" s="48"/>
      <c r="BG1147" s="48"/>
      <c r="BH1147" s="48"/>
      <c r="BI1147" s="48"/>
      <c r="BJ1147" s="48"/>
      <c r="BK1147" s="48"/>
      <c r="BL1147" s="48"/>
      <c r="BM1147" s="48"/>
      <c r="BN1147" s="48"/>
      <c r="BO1147" s="48"/>
      <c r="BP1147" s="48"/>
      <c r="BQ1147" s="48"/>
      <c r="BR1147" s="48"/>
      <c r="BS1147" s="48"/>
      <c r="BT1147" s="48"/>
      <c r="BU1147" s="48"/>
    </row>
    <row r="1148" spans="1:73" ht="13" hidden="1">
      <c r="A1148" s="48"/>
      <c r="B1148" s="48"/>
      <c r="C1148" s="70" t="s">
        <v>3254</v>
      </c>
      <c r="D1148" s="48"/>
      <c r="E1148" s="48"/>
      <c r="F1148" s="48"/>
      <c r="G1148" s="48"/>
      <c r="H1148" s="48"/>
      <c r="I1148" s="48"/>
      <c r="J1148" s="48"/>
      <c r="K1148" s="48"/>
      <c r="L1148" s="450">
        <f t="shared" si="79"/>
        <v>777</v>
      </c>
      <c r="M1148" s="450"/>
      <c r="N1148" s="145" t="s">
        <v>3255</v>
      </c>
      <c r="O1148" s="48"/>
      <c r="P1148" s="48"/>
      <c r="Q1148" s="48"/>
      <c r="R1148" s="48"/>
      <c r="S1148" s="48"/>
      <c r="T1148" s="48"/>
      <c r="U1148" s="451" t="str">
        <f t="shared" si="77"/>
        <v/>
      </c>
      <c r="V1148" s="451"/>
      <c r="W1148" s="451" t="str">
        <f t="shared" si="78"/>
        <v/>
      </c>
      <c r="X1148" s="451"/>
      <c r="Y1148" s="48"/>
      <c r="Z1148" s="48"/>
      <c r="AA1148" s="48"/>
      <c r="AB1148" s="48"/>
      <c r="AC1148" s="48"/>
      <c r="AD1148" s="48"/>
      <c r="AE1148" s="48"/>
      <c r="AF1148" s="70"/>
      <c r="AG1148" s="48"/>
      <c r="AH1148" s="70"/>
      <c r="AI1148" s="48"/>
      <c r="AJ1148" s="48"/>
      <c r="AK1148" s="48"/>
      <c r="AL1148" s="147"/>
      <c r="AM1148" s="48"/>
      <c r="AN1148" s="48"/>
      <c r="AO1148" s="48"/>
      <c r="AP1148" s="48"/>
      <c r="AQ1148" s="48"/>
      <c r="AR1148" s="48"/>
      <c r="AS1148" s="48"/>
      <c r="AT1148" s="48"/>
      <c r="AU1148" s="163"/>
      <c r="AV1148" s="48"/>
      <c r="AW1148" s="48"/>
      <c r="AX1148" s="48"/>
      <c r="AY1148" s="48"/>
      <c r="AZ1148" s="48"/>
      <c r="BA1148" s="70"/>
      <c r="BB1148" s="48"/>
      <c r="BC1148" s="48"/>
      <c r="BD1148" s="48"/>
      <c r="BE1148" s="48"/>
      <c r="BF1148" s="48"/>
      <c r="BG1148" s="48"/>
      <c r="BH1148" s="48"/>
      <c r="BI1148" s="48"/>
      <c r="BJ1148" s="48"/>
      <c r="BK1148" s="48"/>
      <c r="BL1148" s="48"/>
      <c r="BM1148" s="48"/>
      <c r="BN1148" s="48"/>
      <c r="BO1148" s="48"/>
      <c r="BP1148" s="48"/>
      <c r="BQ1148" s="48"/>
      <c r="BR1148" s="48"/>
      <c r="BS1148" s="48"/>
      <c r="BT1148" s="48"/>
      <c r="BU1148" s="48"/>
    </row>
    <row r="1149" spans="1:73" ht="13" hidden="1">
      <c r="A1149" s="48"/>
      <c r="B1149" s="48"/>
      <c r="C1149" s="70" t="s">
        <v>3256</v>
      </c>
      <c r="D1149" s="48"/>
      <c r="E1149" s="48"/>
      <c r="F1149" s="48"/>
      <c r="G1149" s="48"/>
      <c r="H1149" s="48"/>
      <c r="I1149" s="48"/>
      <c r="J1149" s="48"/>
      <c r="K1149" s="48"/>
      <c r="L1149" s="450">
        <f t="shared" si="79"/>
        <v>778</v>
      </c>
      <c r="M1149" s="450"/>
      <c r="N1149" s="145" t="s">
        <v>3257</v>
      </c>
      <c r="O1149" s="48"/>
      <c r="P1149" s="48"/>
      <c r="Q1149" s="48"/>
      <c r="R1149" s="48"/>
      <c r="S1149" s="48"/>
      <c r="T1149" s="48"/>
      <c r="U1149" s="451" t="str">
        <f t="shared" si="77"/>
        <v/>
      </c>
      <c r="V1149" s="451"/>
      <c r="W1149" s="451" t="str">
        <f t="shared" si="78"/>
        <v/>
      </c>
      <c r="X1149" s="451"/>
      <c r="Y1149" s="48"/>
      <c r="Z1149" s="48"/>
      <c r="AA1149" s="48"/>
      <c r="AB1149" s="48"/>
      <c r="AC1149" s="48"/>
      <c r="AD1149" s="48"/>
      <c r="AE1149" s="48"/>
      <c r="AF1149" s="70"/>
      <c r="AG1149" s="48"/>
      <c r="AH1149" s="70"/>
      <c r="AI1149" s="48"/>
      <c r="AJ1149" s="48"/>
      <c r="AK1149" s="48"/>
      <c r="AL1149" s="147"/>
      <c r="AM1149" s="48"/>
      <c r="AN1149" s="48"/>
      <c r="AO1149" s="48"/>
      <c r="AP1149" s="48"/>
      <c r="AQ1149" s="48"/>
      <c r="AR1149" s="48"/>
      <c r="AS1149" s="48"/>
      <c r="AT1149" s="48"/>
      <c r="AU1149" s="158"/>
      <c r="AV1149" s="48"/>
      <c r="AW1149" s="48"/>
      <c r="AX1149" s="48"/>
      <c r="AY1149" s="48"/>
      <c r="AZ1149" s="48"/>
      <c r="BA1149" s="70"/>
      <c r="BB1149" s="48"/>
      <c r="BC1149" s="48"/>
      <c r="BD1149" s="48"/>
      <c r="BE1149" s="48"/>
      <c r="BF1149" s="48"/>
      <c r="BG1149" s="48"/>
      <c r="BH1149" s="48"/>
      <c r="BI1149" s="48"/>
      <c r="BJ1149" s="48"/>
      <c r="BK1149" s="48"/>
      <c r="BL1149" s="48"/>
      <c r="BM1149" s="48"/>
      <c r="BN1149" s="48"/>
      <c r="BO1149" s="48"/>
      <c r="BP1149" s="48"/>
      <c r="BQ1149" s="48"/>
      <c r="BR1149" s="48"/>
      <c r="BS1149" s="48"/>
      <c r="BT1149" s="48"/>
      <c r="BU1149" s="48"/>
    </row>
    <row r="1150" spans="1:73" ht="13" hidden="1">
      <c r="A1150" s="48"/>
      <c r="B1150" s="48"/>
      <c r="C1150" s="70" t="s">
        <v>3258</v>
      </c>
      <c r="D1150" s="48"/>
      <c r="E1150" s="48"/>
      <c r="F1150" s="48"/>
      <c r="G1150" s="48"/>
      <c r="H1150" s="48"/>
      <c r="I1150" s="48"/>
      <c r="J1150" s="48"/>
      <c r="K1150" s="48"/>
      <c r="L1150" s="450">
        <f t="shared" si="79"/>
        <v>779</v>
      </c>
      <c r="M1150" s="450"/>
      <c r="N1150" s="145" t="s">
        <v>3259</v>
      </c>
      <c r="O1150" s="48"/>
      <c r="P1150" s="48"/>
      <c r="Q1150" s="48"/>
      <c r="R1150" s="48"/>
      <c r="S1150" s="48"/>
      <c r="T1150" s="48"/>
      <c r="U1150" s="451" t="str">
        <f t="shared" si="77"/>
        <v/>
      </c>
      <c r="V1150" s="451"/>
      <c r="W1150" s="451" t="str">
        <f t="shared" si="78"/>
        <v/>
      </c>
      <c r="X1150" s="451"/>
      <c r="Y1150" s="48"/>
      <c r="Z1150" s="48"/>
      <c r="AA1150" s="48"/>
      <c r="AB1150" s="48"/>
      <c r="AC1150" s="48"/>
      <c r="AD1150" s="48"/>
      <c r="AE1150" s="48"/>
      <c r="AF1150" s="70"/>
      <c r="AG1150" s="48"/>
      <c r="AH1150" s="70"/>
      <c r="AI1150" s="48"/>
      <c r="AJ1150" s="48"/>
      <c r="AK1150" s="48"/>
      <c r="AL1150" s="147"/>
      <c r="AM1150" s="48"/>
      <c r="AN1150" s="48"/>
      <c r="AO1150" s="48"/>
      <c r="AP1150" s="48"/>
      <c r="AQ1150" s="48"/>
      <c r="AR1150" s="48"/>
      <c r="AS1150" s="48"/>
      <c r="AT1150" s="48"/>
      <c r="AU1150" s="156"/>
      <c r="AV1150" s="48"/>
      <c r="AW1150" s="48"/>
      <c r="AX1150" s="48"/>
      <c r="AY1150" s="48"/>
      <c r="AZ1150" s="48"/>
      <c r="BA1150" s="70"/>
      <c r="BB1150" s="48"/>
      <c r="BC1150" s="48"/>
      <c r="BD1150" s="48"/>
      <c r="BE1150" s="48"/>
      <c r="BF1150" s="48"/>
      <c r="BG1150" s="48"/>
      <c r="BH1150" s="48"/>
      <c r="BI1150" s="48"/>
      <c r="BJ1150" s="48"/>
      <c r="BK1150" s="48"/>
      <c r="BL1150" s="48"/>
      <c r="BM1150" s="48"/>
      <c r="BN1150" s="48"/>
      <c r="BO1150" s="48"/>
      <c r="BP1150" s="48"/>
      <c r="BQ1150" s="48"/>
      <c r="BR1150" s="48"/>
      <c r="BS1150" s="48"/>
      <c r="BT1150" s="48"/>
      <c r="BU1150" s="48"/>
    </row>
    <row r="1151" spans="1:73" ht="13" hidden="1">
      <c r="A1151" s="48"/>
      <c r="B1151" s="48"/>
      <c r="C1151" s="70" t="s">
        <v>3260</v>
      </c>
      <c r="D1151" s="48"/>
      <c r="E1151" s="48"/>
      <c r="F1151" s="48"/>
      <c r="G1151" s="48"/>
      <c r="H1151" s="48"/>
      <c r="I1151" s="48"/>
      <c r="J1151" s="48"/>
      <c r="K1151" s="48"/>
      <c r="L1151" s="450">
        <f t="shared" si="79"/>
        <v>780</v>
      </c>
      <c r="M1151" s="450"/>
      <c r="N1151" s="145" t="s">
        <v>3261</v>
      </c>
      <c r="O1151" s="48"/>
      <c r="P1151" s="48"/>
      <c r="Q1151" s="48"/>
      <c r="R1151" s="48"/>
      <c r="S1151" s="48"/>
      <c r="T1151" s="48"/>
      <c r="U1151" s="451" t="str">
        <f t="shared" si="77"/>
        <v/>
      </c>
      <c r="V1151" s="451"/>
      <c r="W1151" s="451" t="str">
        <f t="shared" si="78"/>
        <v/>
      </c>
      <c r="X1151" s="451"/>
      <c r="Y1151" s="48"/>
      <c r="Z1151" s="48"/>
      <c r="AA1151" s="48"/>
      <c r="AB1151" s="48"/>
      <c r="AC1151" s="48"/>
      <c r="AD1151" s="48"/>
      <c r="AE1151" s="48"/>
      <c r="AF1151" s="70"/>
      <c r="AG1151" s="48"/>
      <c r="AH1151" s="70"/>
      <c r="AI1151" s="48"/>
      <c r="AJ1151" s="48"/>
      <c r="AK1151" s="48"/>
      <c r="AL1151" s="147"/>
      <c r="AM1151" s="48"/>
      <c r="AN1151" s="48"/>
      <c r="AO1151" s="48"/>
      <c r="AP1151" s="48"/>
      <c r="AQ1151" s="48"/>
      <c r="AR1151" s="48"/>
      <c r="AS1151" s="48"/>
      <c r="AT1151" s="48"/>
      <c r="AU1151" s="160"/>
      <c r="AV1151" s="48"/>
      <c r="AW1151" s="48"/>
      <c r="AX1151" s="48"/>
      <c r="AY1151" s="48"/>
      <c r="AZ1151" s="48"/>
      <c r="BA1151" s="70"/>
      <c r="BB1151" s="48"/>
      <c r="BC1151" s="48"/>
      <c r="BD1151" s="48"/>
      <c r="BE1151" s="48"/>
      <c r="BF1151" s="48"/>
      <c r="BG1151" s="48"/>
      <c r="BH1151" s="48"/>
      <c r="BI1151" s="48"/>
      <c r="BJ1151" s="48"/>
      <c r="BK1151" s="48"/>
      <c r="BL1151" s="48"/>
      <c r="BM1151" s="48"/>
      <c r="BN1151" s="48"/>
      <c r="BO1151" s="48"/>
      <c r="BP1151" s="48"/>
      <c r="BQ1151" s="48"/>
      <c r="BR1151" s="48"/>
      <c r="BS1151" s="48"/>
      <c r="BT1151" s="48"/>
      <c r="BU1151" s="48"/>
    </row>
    <row r="1152" spans="1:73" ht="13" hidden="1">
      <c r="A1152" s="48"/>
      <c r="B1152" s="48"/>
      <c r="C1152" s="70" t="s">
        <v>3262</v>
      </c>
      <c r="D1152" s="48"/>
      <c r="E1152" s="48"/>
      <c r="F1152" s="48"/>
      <c r="G1152" s="48"/>
      <c r="H1152" s="48"/>
      <c r="I1152" s="48"/>
      <c r="J1152" s="48"/>
      <c r="K1152" s="48"/>
      <c r="L1152" s="450">
        <f t="shared" si="79"/>
        <v>781</v>
      </c>
      <c r="M1152" s="450"/>
      <c r="N1152" s="145" t="s">
        <v>3263</v>
      </c>
      <c r="O1152" s="48"/>
      <c r="P1152" s="48"/>
      <c r="Q1152" s="48"/>
      <c r="R1152" s="48"/>
      <c r="S1152" s="48"/>
      <c r="T1152" s="48"/>
      <c r="U1152" s="451" t="str">
        <f t="shared" si="77"/>
        <v/>
      </c>
      <c r="V1152" s="451"/>
      <c r="W1152" s="451" t="str">
        <f t="shared" si="78"/>
        <v/>
      </c>
      <c r="X1152" s="451"/>
      <c r="Y1152" s="48"/>
      <c r="Z1152" s="48"/>
      <c r="AA1152" s="48"/>
      <c r="AB1152" s="48"/>
      <c r="AC1152" s="48"/>
      <c r="AD1152" s="48"/>
      <c r="AE1152" s="48"/>
      <c r="AF1152" s="70"/>
      <c r="AG1152" s="48"/>
      <c r="AH1152" s="70"/>
      <c r="AI1152" s="48"/>
      <c r="AJ1152" s="48"/>
      <c r="AK1152" s="48"/>
      <c r="AL1152" s="147"/>
      <c r="AM1152" s="48"/>
      <c r="AN1152" s="48"/>
      <c r="AO1152" s="48"/>
      <c r="AP1152" s="48"/>
      <c r="AQ1152" s="48"/>
      <c r="AR1152" s="48"/>
      <c r="AS1152" s="48"/>
      <c r="AT1152" s="48"/>
      <c r="AU1152" s="159"/>
      <c r="AV1152" s="48"/>
      <c r="AW1152" s="48"/>
      <c r="AX1152" s="48"/>
      <c r="AY1152" s="48"/>
      <c r="AZ1152" s="48"/>
      <c r="BA1152" s="70"/>
      <c r="BB1152" s="48"/>
      <c r="BC1152" s="48"/>
      <c r="BD1152" s="48"/>
      <c r="BE1152" s="48"/>
      <c r="BF1152" s="48"/>
      <c r="BG1152" s="48"/>
      <c r="BH1152" s="48"/>
      <c r="BI1152" s="48"/>
      <c r="BJ1152" s="48"/>
      <c r="BK1152" s="48"/>
      <c r="BL1152" s="48"/>
      <c r="BM1152" s="48"/>
      <c r="BN1152" s="48"/>
      <c r="BO1152" s="48"/>
      <c r="BP1152" s="48"/>
      <c r="BQ1152" s="48"/>
      <c r="BR1152" s="48"/>
      <c r="BS1152" s="48"/>
      <c r="BT1152" s="48"/>
      <c r="BU1152" s="48"/>
    </row>
    <row r="1153" spans="1:73" ht="13" hidden="1">
      <c r="A1153" s="48"/>
      <c r="B1153" s="48"/>
      <c r="C1153" s="70" t="s">
        <v>3264</v>
      </c>
      <c r="D1153" s="48"/>
      <c r="E1153" s="48"/>
      <c r="F1153" s="48"/>
      <c r="G1153" s="48"/>
      <c r="H1153" s="48"/>
      <c r="I1153" s="48"/>
      <c r="J1153" s="48"/>
      <c r="K1153" s="48"/>
      <c r="L1153" s="450">
        <f t="shared" si="79"/>
        <v>782</v>
      </c>
      <c r="M1153" s="450"/>
      <c r="N1153" s="145" t="s">
        <v>3265</v>
      </c>
      <c r="O1153" s="48"/>
      <c r="P1153" s="48"/>
      <c r="Q1153" s="48"/>
      <c r="R1153" s="48"/>
      <c r="S1153" s="48"/>
      <c r="T1153" s="48"/>
      <c r="U1153" s="451" t="str">
        <f t="shared" si="77"/>
        <v/>
      </c>
      <c r="V1153" s="451"/>
      <c r="W1153" s="451" t="str">
        <f t="shared" si="78"/>
        <v/>
      </c>
      <c r="X1153" s="451"/>
      <c r="Y1153" s="48"/>
      <c r="Z1153" s="48"/>
      <c r="AA1153" s="48"/>
      <c r="AB1153" s="48"/>
      <c r="AC1153" s="48"/>
      <c r="AD1153" s="48"/>
      <c r="AE1153" s="48"/>
      <c r="AF1153" s="70"/>
      <c r="AG1153" s="48"/>
      <c r="AH1153" s="70"/>
      <c r="AI1153" s="48"/>
      <c r="AJ1153" s="48"/>
      <c r="AK1153" s="48"/>
      <c r="AL1153" s="147"/>
      <c r="AM1153" s="48"/>
      <c r="AN1153" s="48"/>
      <c r="AO1153" s="48"/>
      <c r="AP1153" s="48"/>
      <c r="AQ1153" s="48"/>
      <c r="AR1153" s="48"/>
      <c r="AS1153" s="48"/>
      <c r="AT1153" s="48"/>
      <c r="AU1153" s="159"/>
      <c r="AV1153" s="48"/>
      <c r="AW1153" s="48"/>
      <c r="AX1153" s="48"/>
      <c r="AY1153" s="48"/>
      <c r="AZ1153" s="48"/>
      <c r="BA1153" s="70"/>
      <c r="BB1153" s="48"/>
      <c r="BC1153" s="48"/>
      <c r="BD1153" s="48"/>
      <c r="BE1153" s="48"/>
      <c r="BF1153" s="48"/>
      <c r="BG1153" s="48"/>
      <c r="BH1153" s="48"/>
      <c r="BI1153" s="48"/>
      <c r="BJ1153" s="48"/>
      <c r="BK1153" s="48"/>
      <c r="BL1153" s="48"/>
      <c r="BM1153" s="48"/>
      <c r="BN1153" s="48"/>
      <c r="BO1153" s="48"/>
      <c r="BP1153" s="48"/>
      <c r="BQ1153" s="48"/>
      <c r="BR1153" s="48"/>
      <c r="BS1153" s="48"/>
      <c r="BT1153" s="48"/>
      <c r="BU1153" s="48"/>
    </row>
    <row r="1154" spans="1:73" ht="13" hidden="1">
      <c r="A1154" s="48"/>
      <c r="B1154" s="48"/>
      <c r="C1154" s="70" t="s">
        <v>3266</v>
      </c>
      <c r="D1154" s="48"/>
      <c r="E1154" s="48"/>
      <c r="F1154" s="48"/>
      <c r="G1154" s="48"/>
      <c r="H1154" s="48"/>
      <c r="I1154" s="48"/>
      <c r="J1154" s="48"/>
      <c r="K1154" s="48"/>
      <c r="L1154" s="450">
        <f t="shared" si="79"/>
        <v>783</v>
      </c>
      <c r="M1154" s="450"/>
      <c r="N1154" s="145" t="s">
        <v>3267</v>
      </c>
      <c r="O1154" s="48"/>
      <c r="P1154" s="48"/>
      <c r="Q1154" s="48"/>
      <c r="R1154" s="48"/>
      <c r="S1154" s="48"/>
      <c r="T1154" s="48"/>
      <c r="U1154" s="451" t="str">
        <f t="shared" si="77"/>
        <v/>
      </c>
      <c r="V1154" s="451"/>
      <c r="W1154" s="451" t="str">
        <f t="shared" si="78"/>
        <v/>
      </c>
      <c r="X1154" s="451"/>
      <c r="Y1154" s="48"/>
      <c r="Z1154" s="48"/>
      <c r="AA1154" s="48"/>
      <c r="AB1154" s="48"/>
      <c r="AC1154" s="48"/>
      <c r="AD1154" s="48"/>
      <c r="AE1154" s="48"/>
      <c r="AF1154" s="70"/>
      <c r="AG1154" s="48"/>
      <c r="AH1154" s="70"/>
      <c r="AI1154" s="48"/>
      <c r="AJ1154" s="48"/>
      <c r="AK1154" s="48"/>
      <c r="AL1154" s="147"/>
      <c r="AM1154" s="48"/>
      <c r="AN1154" s="48"/>
      <c r="AO1154" s="48"/>
      <c r="AP1154" s="48"/>
      <c r="AQ1154" s="48"/>
      <c r="AR1154" s="48"/>
      <c r="AS1154" s="48"/>
      <c r="AT1154" s="48"/>
      <c r="AU1154" s="156"/>
      <c r="AV1154" s="48"/>
      <c r="AW1154" s="48"/>
      <c r="AX1154" s="48"/>
      <c r="AY1154" s="48"/>
      <c r="AZ1154" s="48"/>
      <c r="BA1154" s="70"/>
      <c r="BB1154" s="48"/>
      <c r="BC1154" s="48"/>
      <c r="BD1154" s="48"/>
      <c r="BE1154" s="48"/>
      <c r="BF1154" s="48"/>
      <c r="BG1154" s="48"/>
      <c r="BH1154" s="48"/>
      <c r="BI1154" s="48"/>
      <c r="BJ1154" s="48"/>
      <c r="BK1154" s="48"/>
      <c r="BL1154" s="48"/>
      <c r="BM1154" s="48"/>
      <c r="BN1154" s="48"/>
      <c r="BO1154" s="48"/>
      <c r="BP1154" s="48"/>
      <c r="BQ1154" s="48"/>
      <c r="BR1154" s="48"/>
      <c r="BS1154" s="48"/>
      <c r="BT1154" s="48"/>
      <c r="BU1154" s="48"/>
    </row>
    <row r="1155" spans="1:73" ht="13" hidden="1">
      <c r="A1155" s="48"/>
      <c r="B1155" s="48"/>
      <c r="C1155" s="70" t="s">
        <v>3268</v>
      </c>
      <c r="D1155" s="48"/>
      <c r="E1155" s="48"/>
      <c r="F1155" s="48"/>
      <c r="G1155" s="48"/>
      <c r="H1155" s="48"/>
      <c r="I1155" s="48"/>
      <c r="J1155" s="48"/>
      <c r="K1155" s="48"/>
      <c r="L1155" s="450">
        <f t="shared" si="79"/>
        <v>784</v>
      </c>
      <c r="M1155" s="450"/>
      <c r="N1155" s="145" t="s">
        <v>3269</v>
      </c>
      <c r="O1155" s="48"/>
      <c r="P1155" s="48"/>
      <c r="Q1155" s="48"/>
      <c r="R1155" s="48"/>
      <c r="S1155" s="48"/>
      <c r="T1155" s="48"/>
      <c r="U1155" s="451" t="str">
        <f t="shared" si="77"/>
        <v/>
      </c>
      <c r="V1155" s="451"/>
      <c r="W1155" s="451" t="str">
        <f t="shared" si="78"/>
        <v/>
      </c>
      <c r="X1155" s="451"/>
      <c r="Y1155" s="48"/>
      <c r="Z1155" s="48"/>
      <c r="AA1155" s="48"/>
      <c r="AB1155" s="48"/>
      <c r="AC1155" s="48"/>
      <c r="AD1155" s="48"/>
      <c r="AE1155" s="48"/>
      <c r="AF1155" s="70"/>
      <c r="AG1155" s="48"/>
      <c r="AH1155" s="70"/>
      <c r="AI1155" s="48"/>
      <c r="AJ1155" s="48"/>
      <c r="AK1155" s="48"/>
      <c r="AL1155" s="147"/>
      <c r="AM1155" s="48"/>
      <c r="AN1155" s="48"/>
      <c r="AO1155" s="48"/>
      <c r="AP1155" s="48"/>
      <c r="AQ1155" s="48"/>
      <c r="AR1155" s="48"/>
      <c r="AS1155" s="48"/>
      <c r="AT1155" s="48"/>
      <c r="AU1155" s="163"/>
      <c r="AV1155" s="48"/>
      <c r="AW1155" s="48"/>
      <c r="AX1155" s="48"/>
      <c r="AY1155" s="48"/>
      <c r="AZ1155" s="48"/>
      <c r="BA1155" s="70"/>
      <c r="BB1155" s="48"/>
      <c r="BC1155" s="48"/>
      <c r="BD1155" s="48"/>
      <c r="BE1155" s="48"/>
      <c r="BF1155" s="48"/>
      <c r="BG1155" s="48"/>
      <c r="BH1155" s="48"/>
      <c r="BI1155" s="48"/>
      <c r="BJ1155" s="48"/>
      <c r="BK1155" s="48"/>
      <c r="BL1155" s="48"/>
      <c r="BM1155" s="48"/>
      <c r="BN1155" s="48"/>
      <c r="BO1155" s="48"/>
      <c r="BP1155" s="48"/>
      <c r="BQ1155" s="48"/>
      <c r="BR1155" s="48"/>
      <c r="BS1155" s="48"/>
      <c r="BT1155" s="48"/>
      <c r="BU1155" s="48"/>
    </row>
    <row r="1156" spans="1:73" ht="13" hidden="1">
      <c r="A1156" s="48"/>
      <c r="B1156" s="48"/>
      <c r="C1156" s="70" t="s">
        <v>3270</v>
      </c>
      <c r="D1156" s="48"/>
      <c r="E1156" s="48"/>
      <c r="F1156" s="48"/>
      <c r="G1156" s="48"/>
      <c r="H1156" s="48"/>
      <c r="I1156" s="48"/>
      <c r="J1156" s="48"/>
      <c r="K1156" s="48"/>
      <c r="L1156" s="450">
        <f t="shared" si="79"/>
        <v>785</v>
      </c>
      <c r="M1156" s="450"/>
      <c r="N1156" s="145" t="s">
        <v>3271</v>
      </c>
      <c r="O1156" s="48"/>
      <c r="P1156" s="48"/>
      <c r="Q1156" s="48"/>
      <c r="R1156" s="48"/>
      <c r="S1156" s="48"/>
      <c r="T1156" s="48"/>
      <c r="U1156" s="451" t="str">
        <f t="shared" si="77"/>
        <v/>
      </c>
      <c r="V1156" s="451"/>
      <c r="W1156" s="451" t="str">
        <f t="shared" si="78"/>
        <v/>
      </c>
      <c r="X1156" s="451"/>
      <c r="Y1156" s="48"/>
      <c r="Z1156" s="48"/>
      <c r="AA1156" s="48"/>
      <c r="AB1156" s="48"/>
      <c r="AC1156" s="48"/>
      <c r="AD1156" s="48"/>
      <c r="AE1156" s="48"/>
      <c r="AF1156" s="70"/>
      <c r="AG1156" s="48"/>
      <c r="AH1156" s="70"/>
      <c r="AI1156" s="48"/>
      <c r="AJ1156" s="48"/>
      <c r="AK1156" s="48"/>
      <c r="AL1156" s="147"/>
      <c r="AM1156" s="48"/>
      <c r="AN1156" s="48"/>
      <c r="AO1156" s="48"/>
      <c r="AP1156" s="48"/>
      <c r="AQ1156" s="48"/>
      <c r="AR1156" s="48"/>
      <c r="AS1156" s="48"/>
      <c r="AT1156" s="48"/>
      <c r="AU1156" s="160"/>
      <c r="AV1156" s="48"/>
      <c r="AW1156" s="48"/>
      <c r="AX1156" s="48"/>
      <c r="AY1156" s="48"/>
      <c r="AZ1156" s="48"/>
      <c r="BA1156" s="70"/>
      <c r="BB1156" s="48"/>
      <c r="BC1156" s="48"/>
      <c r="BD1156" s="48"/>
      <c r="BE1156" s="48"/>
      <c r="BF1156" s="48"/>
      <c r="BG1156" s="48"/>
      <c r="BH1156" s="48"/>
      <c r="BI1156" s="48"/>
      <c r="BJ1156" s="48"/>
      <c r="BK1156" s="48"/>
      <c r="BL1156" s="48"/>
      <c r="BM1156" s="48"/>
      <c r="BN1156" s="48"/>
      <c r="BO1156" s="48"/>
      <c r="BP1156" s="48"/>
      <c r="BQ1156" s="48"/>
      <c r="BR1156" s="48"/>
      <c r="BS1156" s="48"/>
      <c r="BT1156" s="48"/>
      <c r="BU1156" s="48"/>
    </row>
    <row r="1157" spans="1:73" ht="13" hidden="1">
      <c r="A1157" s="48"/>
      <c r="B1157" s="48"/>
      <c r="C1157" s="70" t="s">
        <v>3272</v>
      </c>
      <c r="D1157" s="48"/>
      <c r="E1157" s="48"/>
      <c r="F1157" s="48"/>
      <c r="G1157" s="48"/>
      <c r="H1157" s="48"/>
      <c r="I1157" s="48"/>
      <c r="J1157" s="48"/>
      <c r="K1157" s="48"/>
      <c r="L1157" s="450">
        <f t="shared" si="79"/>
        <v>786</v>
      </c>
      <c r="M1157" s="450"/>
      <c r="N1157" s="145" t="s">
        <v>3273</v>
      </c>
      <c r="O1157" s="48"/>
      <c r="P1157" s="48"/>
      <c r="Q1157" s="48"/>
      <c r="R1157" s="48"/>
      <c r="S1157" s="48"/>
      <c r="T1157" s="48"/>
      <c r="U1157" s="451" t="str">
        <f t="shared" si="77"/>
        <v/>
      </c>
      <c r="V1157" s="451"/>
      <c r="W1157" s="451" t="str">
        <f t="shared" si="78"/>
        <v/>
      </c>
      <c r="X1157" s="451"/>
      <c r="Y1157" s="48"/>
      <c r="Z1157" s="48"/>
      <c r="AA1157" s="48"/>
      <c r="AB1157" s="48"/>
      <c r="AC1157" s="48"/>
      <c r="AD1157" s="48"/>
      <c r="AE1157" s="48"/>
      <c r="AF1157" s="70"/>
      <c r="AG1157" s="48"/>
      <c r="AH1157" s="70"/>
      <c r="AI1157" s="48"/>
      <c r="AJ1157" s="48"/>
      <c r="AK1157" s="48"/>
      <c r="AL1157" s="147"/>
      <c r="AM1157" s="48"/>
      <c r="AN1157" s="48"/>
      <c r="AO1157" s="48"/>
      <c r="AP1157" s="48"/>
      <c r="AQ1157" s="48"/>
      <c r="AR1157" s="48"/>
      <c r="AS1157" s="48"/>
      <c r="AT1157" s="48"/>
      <c r="AU1157" s="160"/>
      <c r="AV1157" s="48"/>
      <c r="AW1157" s="48"/>
      <c r="AX1157" s="48"/>
      <c r="AY1157" s="48"/>
      <c r="AZ1157" s="48"/>
      <c r="BA1157" s="70"/>
      <c r="BB1157" s="48"/>
      <c r="BC1157" s="48"/>
      <c r="BD1157" s="48"/>
      <c r="BE1157" s="48"/>
      <c r="BF1157" s="48"/>
      <c r="BG1157" s="48"/>
      <c r="BH1157" s="48"/>
      <c r="BI1157" s="48"/>
      <c r="BJ1157" s="48"/>
      <c r="BK1157" s="48"/>
      <c r="BL1157" s="48"/>
      <c r="BM1157" s="48"/>
      <c r="BN1157" s="48"/>
      <c r="BO1157" s="48"/>
      <c r="BP1157" s="48"/>
      <c r="BQ1157" s="48"/>
      <c r="BR1157" s="48"/>
      <c r="BS1157" s="48"/>
      <c r="BT1157" s="48"/>
      <c r="BU1157" s="48"/>
    </row>
    <row r="1158" spans="1:73" ht="13" hidden="1">
      <c r="A1158" s="48"/>
      <c r="B1158" s="48"/>
      <c r="C1158" s="70" t="s">
        <v>3274</v>
      </c>
      <c r="D1158" s="48"/>
      <c r="E1158" s="48"/>
      <c r="F1158" s="48"/>
      <c r="G1158" s="48"/>
      <c r="H1158" s="48"/>
      <c r="I1158" s="48"/>
      <c r="J1158" s="48"/>
      <c r="K1158" s="48"/>
      <c r="L1158" s="450">
        <f t="shared" si="79"/>
        <v>787</v>
      </c>
      <c r="M1158" s="450"/>
      <c r="N1158" s="145" t="s">
        <v>3275</v>
      </c>
      <c r="O1158" s="48"/>
      <c r="P1158" s="48"/>
      <c r="Q1158" s="48"/>
      <c r="R1158" s="48"/>
      <c r="S1158" s="48"/>
      <c r="T1158" s="48"/>
      <c r="U1158" s="451" t="str">
        <f t="shared" si="77"/>
        <v/>
      </c>
      <c r="V1158" s="451"/>
      <c r="W1158" s="451" t="str">
        <f t="shared" si="78"/>
        <v/>
      </c>
      <c r="X1158" s="451"/>
      <c r="Y1158" s="48"/>
      <c r="Z1158" s="48"/>
      <c r="AA1158" s="48"/>
      <c r="AB1158" s="48"/>
      <c r="AC1158" s="48"/>
      <c r="AD1158" s="48"/>
      <c r="AE1158" s="48"/>
      <c r="AF1158" s="70"/>
      <c r="AG1158" s="48"/>
      <c r="AH1158" s="70"/>
      <c r="AI1158" s="48"/>
      <c r="AJ1158" s="48"/>
      <c r="AK1158" s="48"/>
      <c r="AL1158" s="147"/>
      <c r="AM1158" s="48"/>
      <c r="AN1158" s="48"/>
      <c r="AO1158" s="48"/>
      <c r="AP1158" s="48"/>
      <c r="AQ1158" s="48"/>
      <c r="AR1158" s="48"/>
      <c r="AS1158" s="48"/>
      <c r="AT1158" s="48"/>
      <c r="AU1158" s="160"/>
      <c r="AV1158" s="48"/>
      <c r="AW1158" s="48"/>
      <c r="AX1158" s="48"/>
      <c r="AY1158" s="48"/>
      <c r="AZ1158" s="48"/>
      <c r="BA1158" s="70"/>
      <c r="BB1158" s="48"/>
      <c r="BC1158" s="48"/>
      <c r="BD1158" s="48"/>
      <c r="BE1158" s="48"/>
      <c r="BF1158" s="48"/>
      <c r="BG1158" s="48"/>
      <c r="BH1158" s="48"/>
      <c r="BI1158" s="48"/>
      <c r="BJ1158" s="48"/>
      <c r="BK1158" s="48"/>
      <c r="BL1158" s="48"/>
      <c r="BM1158" s="48"/>
      <c r="BN1158" s="48"/>
      <c r="BO1158" s="48"/>
      <c r="BP1158" s="48"/>
      <c r="BQ1158" s="48"/>
      <c r="BR1158" s="48"/>
      <c r="BS1158" s="48"/>
      <c r="BT1158" s="48"/>
      <c r="BU1158" s="48"/>
    </row>
    <row r="1159" spans="1:73" ht="13" hidden="1">
      <c r="A1159" s="48"/>
      <c r="B1159" s="48"/>
      <c r="C1159" s="70" t="s">
        <v>3276</v>
      </c>
      <c r="D1159" s="48"/>
      <c r="E1159" s="48"/>
      <c r="F1159" s="48"/>
      <c r="G1159" s="48"/>
      <c r="H1159" s="48"/>
      <c r="I1159" s="48"/>
      <c r="J1159" s="48"/>
      <c r="K1159" s="48"/>
      <c r="L1159" s="450">
        <f t="shared" si="79"/>
        <v>788</v>
      </c>
      <c r="M1159" s="450"/>
      <c r="N1159" s="145" t="s">
        <v>3277</v>
      </c>
      <c r="O1159" s="48"/>
      <c r="P1159" s="48"/>
      <c r="Q1159" s="48"/>
      <c r="R1159" s="48"/>
      <c r="S1159" s="48"/>
      <c r="T1159" s="48"/>
      <c r="U1159" s="451" t="str">
        <f t="shared" si="77"/>
        <v/>
      </c>
      <c r="V1159" s="451"/>
      <c r="W1159" s="451" t="str">
        <f t="shared" si="78"/>
        <v/>
      </c>
      <c r="X1159" s="451"/>
      <c r="Y1159" s="48"/>
      <c r="Z1159" s="48"/>
      <c r="AA1159" s="48"/>
      <c r="AB1159" s="48"/>
      <c r="AC1159" s="48"/>
      <c r="AD1159" s="48"/>
      <c r="AE1159" s="48"/>
      <c r="AF1159" s="70"/>
      <c r="AG1159" s="48"/>
      <c r="AH1159" s="70"/>
      <c r="AI1159" s="48"/>
      <c r="AJ1159" s="48"/>
      <c r="AK1159" s="48"/>
      <c r="AL1159" s="147"/>
      <c r="AM1159" s="48"/>
      <c r="AN1159" s="48"/>
      <c r="AO1159" s="48"/>
      <c r="AP1159" s="48"/>
      <c r="AQ1159" s="48"/>
      <c r="AR1159" s="48"/>
      <c r="AS1159" s="48"/>
      <c r="AT1159" s="48"/>
      <c r="AU1159" s="157"/>
      <c r="AV1159" s="48"/>
      <c r="AW1159" s="48"/>
      <c r="AX1159" s="48"/>
      <c r="AY1159" s="48"/>
      <c r="AZ1159" s="48"/>
      <c r="BA1159" s="70"/>
      <c r="BB1159" s="48"/>
      <c r="BC1159" s="48"/>
      <c r="BD1159" s="48"/>
      <c r="BE1159" s="48"/>
      <c r="BF1159" s="48"/>
      <c r="BG1159" s="48"/>
      <c r="BH1159" s="48"/>
      <c r="BI1159" s="48"/>
      <c r="BJ1159" s="48"/>
      <c r="BK1159" s="48"/>
      <c r="BL1159" s="48"/>
      <c r="BM1159" s="48"/>
      <c r="BN1159" s="48"/>
      <c r="BO1159" s="48"/>
      <c r="BP1159" s="48"/>
      <c r="BQ1159" s="48"/>
      <c r="BR1159" s="48"/>
      <c r="BS1159" s="48"/>
      <c r="BT1159" s="48"/>
      <c r="BU1159" s="48"/>
    </row>
    <row r="1160" spans="1:73" ht="13" hidden="1">
      <c r="A1160" s="48"/>
      <c r="B1160" s="48"/>
      <c r="C1160" s="70" t="s">
        <v>3278</v>
      </c>
      <c r="D1160" s="48"/>
      <c r="E1160" s="48"/>
      <c r="F1160" s="48"/>
      <c r="G1160" s="48"/>
      <c r="H1160" s="48"/>
      <c r="I1160" s="48"/>
      <c r="J1160" s="48"/>
      <c r="K1160" s="48"/>
      <c r="L1160" s="450">
        <f t="shared" si="79"/>
        <v>789</v>
      </c>
      <c r="M1160" s="450"/>
      <c r="N1160" s="145" t="s">
        <v>3279</v>
      </c>
      <c r="O1160" s="48"/>
      <c r="P1160" s="48"/>
      <c r="Q1160" s="48"/>
      <c r="R1160" s="48"/>
      <c r="S1160" s="48"/>
      <c r="T1160" s="48"/>
      <c r="U1160" s="451" t="str">
        <f t="shared" si="77"/>
        <v/>
      </c>
      <c r="V1160" s="451"/>
      <c r="W1160" s="451" t="str">
        <f t="shared" si="78"/>
        <v/>
      </c>
      <c r="X1160" s="451"/>
      <c r="Y1160" s="48"/>
      <c r="Z1160" s="48"/>
      <c r="AA1160" s="48"/>
      <c r="AB1160" s="48"/>
      <c r="AC1160" s="48"/>
      <c r="AD1160" s="48"/>
      <c r="AE1160" s="48"/>
      <c r="AF1160" s="70"/>
      <c r="AG1160" s="48"/>
      <c r="AH1160" s="70"/>
      <c r="AI1160" s="48"/>
      <c r="AJ1160" s="48"/>
      <c r="AK1160" s="48"/>
      <c r="AL1160" s="147"/>
      <c r="AM1160" s="48"/>
      <c r="AN1160" s="48"/>
      <c r="AO1160" s="48"/>
      <c r="AP1160" s="48"/>
      <c r="AQ1160" s="48"/>
      <c r="AR1160" s="48"/>
      <c r="AS1160" s="48"/>
      <c r="AT1160" s="48"/>
      <c r="AU1160" s="159"/>
      <c r="AV1160" s="48"/>
      <c r="AW1160" s="48"/>
      <c r="AX1160" s="48"/>
      <c r="AY1160" s="48"/>
      <c r="AZ1160" s="48"/>
      <c r="BA1160" s="70"/>
      <c r="BB1160" s="48"/>
      <c r="BC1160" s="48"/>
      <c r="BD1160" s="48"/>
      <c r="BE1160" s="48"/>
      <c r="BF1160" s="48"/>
      <c r="BG1160" s="48"/>
      <c r="BH1160" s="48"/>
      <c r="BI1160" s="48"/>
      <c r="BJ1160" s="48"/>
      <c r="BK1160" s="48"/>
      <c r="BL1160" s="48"/>
      <c r="BM1160" s="48"/>
      <c r="BN1160" s="48"/>
      <c r="BO1160" s="48"/>
      <c r="BP1160" s="48"/>
      <c r="BQ1160" s="48"/>
      <c r="BR1160" s="48"/>
      <c r="BS1160" s="48"/>
      <c r="BT1160" s="48"/>
      <c r="BU1160" s="48"/>
    </row>
    <row r="1161" spans="1:73" ht="13" hidden="1">
      <c r="A1161" s="48"/>
      <c r="B1161" s="48"/>
      <c r="C1161" s="70" t="s">
        <v>3280</v>
      </c>
      <c r="D1161" s="48"/>
      <c r="E1161" s="48"/>
      <c r="F1161" s="48"/>
      <c r="G1161" s="48"/>
      <c r="H1161" s="48"/>
      <c r="I1161" s="48"/>
      <c r="J1161" s="48"/>
      <c r="K1161" s="48"/>
      <c r="L1161" s="450">
        <f t="shared" si="79"/>
        <v>790</v>
      </c>
      <c r="M1161" s="450"/>
      <c r="N1161" s="145" t="s">
        <v>3281</v>
      </c>
      <c r="O1161" s="48"/>
      <c r="P1161" s="48"/>
      <c r="Q1161" s="48"/>
      <c r="R1161" s="48"/>
      <c r="S1161" s="48"/>
      <c r="T1161" s="48"/>
      <c r="U1161" s="451" t="str">
        <f t="shared" si="77"/>
        <v/>
      </c>
      <c r="V1161" s="451"/>
      <c r="W1161" s="451" t="str">
        <f t="shared" si="78"/>
        <v/>
      </c>
      <c r="X1161" s="451"/>
      <c r="Y1161" s="48"/>
      <c r="Z1161" s="48"/>
      <c r="AA1161" s="48"/>
      <c r="AB1161" s="48"/>
      <c r="AC1161" s="48"/>
      <c r="AD1161" s="48"/>
      <c r="AE1161" s="48"/>
      <c r="AF1161" s="70"/>
      <c r="AG1161" s="48"/>
      <c r="AH1161" s="70"/>
      <c r="AI1161" s="48"/>
      <c r="AJ1161" s="48"/>
      <c r="AK1161" s="48"/>
      <c r="AL1161" s="147"/>
      <c r="AM1161" s="48"/>
      <c r="AN1161" s="48"/>
      <c r="AO1161" s="48"/>
      <c r="AP1161" s="48"/>
      <c r="AQ1161" s="48"/>
      <c r="AR1161" s="48"/>
      <c r="AS1161" s="48"/>
      <c r="AT1161" s="48"/>
      <c r="AU1161" s="157"/>
      <c r="AV1161" s="48"/>
      <c r="AW1161" s="48"/>
      <c r="AX1161" s="48"/>
      <c r="AY1161" s="48"/>
      <c r="AZ1161" s="48"/>
      <c r="BA1161" s="70"/>
      <c r="BB1161" s="48"/>
      <c r="BC1161" s="48"/>
      <c r="BD1161" s="48"/>
      <c r="BE1161" s="48"/>
      <c r="BF1161" s="48"/>
      <c r="BG1161" s="48"/>
      <c r="BH1161" s="48"/>
      <c r="BI1161" s="48"/>
      <c r="BJ1161" s="48"/>
      <c r="BK1161" s="48"/>
      <c r="BL1161" s="48"/>
      <c r="BM1161" s="48"/>
      <c r="BN1161" s="48"/>
      <c r="BO1161" s="48"/>
      <c r="BP1161" s="48"/>
      <c r="BQ1161" s="48"/>
      <c r="BR1161" s="48"/>
      <c r="BS1161" s="48"/>
      <c r="BT1161" s="48"/>
      <c r="BU1161" s="48"/>
    </row>
    <row r="1162" spans="1:73" ht="13" hidden="1">
      <c r="A1162" s="48"/>
      <c r="B1162" s="48"/>
      <c r="C1162" s="70" t="s">
        <v>3282</v>
      </c>
      <c r="D1162" s="48"/>
      <c r="E1162" s="48"/>
      <c r="F1162" s="48"/>
      <c r="G1162" s="48"/>
      <c r="H1162" s="48"/>
      <c r="I1162" s="48"/>
      <c r="J1162" s="48"/>
      <c r="K1162" s="48"/>
      <c r="L1162" s="450">
        <f t="shared" si="79"/>
        <v>791</v>
      </c>
      <c r="M1162" s="450"/>
      <c r="N1162" s="145" t="s">
        <v>3283</v>
      </c>
      <c r="O1162" s="48"/>
      <c r="P1162" s="48"/>
      <c r="Q1162" s="48"/>
      <c r="R1162" s="48"/>
      <c r="S1162" s="48"/>
      <c r="T1162" s="48"/>
      <c r="U1162" s="451" t="str">
        <f t="shared" si="77"/>
        <v/>
      </c>
      <c r="V1162" s="451"/>
      <c r="W1162" s="451" t="str">
        <f t="shared" si="78"/>
        <v/>
      </c>
      <c r="X1162" s="451"/>
      <c r="Y1162" s="48"/>
      <c r="Z1162" s="48"/>
      <c r="AA1162" s="48"/>
      <c r="AB1162" s="48"/>
      <c r="AC1162" s="48"/>
      <c r="AD1162" s="48"/>
      <c r="AE1162" s="48"/>
      <c r="AF1162" s="70"/>
      <c r="AG1162" s="48"/>
      <c r="AH1162" s="70"/>
      <c r="AI1162" s="48"/>
      <c r="AJ1162" s="48"/>
      <c r="AK1162" s="48"/>
      <c r="AL1162" s="147"/>
      <c r="AM1162" s="48"/>
      <c r="AN1162" s="48"/>
      <c r="AO1162" s="48"/>
      <c r="AP1162" s="48"/>
      <c r="AQ1162" s="48"/>
      <c r="AR1162" s="48"/>
      <c r="AS1162" s="48"/>
      <c r="AT1162" s="48"/>
      <c r="AU1162" s="158"/>
      <c r="AV1162" s="48"/>
      <c r="AW1162" s="48"/>
      <c r="AX1162" s="48"/>
      <c r="AY1162" s="48"/>
      <c r="AZ1162" s="48"/>
      <c r="BA1162" s="70"/>
      <c r="BB1162" s="48"/>
      <c r="BC1162" s="48"/>
      <c r="BD1162" s="48"/>
      <c r="BE1162" s="48"/>
      <c r="BF1162" s="48"/>
      <c r="BG1162" s="48"/>
      <c r="BH1162" s="48"/>
      <c r="BI1162" s="48"/>
      <c r="BJ1162" s="48"/>
      <c r="BK1162" s="48"/>
      <c r="BL1162" s="48"/>
      <c r="BM1162" s="48"/>
      <c r="BN1162" s="48"/>
      <c r="BO1162" s="48"/>
      <c r="BP1162" s="48"/>
      <c r="BQ1162" s="48"/>
      <c r="BR1162" s="48"/>
      <c r="BS1162" s="48"/>
      <c r="BT1162" s="48"/>
      <c r="BU1162" s="48"/>
    </row>
    <row r="1163" spans="1:73" ht="13" hidden="1">
      <c r="A1163" s="48"/>
      <c r="B1163" s="48"/>
      <c r="C1163" s="70" t="s">
        <v>3284</v>
      </c>
      <c r="D1163" s="48"/>
      <c r="E1163" s="48"/>
      <c r="F1163" s="48"/>
      <c r="G1163" s="48"/>
      <c r="H1163" s="48"/>
      <c r="I1163" s="48"/>
      <c r="J1163" s="48"/>
      <c r="K1163" s="48"/>
      <c r="L1163" s="450">
        <f t="shared" si="79"/>
        <v>792</v>
      </c>
      <c r="M1163" s="450"/>
      <c r="N1163" s="145" t="s">
        <v>3285</v>
      </c>
      <c r="O1163" s="48"/>
      <c r="P1163" s="48"/>
      <c r="Q1163" s="48"/>
      <c r="R1163" s="48"/>
      <c r="S1163" s="48"/>
      <c r="T1163" s="48"/>
      <c r="U1163" s="451" t="str">
        <f t="shared" si="77"/>
        <v/>
      </c>
      <c r="V1163" s="451"/>
      <c r="W1163" s="451" t="str">
        <f t="shared" si="78"/>
        <v/>
      </c>
      <c r="X1163" s="451"/>
      <c r="Y1163" s="48"/>
      <c r="Z1163" s="48"/>
      <c r="AA1163" s="48"/>
      <c r="AB1163" s="48"/>
      <c r="AC1163" s="48"/>
      <c r="AD1163" s="48"/>
      <c r="AE1163" s="48"/>
      <c r="AF1163" s="70"/>
      <c r="AG1163" s="48"/>
      <c r="AH1163" s="70"/>
      <c r="AI1163" s="48"/>
      <c r="AJ1163" s="48"/>
      <c r="AK1163" s="48"/>
      <c r="AL1163" s="147"/>
      <c r="AM1163" s="48"/>
      <c r="AN1163" s="48"/>
      <c r="AO1163" s="48"/>
      <c r="AP1163" s="48"/>
      <c r="AQ1163" s="48"/>
      <c r="AR1163" s="48"/>
      <c r="AS1163" s="48"/>
      <c r="AT1163" s="48"/>
      <c r="AU1163" s="160"/>
      <c r="AV1163" s="48"/>
      <c r="AW1163" s="48"/>
      <c r="AX1163" s="48"/>
      <c r="AY1163" s="48"/>
      <c r="AZ1163" s="48"/>
      <c r="BA1163" s="70"/>
      <c r="BB1163" s="48"/>
      <c r="BC1163" s="48"/>
      <c r="BD1163" s="48"/>
      <c r="BE1163" s="48"/>
      <c r="BF1163" s="48"/>
      <c r="BG1163" s="48"/>
      <c r="BH1163" s="48"/>
      <c r="BI1163" s="48"/>
      <c r="BJ1163" s="48"/>
      <c r="BK1163" s="48"/>
      <c r="BL1163" s="48"/>
      <c r="BM1163" s="48"/>
      <c r="BN1163" s="48"/>
      <c r="BO1163" s="48"/>
      <c r="BP1163" s="48"/>
      <c r="BQ1163" s="48"/>
      <c r="BR1163" s="48"/>
      <c r="BS1163" s="48"/>
      <c r="BT1163" s="48"/>
      <c r="BU1163" s="48"/>
    </row>
    <row r="1164" spans="1:73" ht="13" hidden="1">
      <c r="A1164" s="48"/>
      <c r="B1164" s="48"/>
      <c r="C1164" s="70" t="s">
        <v>3286</v>
      </c>
      <c r="D1164" s="48"/>
      <c r="E1164" s="48"/>
      <c r="F1164" s="48"/>
      <c r="G1164" s="48"/>
      <c r="H1164" s="48"/>
      <c r="I1164" s="48"/>
      <c r="J1164" s="48"/>
      <c r="K1164" s="48"/>
      <c r="L1164" s="450">
        <f t="shared" si="79"/>
        <v>793</v>
      </c>
      <c r="M1164" s="450"/>
      <c r="N1164" s="145" t="s">
        <v>3287</v>
      </c>
      <c r="O1164" s="48"/>
      <c r="P1164" s="48"/>
      <c r="Q1164" s="48"/>
      <c r="R1164" s="48"/>
      <c r="S1164" s="48"/>
      <c r="T1164" s="48"/>
      <c r="U1164" s="451" t="str">
        <f t="shared" si="77"/>
        <v/>
      </c>
      <c r="V1164" s="451"/>
      <c r="W1164" s="451" t="str">
        <f t="shared" si="78"/>
        <v/>
      </c>
      <c r="X1164" s="451"/>
      <c r="Y1164" s="48"/>
      <c r="Z1164" s="48"/>
      <c r="AA1164" s="48"/>
      <c r="AB1164" s="48"/>
      <c r="AC1164" s="48"/>
      <c r="AD1164" s="48"/>
      <c r="AE1164" s="48"/>
      <c r="AF1164" s="70"/>
      <c r="AG1164" s="48"/>
      <c r="AH1164" s="70"/>
      <c r="AI1164" s="48"/>
      <c r="AJ1164" s="48"/>
      <c r="AK1164" s="48"/>
      <c r="AL1164" s="147"/>
      <c r="AM1164" s="48"/>
      <c r="AN1164" s="48"/>
      <c r="AO1164" s="48"/>
      <c r="AP1164" s="48"/>
      <c r="AQ1164" s="48"/>
      <c r="AR1164" s="48"/>
      <c r="AS1164" s="48"/>
      <c r="AT1164" s="48"/>
      <c r="AU1164" s="159"/>
      <c r="AV1164" s="48"/>
      <c r="AW1164" s="48"/>
      <c r="AX1164" s="48"/>
      <c r="AY1164" s="48"/>
      <c r="AZ1164" s="48"/>
      <c r="BA1164" s="70"/>
      <c r="BB1164" s="48"/>
      <c r="BC1164" s="48"/>
      <c r="BD1164" s="48"/>
      <c r="BE1164" s="48"/>
      <c r="BF1164" s="48"/>
      <c r="BG1164" s="48"/>
      <c r="BH1164" s="48"/>
      <c r="BI1164" s="48"/>
      <c r="BJ1164" s="48"/>
      <c r="BK1164" s="48"/>
      <c r="BL1164" s="48"/>
      <c r="BM1164" s="48"/>
      <c r="BN1164" s="48"/>
      <c r="BO1164" s="48"/>
      <c r="BP1164" s="48"/>
      <c r="BQ1164" s="48"/>
      <c r="BR1164" s="48"/>
      <c r="BS1164" s="48"/>
      <c r="BT1164" s="48"/>
      <c r="BU1164" s="48"/>
    </row>
    <row r="1165" spans="1:73" ht="13" hidden="1">
      <c r="A1165" s="48"/>
      <c r="B1165" s="48"/>
      <c r="C1165" s="70" t="s">
        <v>3288</v>
      </c>
      <c r="D1165" s="48"/>
      <c r="E1165" s="48"/>
      <c r="F1165" s="48"/>
      <c r="G1165" s="48"/>
      <c r="H1165" s="48"/>
      <c r="I1165" s="48"/>
      <c r="J1165" s="48"/>
      <c r="K1165" s="48"/>
      <c r="L1165" s="450">
        <f t="shared" si="79"/>
        <v>794</v>
      </c>
      <c r="M1165" s="450"/>
      <c r="N1165" s="145" t="s">
        <v>1958</v>
      </c>
      <c r="O1165" s="48"/>
      <c r="P1165" s="48"/>
      <c r="Q1165" s="48"/>
      <c r="R1165" s="48"/>
      <c r="S1165" s="48"/>
      <c r="T1165" s="48"/>
      <c r="U1165" s="451" t="str">
        <f t="shared" si="77"/>
        <v/>
      </c>
      <c r="V1165" s="451"/>
      <c r="W1165" s="451" t="str">
        <f t="shared" si="78"/>
        <v/>
      </c>
      <c r="X1165" s="451"/>
      <c r="Y1165" s="48"/>
      <c r="Z1165" s="48"/>
      <c r="AA1165" s="48"/>
      <c r="AB1165" s="48"/>
      <c r="AC1165" s="48"/>
      <c r="AD1165" s="48"/>
      <c r="AE1165" s="48"/>
      <c r="AF1165" s="70"/>
      <c r="AG1165" s="48"/>
      <c r="AH1165" s="70"/>
      <c r="AI1165" s="48"/>
      <c r="AJ1165" s="48"/>
      <c r="AK1165" s="48"/>
      <c r="AL1165" s="147"/>
      <c r="AM1165" s="48"/>
      <c r="AN1165" s="48"/>
      <c r="AO1165" s="48"/>
      <c r="AP1165" s="48"/>
      <c r="AQ1165" s="48"/>
      <c r="AR1165" s="48"/>
      <c r="AS1165" s="48"/>
      <c r="AT1165" s="48"/>
      <c r="AU1165" s="158"/>
      <c r="AV1165" s="48"/>
      <c r="AW1165" s="48"/>
      <c r="AX1165" s="48"/>
      <c r="AY1165" s="48"/>
      <c r="AZ1165" s="48"/>
      <c r="BA1165" s="70"/>
      <c r="BB1165" s="48"/>
      <c r="BC1165" s="48"/>
      <c r="BD1165" s="48"/>
      <c r="BE1165" s="48"/>
      <c r="BF1165" s="48"/>
      <c r="BG1165" s="48"/>
      <c r="BH1165" s="48"/>
      <c r="BI1165" s="48"/>
      <c r="BJ1165" s="48"/>
      <c r="BK1165" s="48"/>
      <c r="BL1165" s="48"/>
      <c r="BM1165" s="48"/>
      <c r="BN1165" s="48"/>
      <c r="BO1165" s="48"/>
      <c r="BP1165" s="48"/>
      <c r="BQ1165" s="48"/>
      <c r="BR1165" s="48"/>
      <c r="BS1165" s="48"/>
      <c r="BT1165" s="48"/>
      <c r="BU1165" s="48"/>
    </row>
    <row r="1166" spans="1:73" ht="13" hidden="1">
      <c r="A1166" s="48"/>
      <c r="B1166" s="48"/>
      <c r="C1166" s="70" t="s">
        <v>3289</v>
      </c>
      <c r="D1166" s="48"/>
      <c r="E1166" s="48"/>
      <c r="F1166" s="48"/>
      <c r="G1166" s="48"/>
      <c r="H1166" s="48"/>
      <c r="I1166" s="48"/>
      <c r="J1166" s="48"/>
      <c r="K1166" s="48"/>
      <c r="L1166" s="450">
        <f t="shared" si="79"/>
        <v>795</v>
      </c>
      <c r="M1166" s="450"/>
      <c r="N1166" s="145" t="s">
        <v>3290</v>
      </c>
      <c r="O1166" s="48"/>
      <c r="P1166" s="48"/>
      <c r="Q1166" s="48"/>
      <c r="R1166" s="48"/>
      <c r="S1166" s="48"/>
      <c r="T1166" s="48"/>
      <c r="U1166" s="451" t="str">
        <f t="shared" si="77"/>
        <v/>
      </c>
      <c r="V1166" s="451"/>
      <c r="W1166" s="451" t="str">
        <f t="shared" si="78"/>
        <v/>
      </c>
      <c r="X1166" s="451"/>
      <c r="Y1166" s="48"/>
      <c r="Z1166" s="48"/>
      <c r="AA1166" s="48"/>
      <c r="AB1166" s="48"/>
      <c r="AC1166" s="48"/>
      <c r="AD1166" s="48"/>
      <c r="AE1166" s="48"/>
      <c r="AF1166" s="70"/>
      <c r="AG1166" s="48"/>
      <c r="AH1166" s="70"/>
      <c r="AI1166" s="48"/>
      <c r="AJ1166" s="48"/>
      <c r="AK1166" s="48"/>
      <c r="AL1166" s="147"/>
      <c r="AM1166" s="48"/>
      <c r="AN1166" s="48"/>
      <c r="AO1166" s="48"/>
      <c r="AP1166" s="48"/>
      <c r="AQ1166" s="48"/>
      <c r="AR1166" s="48"/>
      <c r="AS1166" s="48"/>
      <c r="AT1166" s="48"/>
      <c r="AU1166" s="158"/>
      <c r="AV1166" s="48"/>
      <c r="AW1166" s="48"/>
      <c r="AX1166" s="48"/>
      <c r="AY1166" s="48"/>
      <c r="AZ1166" s="48"/>
      <c r="BA1166" s="70"/>
      <c r="BB1166" s="48"/>
      <c r="BC1166" s="48"/>
      <c r="BD1166" s="48"/>
      <c r="BE1166" s="48"/>
      <c r="BF1166" s="48"/>
      <c r="BG1166" s="48"/>
      <c r="BH1166" s="48"/>
      <c r="BI1166" s="48"/>
      <c r="BJ1166" s="48"/>
      <c r="BK1166" s="48"/>
      <c r="BL1166" s="48"/>
      <c r="BM1166" s="48"/>
      <c r="BN1166" s="48"/>
      <c r="BO1166" s="48"/>
      <c r="BP1166" s="48"/>
      <c r="BQ1166" s="48"/>
      <c r="BR1166" s="48"/>
      <c r="BS1166" s="48"/>
      <c r="BT1166" s="48"/>
      <c r="BU1166" s="48"/>
    </row>
    <row r="1167" spans="1:73" ht="13" hidden="1">
      <c r="A1167" s="48"/>
      <c r="B1167" s="48"/>
      <c r="C1167" s="70" t="s">
        <v>3291</v>
      </c>
      <c r="D1167" s="48"/>
      <c r="E1167" s="48"/>
      <c r="F1167" s="48"/>
      <c r="G1167" s="48"/>
      <c r="H1167" s="48"/>
      <c r="I1167" s="48"/>
      <c r="J1167" s="48"/>
      <c r="K1167" s="48"/>
      <c r="L1167" s="450">
        <f t="shared" si="79"/>
        <v>796</v>
      </c>
      <c r="M1167" s="450"/>
      <c r="N1167" s="145" t="s">
        <v>3292</v>
      </c>
      <c r="O1167" s="48"/>
      <c r="P1167" s="48"/>
      <c r="Q1167" s="48"/>
      <c r="R1167" s="48"/>
      <c r="S1167" s="48"/>
      <c r="T1167" s="48"/>
      <c r="U1167" s="451" t="str">
        <f t="shared" si="77"/>
        <v/>
      </c>
      <c r="V1167" s="451"/>
      <c r="W1167" s="451" t="str">
        <f t="shared" si="78"/>
        <v/>
      </c>
      <c r="X1167" s="451"/>
      <c r="Y1167" s="48"/>
      <c r="Z1167" s="48"/>
      <c r="AA1167" s="48"/>
      <c r="AB1167" s="48"/>
      <c r="AC1167" s="48"/>
      <c r="AD1167" s="48"/>
      <c r="AE1167" s="48"/>
      <c r="AF1167" s="70"/>
      <c r="AG1167" s="48"/>
      <c r="AH1167" s="70"/>
      <c r="AI1167" s="48"/>
      <c r="AJ1167" s="48"/>
      <c r="AK1167" s="48"/>
      <c r="AL1167" s="147"/>
      <c r="AM1167" s="48"/>
      <c r="AN1167" s="48"/>
      <c r="AO1167" s="48"/>
      <c r="AP1167" s="48"/>
      <c r="AQ1167" s="48"/>
      <c r="AR1167" s="48"/>
      <c r="AS1167" s="48"/>
      <c r="AT1167" s="48"/>
      <c r="AU1167" s="158"/>
      <c r="AV1167" s="48"/>
      <c r="AW1167" s="48"/>
      <c r="AX1167" s="48"/>
      <c r="AY1167" s="48"/>
      <c r="AZ1167" s="48"/>
      <c r="BA1167" s="70"/>
      <c r="BB1167" s="48"/>
      <c r="BC1167" s="48"/>
      <c r="BD1167" s="48"/>
      <c r="BE1167" s="48"/>
      <c r="BF1167" s="48"/>
      <c r="BG1167" s="48"/>
      <c r="BH1167" s="48"/>
      <c r="BI1167" s="48"/>
      <c r="BJ1167" s="48"/>
      <c r="BK1167" s="48"/>
      <c r="BL1167" s="48"/>
      <c r="BM1167" s="48"/>
      <c r="BN1167" s="48"/>
      <c r="BO1167" s="48"/>
      <c r="BP1167" s="48"/>
      <c r="BQ1167" s="48"/>
      <c r="BR1167" s="48"/>
      <c r="BS1167" s="48"/>
      <c r="BT1167" s="48"/>
      <c r="BU1167" s="48"/>
    </row>
    <row r="1168" spans="1:73" ht="13" hidden="1">
      <c r="A1168" s="48"/>
      <c r="B1168" s="48"/>
      <c r="C1168" s="70" t="s">
        <v>3293</v>
      </c>
      <c r="D1168" s="48"/>
      <c r="E1168" s="48"/>
      <c r="F1168" s="48"/>
      <c r="G1168" s="48"/>
      <c r="H1168" s="48"/>
      <c r="I1168" s="48"/>
      <c r="J1168" s="48"/>
      <c r="K1168" s="48"/>
      <c r="L1168" s="450">
        <f t="shared" si="79"/>
        <v>797</v>
      </c>
      <c r="M1168" s="450"/>
      <c r="N1168" s="145" t="s">
        <v>3294</v>
      </c>
      <c r="O1168" s="48"/>
      <c r="P1168" s="48"/>
      <c r="Q1168" s="48"/>
      <c r="R1168" s="48"/>
      <c r="S1168" s="48"/>
      <c r="T1168" s="48"/>
      <c r="U1168" s="451" t="str">
        <f t="shared" si="77"/>
        <v/>
      </c>
      <c r="V1168" s="451"/>
      <c r="W1168" s="451" t="str">
        <f t="shared" si="78"/>
        <v/>
      </c>
      <c r="X1168" s="451"/>
      <c r="Y1168" s="48"/>
      <c r="Z1168" s="48"/>
      <c r="AA1168" s="48"/>
      <c r="AB1168" s="48"/>
      <c r="AC1168" s="48"/>
      <c r="AD1168" s="48"/>
      <c r="AE1168" s="48"/>
      <c r="AF1168" s="70"/>
      <c r="AG1168" s="48"/>
      <c r="AH1168" s="70"/>
      <c r="AI1168" s="48"/>
      <c r="AJ1168" s="48"/>
      <c r="AK1168" s="48"/>
      <c r="AL1168" s="147"/>
      <c r="AM1168" s="48"/>
      <c r="AN1168" s="48"/>
      <c r="AO1168" s="48"/>
      <c r="AP1168" s="48"/>
      <c r="AQ1168" s="48"/>
      <c r="AR1168" s="48"/>
      <c r="AS1168" s="48"/>
      <c r="AT1168" s="48"/>
      <c r="AU1168" s="160"/>
      <c r="AV1168" s="48"/>
      <c r="AW1168" s="48"/>
      <c r="AX1168" s="48"/>
      <c r="AY1168" s="48"/>
      <c r="AZ1168" s="48"/>
      <c r="BA1168" s="70"/>
      <c r="BB1168" s="48"/>
      <c r="BC1168" s="48"/>
      <c r="BD1168" s="48"/>
      <c r="BE1168" s="48"/>
      <c r="BF1168" s="48"/>
      <c r="BG1168" s="48"/>
      <c r="BH1168" s="48"/>
      <c r="BI1168" s="48"/>
      <c r="BJ1168" s="48"/>
      <c r="BK1168" s="48"/>
      <c r="BL1168" s="48"/>
      <c r="BM1168" s="48"/>
      <c r="BN1168" s="48"/>
      <c r="BO1168" s="48"/>
      <c r="BP1168" s="48"/>
      <c r="BQ1168" s="48"/>
      <c r="BR1168" s="48"/>
      <c r="BS1168" s="48"/>
      <c r="BT1168" s="48"/>
      <c r="BU1168" s="48"/>
    </row>
    <row r="1169" spans="1:73" ht="13" hidden="1">
      <c r="A1169" s="48"/>
      <c r="B1169" s="48"/>
      <c r="C1169" s="70" t="s">
        <v>3295</v>
      </c>
      <c r="D1169" s="48"/>
      <c r="E1169" s="48"/>
      <c r="F1169" s="48"/>
      <c r="G1169" s="48"/>
      <c r="H1169" s="48"/>
      <c r="I1169" s="48"/>
      <c r="J1169" s="48"/>
      <c r="K1169" s="48"/>
      <c r="L1169" s="450">
        <f t="shared" si="79"/>
        <v>798</v>
      </c>
      <c r="M1169" s="450"/>
      <c r="N1169" s="145" t="s">
        <v>3296</v>
      </c>
      <c r="O1169" s="48"/>
      <c r="P1169" s="48"/>
      <c r="Q1169" s="48"/>
      <c r="R1169" s="48"/>
      <c r="S1169" s="48"/>
      <c r="T1169" s="48"/>
      <c r="U1169" s="451" t="str">
        <f t="shared" si="77"/>
        <v/>
      </c>
      <c r="V1169" s="451"/>
      <c r="W1169" s="451" t="str">
        <f t="shared" si="78"/>
        <v/>
      </c>
      <c r="X1169" s="451"/>
      <c r="Y1169" s="48"/>
      <c r="Z1169" s="48"/>
      <c r="AA1169" s="48"/>
      <c r="AB1169" s="48"/>
      <c r="AC1169" s="48"/>
      <c r="AD1169" s="48"/>
      <c r="AE1169" s="48"/>
      <c r="AF1169" s="70"/>
      <c r="AG1169" s="48"/>
      <c r="AH1169" s="70"/>
      <c r="AI1169" s="48"/>
      <c r="AJ1169" s="48"/>
      <c r="AK1169" s="48"/>
      <c r="AL1169" s="147"/>
      <c r="AM1169" s="48"/>
      <c r="AN1169" s="48"/>
      <c r="AO1169" s="48"/>
      <c r="AP1169" s="48"/>
      <c r="AQ1169" s="48"/>
      <c r="AR1169" s="48"/>
      <c r="AS1169" s="48"/>
      <c r="AT1169" s="48"/>
      <c r="AU1169" s="159"/>
      <c r="AV1169" s="48"/>
      <c r="AW1169" s="48"/>
      <c r="AX1169" s="48"/>
      <c r="AY1169" s="48"/>
      <c r="AZ1169" s="48"/>
      <c r="BA1169" s="70"/>
      <c r="BB1169" s="48"/>
      <c r="BC1169" s="48"/>
      <c r="BD1169" s="48"/>
      <c r="BE1169" s="48"/>
      <c r="BF1169" s="48"/>
      <c r="BG1169" s="48"/>
      <c r="BH1169" s="48"/>
      <c r="BI1169" s="48"/>
      <c r="BJ1169" s="48"/>
      <c r="BK1169" s="48"/>
      <c r="BL1169" s="48"/>
      <c r="BM1169" s="48"/>
      <c r="BN1169" s="48"/>
      <c r="BO1169" s="48"/>
      <c r="BP1169" s="48"/>
      <c r="BQ1169" s="48"/>
      <c r="BR1169" s="48"/>
      <c r="BS1169" s="48"/>
      <c r="BT1169" s="48"/>
      <c r="BU1169" s="48"/>
    </row>
    <row r="1170" spans="1:73" ht="13" hidden="1">
      <c r="A1170" s="48"/>
      <c r="B1170" s="48"/>
      <c r="C1170" s="70" t="s">
        <v>3297</v>
      </c>
      <c r="D1170" s="48"/>
      <c r="E1170" s="48"/>
      <c r="F1170" s="48"/>
      <c r="G1170" s="48"/>
      <c r="H1170" s="48"/>
      <c r="I1170" s="48"/>
      <c r="J1170" s="48"/>
      <c r="K1170" s="48"/>
      <c r="L1170" s="450">
        <f t="shared" si="79"/>
        <v>799</v>
      </c>
      <c r="M1170" s="450"/>
      <c r="N1170" s="145" t="s">
        <v>3298</v>
      </c>
      <c r="O1170" s="48"/>
      <c r="P1170" s="48"/>
      <c r="Q1170" s="48"/>
      <c r="R1170" s="48"/>
      <c r="S1170" s="48"/>
      <c r="T1170" s="48"/>
      <c r="U1170" s="451" t="str">
        <f t="shared" si="77"/>
        <v/>
      </c>
      <c r="V1170" s="451"/>
      <c r="W1170" s="451" t="str">
        <f t="shared" si="78"/>
        <v/>
      </c>
      <c r="X1170" s="451"/>
      <c r="Y1170" s="48"/>
      <c r="Z1170" s="48"/>
      <c r="AA1170" s="48"/>
      <c r="AB1170" s="48"/>
      <c r="AC1170" s="48"/>
      <c r="AD1170" s="48"/>
      <c r="AE1170" s="48"/>
      <c r="AF1170" s="70"/>
      <c r="AG1170" s="48"/>
      <c r="AH1170" s="70"/>
      <c r="AI1170" s="48"/>
      <c r="AJ1170" s="48"/>
      <c r="AK1170" s="48"/>
      <c r="AL1170" s="147"/>
      <c r="AM1170" s="48"/>
      <c r="AN1170" s="48"/>
      <c r="AO1170" s="48"/>
      <c r="AP1170" s="48"/>
      <c r="AQ1170" s="48"/>
      <c r="AR1170" s="48"/>
      <c r="AS1170" s="48"/>
      <c r="AT1170" s="48"/>
      <c r="AU1170" s="166"/>
      <c r="AV1170" s="48"/>
      <c r="AW1170" s="48"/>
      <c r="AX1170" s="48"/>
      <c r="AY1170" s="48"/>
      <c r="AZ1170" s="48"/>
      <c r="BA1170" s="70"/>
      <c r="BB1170" s="48"/>
      <c r="BC1170" s="48"/>
      <c r="BD1170" s="48"/>
      <c r="BE1170" s="48"/>
      <c r="BF1170" s="48"/>
      <c r="BG1170" s="48"/>
      <c r="BH1170" s="48"/>
      <c r="BI1170" s="48"/>
      <c r="BJ1170" s="48"/>
      <c r="BK1170" s="48"/>
      <c r="BL1170" s="48"/>
      <c r="BM1170" s="48"/>
      <c r="BN1170" s="48"/>
      <c r="BO1170" s="48"/>
      <c r="BP1170" s="48"/>
      <c r="BQ1170" s="48"/>
      <c r="BR1170" s="48"/>
      <c r="BS1170" s="48"/>
      <c r="BT1170" s="48"/>
      <c r="BU1170" s="48"/>
    </row>
    <row r="1171" spans="1:73" ht="13" hidden="1">
      <c r="A1171" s="48"/>
      <c r="B1171" s="48"/>
      <c r="C1171" s="70" t="s">
        <v>3299</v>
      </c>
      <c r="D1171" s="48"/>
      <c r="E1171" s="48"/>
      <c r="F1171" s="48"/>
      <c r="G1171" s="48"/>
      <c r="H1171" s="48"/>
      <c r="I1171" s="48"/>
      <c r="J1171" s="48"/>
      <c r="K1171" s="48"/>
      <c r="L1171" s="450">
        <f t="shared" si="79"/>
        <v>800</v>
      </c>
      <c r="M1171" s="450"/>
      <c r="N1171" s="145" t="s">
        <v>3300</v>
      </c>
      <c r="O1171" s="48"/>
      <c r="P1171" s="48"/>
      <c r="Q1171" s="48"/>
      <c r="R1171" s="48"/>
      <c r="S1171" s="48"/>
      <c r="T1171" s="48"/>
      <c r="U1171" s="451" t="str">
        <f t="shared" si="77"/>
        <v/>
      </c>
      <c r="V1171" s="451"/>
      <c r="W1171" s="451" t="str">
        <f t="shared" si="78"/>
        <v/>
      </c>
      <c r="X1171" s="451"/>
      <c r="Y1171" s="48"/>
      <c r="Z1171" s="48"/>
      <c r="AA1171" s="48"/>
      <c r="AB1171" s="48"/>
      <c r="AC1171" s="48"/>
      <c r="AD1171" s="48"/>
      <c r="AE1171" s="48"/>
      <c r="AF1171" s="70"/>
      <c r="AG1171" s="48"/>
      <c r="AH1171" s="70"/>
      <c r="AI1171" s="48"/>
      <c r="AJ1171" s="48"/>
      <c r="AK1171" s="48"/>
      <c r="AL1171" s="147"/>
      <c r="AM1171" s="48"/>
      <c r="AN1171" s="48"/>
      <c r="AO1171" s="48"/>
      <c r="AP1171" s="48"/>
      <c r="AQ1171" s="48"/>
      <c r="AR1171" s="48"/>
      <c r="AS1171" s="48"/>
      <c r="AT1171" s="48"/>
      <c r="AU1171" s="158"/>
      <c r="AV1171" s="48"/>
      <c r="AW1171" s="48"/>
      <c r="AX1171" s="48"/>
      <c r="AY1171" s="48"/>
      <c r="AZ1171" s="48"/>
      <c r="BA1171" s="70"/>
      <c r="BB1171" s="48"/>
      <c r="BC1171" s="48"/>
      <c r="BD1171" s="48"/>
      <c r="BE1171" s="48"/>
      <c r="BF1171" s="48"/>
      <c r="BG1171" s="48"/>
      <c r="BH1171" s="48"/>
      <c r="BI1171" s="48"/>
      <c r="BJ1171" s="48"/>
      <c r="BK1171" s="48"/>
      <c r="BL1171" s="48"/>
      <c r="BM1171" s="48"/>
      <c r="BN1171" s="48"/>
      <c r="BO1171" s="48"/>
      <c r="BP1171" s="48"/>
      <c r="BQ1171" s="48"/>
      <c r="BR1171" s="48"/>
      <c r="BS1171" s="48"/>
      <c r="BT1171" s="48"/>
      <c r="BU1171" s="48"/>
    </row>
    <row r="1172" spans="1:73" ht="13" hidden="1">
      <c r="A1172" s="48"/>
      <c r="B1172" s="48"/>
      <c r="C1172" s="70" t="s">
        <v>3301</v>
      </c>
      <c r="D1172" s="48"/>
      <c r="E1172" s="48"/>
      <c r="F1172" s="48"/>
      <c r="G1172" s="48"/>
      <c r="H1172" s="48"/>
      <c r="I1172" s="48"/>
      <c r="J1172" s="48"/>
      <c r="K1172" s="48"/>
      <c r="L1172" s="450">
        <f t="shared" si="79"/>
        <v>801</v>
      </c>
      <c r="M1172" s="450"/>
      <c r="N1172" s="145" t="s">
        <v>3302</v>
      </c>
      <c r="O1172" s="48"/>
      <c r="P1172" s="48"/>
      <c r="Q1172" s="48"/>
      <c r="R1172" s="48"/>
      <c r="S1172" s="48"/>
      <c r="T1172" s="48"/>
      <c r="U1172" s="451" t="str">
        <f t="shared" si="77"/>
        <v/>
      </c>
      <c r="V1172" s="451"/>
      <c r="W1172" s="451" t="str">
        <f t="shared" si="78"/>
        <v/>
      </c>
      <c r="X1172" s="451"/>
      <c r="Y1172" s="48"/>
      <c r="Z1172" s="48"/>
      <c r="AA1172" s="48"/>
      <c r="AB1172" s="48"/>
      <c r="AC1172" s="48"/>
      <c r="AD1172" s="48"/>
      <c r="AE1172" s="48"/>
      <c r="AF1172" s="70"/>
      <c r="AG1172" s="48"/>
      <c r="AH1172" s="70"/>
      <c r="AI1172" s="48"/>
      <c r="AJ1172" s="48"/>
      <c r="AK1172" s="48"/>
      <c r="AL1172" s="147"/>
      <c r="AM1172" s="48"/>
      <c r="AN1172" s="48"/>
      <c r="AO1172" s="48"/>
      <c r="AP1172" s="48"/>
      <c r="AQ1172" s="48"/>
      <c r="AR1172" s="48"/>
      <c r="AS1172" s="48"/>
      <c r="AT1172" s="48"/>
      <c r="AU1172" s="163"/>
      <c r="AV1172" s="48"/>
      <c r="AW1172" s="48"/>
      <c r="AX1172" s="48"/>
      <c r="AY1172" s="48"/>
      <c r="AZ1172" s="48"/>
      <c r="BA1172" s="70"/>
      <c r="BB1172" s="48"/>
      <c r="BC1172" s="48"/>
      <c r="BD1172" s="48"/>
      <c r="BE1172" s="48"/>
      <c r="BF1172" s="48"/>
      <c r="BG1172" s="48"/>
      <c r="BH1172" s="48"/>
      <c r="BI1172" s="48"/>
      <c r="BJ1172" s="48"/>
      <c r="BK1172" s="48"/>
      <c r="BL1172" s="48"/>
      <c r="BM1172" s="48"/>
      <c r="BN1172" s="48"/>
      <c r="BO1172" s="48"/>
      <c r="BP1172" s="48"/>
      <c r="BQ1172" s="48"/>
      <c r="BR1172" s="48"/>
      <c r="BS1172" s="48"/>
      <c r="BT1172" s="48"/>
      <c r="BU1172" s="48"/>
    </row>
    <row r="1173" spans="1:73" ht="13" hidden="1">
      <c r="A1173" s="48"/>
      <c r="B1173" s="48"/>
      <c r="C1173" s="70" t="s">
        <v>3303</v>
      </c>
      <c r="D1173" s="48"/>
      <c r="E1173" s="48"/>
      <c r="F1173" s="48"/>
      <c r="G1173" s="48"/>
      <c r="H1173" s="48"/>
      <c r="I1173" s="48"/>
      <c r="J1173" s="48"/>
      <c r="K1173" s="48"/>
      <c r="L1173" s="450">
        <f t="shared" si="79"/>
        <v>802</v>
      </c>
      <c r="M1173" s="450"/>
      <c r="N1173" s="145" t="s">
        <v>3304</v>
      </c>
      <c r="O1173" s="48"/>
      <c r="P1173" s="48"/>
      <c r="Q1173" s="48"/>
      <c r="R1173" s="48"/>
      <c r="S1173" s="48"/>
      <c r="T1173" s="48"/>
      <c r="U1173" s="451" t="str">
        <f t="shared" si="77"/>
        <v/>
      </c>
      <c r="V1173" s="451"/>
      <c r="W1173" s="451" t="str">
        <f t="shared" si="78"/>
        <v/>
      </c>
      <c r="X1173" s="451"/>
      <c r="Y1173" s="48"/>
      <c r="Z1173" s="48"/>
      <c r="AA1173" s="48"/>
      <c r="AB1173" s="48"/>
      <c r="AC1173" s="48"/>
      <c r="AD1173" s="48"/>
      <c r="AE1173" s="48"/>
      <c r="AF1173" s="70"/>
      <c r="AG1173" s="48"/>
      <c r="AH1173" s="70"/>
      <c r="AI1173" s="48"/>
      <c r="AJ1173" s="48"/>
      <c r="AK1173" s="48"/>
      <c r="AL1173" s="147"/>
      <c r="AM1173" s="48"/>
      <c r="AN1173" s="48"/>
      <c r="AO1173" s="48"/>
      <c r="AP1173" s="48"/>
      <c r="AQ1173" s="48"/>
      <c r="AR1173" s="48"/>
      <c r="AS1173" s="48"/>
      <c r="AT1173" s="48"/>
      <c r="AU1173" s="156"/>
      <c r="AV1173" s="48"/>
      <c r="AW1173" s="48"/>
      <c r="AX1173" s="48"/>
      <c r="AY1173" s="48"/>
      <c r="AZ1173" s="48"/>
      <c r="BA1173" s="70"/>
      <c r="BB1173" s="48"/>
      <c r="BC1173" s="48"/>
      <c r="BD1173" s="48"/>
      <c r="BE1173" s="48"/>
      <c r="BF1173" s="48"/>
      <c r="BG1173" s="48"/>
      <c r="BH1173" s="48"/>
      <c r="BI1173" s="48"/>
      <c r="BJ1173" s="48"/>
      <c r="BK1173" s="48"/>
      <c r="BL1173" s="48"/>
      <c r="BM1173" s="48"/>
      <c r="BN1173" s="48"/>
      <c r="BO1173" s="48"/>
      <c r="BP1173" s="48"/>
      <c r="BQ1173" s="48"/>
      <c r="BR1173" s="48"/>
      <c r="BS1173" s="48"/>
      <c r="BT1173" s="48"/>
      <c r="BU1173" s="48"/>
    </row>
    <row r="1174" spans="1:73" ht="13" hidden="1">
      <c r="A1174" s="48"/>
      <c r="B1174" s="48"/>
      <c r="C1174" s="70" t="s">
        <v>3305</v>
      </c>
      <c r="D1174" s="48"/>
      <c r="E1174" s="48"/>
      <c r="F1174" s="48"/>
      <c r="G1174" s="48"/>
      <c r="H1174" s="48"/>
      <c r="I1174" s="48"/>
      <c r="J1174" s="48"/>
      <c r="K1174" s="48"/>
      <c r="L1174" s="450">
        <f t="shared" si="79"/>
        <v>803</v>
      </c>
      <c r="M1174" s="450"/>
      <c r="N1174" s="145" t="s">
        <v>3306</v>
      </c>
      <c r="O1174" s="48"/>
      <c r="P1174" s="48"/>
      <c r="Q1174" s="48"/>
      <c r="R1174" s="48"/>
      <c r="S1174" s="48"/>
      <c r="T1174" s="48"/>
      <c r="U1174" s="451" t="str">
        <f t="shared" si="77"/>
        <v/>
      </c>
      <c r="V1174" s="451"/>
      <c r="W1174" s="451" t="str">
        <f t="shared" si="78"/>
        <v/>
      </c>
      <c r="X1174" s="451"/>
      <c r="Y1174" s="48"/>
      <c r="Z1174" s="48"/>
      <c r="AA1174" s="48"/>
      <c r="AB1174" s="48"/>
      <c r="AC1174" s="48"/>
      <c r="AD1174" s="48"/>
      <c r="AE1174" s="48"/>
      <c r="AF1174" s="70"/>
      <c r="AG1174" s="48"/>
      <c r="AH1174" s="70"/>
      <c r="AI1174" s="48"/>
      <c r="AJ1174" s="48"/>
      <c r="AK1174" s="48"/>
      <c r="AL1174" s="147"/>
      <c r="AM1174" s="48"/>
      <c r="AN1174" s="48"/>
      <c r="AO1174" s="48"/>
      <c r="AP1174" s="48"/>
      <c r="AQ1174" s="48"/>
      <c r="AR1174" s="48"/>
      <c r="AS1174" s="48"/>
      <c r="AT1174" s="48"/>
      <c r="AU1174" s="158"/>
      <c r="AV1174" s="48"/>
      <c r="AW1174" s="48"/>
      <c r="AX1174" s="48"/>
      <c r="AY1174" s="48"/>
      <c r="AZ1174" s="48"/>
      <c r="BA1174" s="70"/>
      <c r="BB1174" s="48"/>
      <c r="BC1174" s="48"/>
      <c r="BD1174" s="48"/>
      <c r="BE1174" s="48"/>
      <c r="BF1174" s="48"/>
      <c r="BG1174" s="48"/>
      <c r="BH1174" s="48"/>
      <c r="BI1174" s="48"/>
      <c r="BJ1174" s="48"/>
      <c r="BK1174" s="48"/>
      <c r="BL1174" s="48"/>
      <c r="BM1174" s="48"/>
      <c r="BN1174" s="48"/>
      <c r="BO1174" s="48"/>
      <c r="BP1174" s="48"/>
      <c r="BQ1174" s="48"/>
      <c r="BR1174" s="48"/>
      <c r="BS1174" s="48"/>
      <c r="BT1174" s="48"/>
      <c r="BU1174" s="48"/>
    </row>
    <row r="1175" spans="1:73" ht="13" hidden="1">
      <c r="A1175" s="48"/>
      <c r="B1175" s="48"/>
      <c r="C1175" s="70" t="s">
        <v>3307</v>
      </c>
      <c r="D1175" s="48"/>
      <c r="E1175" s="48"/>
      <c r="F1175" s="48"/>
      <c r="G1175" s="48"/>
      <c r="H1175" s="48"/>
      <c r="I1175" s="48"/>
      <c r="J1175" s="48"/>
      <c r="K1175" s="48"/>
      <c r="L1175" s="450">
        <f t="shared" si="79"/>
        <v>804</v>
      </c>
      <c r="M1175" s="450"/>
      <c r="N1175" s="145" t="s">
        <v>3308</v>
      </c>
      <c r="O1175" s="48"/>
      <c r="P1175" s="48"/>
      <c r="Q1175" s="48"/>
      <c r="R1175" s="48"/>
      <c r="S1175" s="48"/>
      <c r="T1175" s="48"/>
      <c r="U1175" s="451" t="str">
        <f t="shared" si="77"/>
        <v/>
      </c>
      <c r="V1175" s="451"/>
      <c r="W1175" s="451" t="str">
        <f t="shared" si="78"/>
        <v/>
      </c>
      <c r="X1175" s="451"/>
      <c r="Y1175" s="48"/>
      <c r="Z1175" s="48"/>
      <c r="AA1175" s="48"/>
      <c r="AB1175" s="48"/>
      <c r="AC1175" s="48"/>
      <c r="AD1175" s="48"/>
      <c r="AE1175" s="48"/>
      <c r="AF1175" s="70"/>
      <c r="AG1175" s="48"/>
      <c r="AH1175" s="70"/>
      <c r="AI1175" s="48"/>
      <c r="AJ1175" s="48"/>
      <c r="AK1175" s="48"/>
      <c r="AL1175" s="147"/>
      <c r="AM1175" s="48"/>
      <c r="AN1175" s="48"/>
      <c r="AO1175" s="48"/>
      <c r="AP1175" s="48"/>
      <c r="AQ1175" s="48"/>
      <c r="AR1175" s="48"/>
      <c r="AS1175" s="48"/>
      <c r="AT1175" s="48"/>
      <c r="AU1175" s="163"/>
      <c r="AV1175" s="48"/>
      <c r="AW1175" s="48"/>
      <c r="AX1175" s="48"/>
      <c r="AY1175" s="48"/>
      <c r="AZ1175" s="48"/>
      <c r="BA1175" s="70"/>
      <c r="BB1175" s="48"/>
      <c r="BC1175" s="48"/>
      <c r="BD1175" s="48"/>
      <c r="BE1175" s="48"/>
      <c r="BF1175" s="48"/>
      <c r="BG1175" s="48"/>
      <c r="BH1175" s="48"/>
      <c r="BI1175" s="48"/>
      <c r="BJ1175" s="48"/>
      <c r="BK1175" s="48"/>
      <c r="BL1175" s="48"/>
      <c r="BM1175" s="48"/>
      <c r="BN1175" s="48"/>
      <c r="BO1175" s="48"/>
      <c r="BP1175" s="48"/>
      <c r="BQ1175" s="48"/>
      <c r="BR1175" s="48"/>
      <c r="BS1175" s="48"/>
      <c r="BT1175" s="48"/>
      <c r="BU1175" s="48"/>
    </row>
    <row r="1176" spans="1:73" ht="13" hidden="1">
      <c r="A1176" s="48"/>
      <c r="B1176" s="48"/>
      <c r="C1176" s="70" t="s">
        <v>3309</v>
      </c>
      <c r="D1176" s="48"/>
      <c r="E1176" s="48"/>
      <c r="F1176" s="48"/>
      <c r="G1176" s="48"/>
      <c r="H1176" s="48"/>
      <c r="I1176" s="48"/>
      <c r="J1176" s="48"/>
      <c r="K1176" s="48"/>
      <c r="L1176" s="450">
        <f t="shared" si="79"/>
        <v>805</v>
      </c>
      <c r="M1176" s="450"/>
      <c r="N1176" s="145" t="s">
        <v>3310</v>
      </c>
      <c r="O1176" s="48"/>
      <c r="P1176" s="48"/>
      <c r="Q1176" s="48"/>
      <c r="R1176" s="48"/>
      <c r="S1176" s="48"/>
      <c r="T1176" s="48"/>
      <c r="U1176" s="451" t="str">
        <f t="shared" si="77"/>
        <v/>
      </c>
      <c r="V1176" s="451"/>
      <c r="W1176" s="451" t="str">
        <f t="shared" si="78"/>
        <v/>
      </c>
      <c r="X1176" s="451"/>
      <c r="Y1176" s="48"/>
      <c r="Z1176" s="48"/>
      <c r="AA1176" s="48"/>
      <c r="AB1176" s="48"/>
      <c r="AC1176" s="48"/>
      <c r="AD1176" s="48"/>
      <c r="AE1176" s="48"/>
      <c r="AF1176" s="70"/>
      <c r="AG1176" s="48"/>
      <c r="AH1176" s="70"/>
      <c r="AI1176" s="48"/>
      <c r="AJ1176" s="48"/>
      <c r="AK1176" s="48"/>
      <c r="AL1176" s="147"/>
      <c r="AM1176" s="48"/>
      <c r="AN1176" s="48"/>
      <c r="AO1176" s="48"/>
      <c r="AP1176" s="48"/>
      <c r="AQ1176" s="48"/>
      <c r="AR1176" s="48"/>
      <c r="AS1176" s="48"/>
      <c r="AT1176" s="48"/>
      <c r="AU1176" s="160"/>
      <c r="AV1176" s="48"/>
      <c r="AW1176" s="48"/>
      <c r="AX1176" s="48"/>
      <c r="AY1176" s="48"/>
      <c r="AZ1176" s="48"/>
      <c r="BA1176" s="70"/>
      <c r="BB1176" s="48"/>
      <c r="BC1176" s="48"/>
      <c r="BD1176" s="48"/>
      <c r="BE1176" s="48"/>
      <c r="BF1176" s="48"/>
      <c r="BG1176" s="48"/>
      <c r="BH1176" s="48"/>
      <c r="BI1176" s="48"/>
      <c r="BJ1176" s="48"/>
      <c r="BK1176" s="48"/>
      <c r="BL1176" s="48"/>
      <c r="BM1176" s="48"/>
      <c r="BN1176" s="48"/>
      <c r="BO1176" s="48"/>
      <c r="BP1176" s="48"/>
      <c r="BQ1176" s="48"/>
      <c r="BR1176" s="48"/>
      <c r="BS1176" s="48"/>
      <c r="BT1176" s="48"/>
      <c r="BU1176" s="48"/>
    </row>
    <row r="1177" spans="1:73" ht="13" hidden="1">
      <c r="A1177" s="48"/>
      <c r="B1177" s="48"/>
      <c r="C1177" s="70" t="s">
        <v>3311</v>
      </c>
      <c r="D1177" s="48"/>
      <c r="E1177" s="48"/>
      <c r="F1177" s="48"/>
      <c r="G1177" s="48"/>
      <c r="H1177" s="48"/>
      <c r="I1177" s="48"/>
      <c r="J1177" s="48"/>
      <c r="K1177" s="48"/>
      <c r="L1177" s="450">
        <f t="shared" si="79"/>
        <v>806</v>
      </c>
      <c r="M1177" s="450"/>
      <c r="N1177" s="145" t="s">
        <v>3067</v>
      </c>
      <c r="O1177" s="48"/>
      <c r="P1177" s="48"/>
      <c r="Q1177" s="48"/>
      <c r="R1177" s="48"/>
      <c r="S1177" s="48"/>
      <c r="T1177" s="48"/>
      <c r="U1177" s="451" t="str">
        <f t="shared" si="77"/>
        <v/>
      </c>
      <c r="V1177" s="451"/>
      <c r="W1177" s="451" t="str">
        <f t="shared" si="78"/>
        <v/>
      </c>
      <c r="X1177" s="451"/>
      <c r="Y1177" s="48"/>
      <c r="Z1177" s="48"/>
      <c r="AA1177" s="48"/>
      <c r="AB1177" s="48"/>
      <c r="AC1177" s="48"/>
      <c r="AD1177" s="48"/>
      <c r="AE1177" s="48"/>
      <c r="AF1177" s="70"/>
      <c r="AG1177" s="48"/>
      <c r="AH1177" s="70"/>
      <c r="AI1177" s="48"/>
      <c r="AJ1177" s="48"/>
      <c r="AK1177" s="48"/>
      <c r="AL1177" s="147"/>
      <c r="AM1177" s="48"/>
      <c r="AN1177" s="48"/>
      <c r="AO1177" s="48"/>
      <c r="AP1177" s="48"/>
      <c r="AQ1177" s="48"/>
      <c r="AR1177" s="48"/>
      <c r="AS1177" s="48"/>
      <c r="AT1177" s="48"/>
      <c r="AU1177" s="160"/>
      <c r="AV1177" s="48"/>
      <c r="AW1177" s="48"/>
      <c r="AX1177" s="48"/>
      <c r="AY1177" s="48"/>
      <c r="AZ1177" s="48"/>
      <c r="BA1177" s="70"/>
      <c r="BB1177" s="48"/>
      <c r="BC1177" s="48"/>
      <c r="BD1177" s="48"/>
      <c r="BE1177" s="48"/>
      <c r="BF1177" s="48"/>
      <c r="BG1177" s="48"/>
      <c r="BH1177" s="48"/>
      <c r="BI1177" s="48"/>
      <c r="BJ1177" s="48"/>
      <c r="BK1177" s="48"/>
      <c r="BL1177" s="48"/>
      <c r="BM1177" s="48"/>
      <c r="BN1177" s="48"/>
      <c r="BO1177" s="48"/>
      <c r="BP1177" s="48"/>
      <c r="BQ1177" s="48"/>
      <c r="BR1177" s="48"/>
      <c r="BS1177" s="48"/>
      <c r="BT1177" s="48"/>
      <c r="BU1177" s="48"/>
    </row>
    <row r="1178" spans="1:73" ht="13" hidden="1">
      <c r="A1178" s="48"/>
      <c r="B1178" s="48"/>
      <c r="C1178" s="147" t="s">
        <v>3312</v>
      </c>
      <c r="D1178" s="48"/>
      <c r="E1178" s="48"/>
      <c r="F1178" s="48"/>
      <c r="G1178" s="48"/>
      <c r="H1178" s="48"/>
      <c r="I1178" s="48"/>
      <c r="J1178" s="48"/>
      <c r="K1178" s="48"/>
      <c r="L1178" s="450">
        <f t="shared" si="79"/>
        <v>807</v>
      </c>
      <c r="M1178" s="450"/>
      <c r="N1178" s="145" t="s">
        <v>3313</v>
      </c>
      <c r="O1178" s="48"/>
      <c r="P1178" s="48"/>
      <c r="Q1178" s="48"/>
      <c r="R1178" s="48"/>
      <c r="S1178" s="48"/>
      <c r="T1178" s="48"/>
      <c r="U1178" s="451" t="str">
        <f t="shared" si="77"/>
        <v/>
      </c>
      <c r="V1178" s="451"/>
      <c r="W1178" s="451" t="str">
        <f t="shared" si="78"/>
        <v/>
      </c>
      <c r="X1178" s="451"/>
      <c r="Y1178" s="48"/>
      <c r="Z1178" s="48"/>
      <c r="AA1178" s="48"/>
      <c r="AB1178" s="48"/>
      <c r="AC1178" s="48"/>
      <c r="AD1178" s="48"/>
      <c r="AE1178" s="48"/>
      <c r="AF1178" s="70"/>
      <c r="AG1178" s="48"/>
      <c r="AH1178" s="70"/>
      <c r="AI1178" s="48"/>
      <c r="AJ1178" s="48"/>
      <c r="AK1178" s="48"/>
      <c r="AL1178" s="147"/>
      <c r="AM1178" s="48"/>
      <c r="AN1178" s="48"/>
      <c r="AO1178" s="48"/>
      <c r="AP1178" s="48"/>
      <c r="AQ1178" s="48"/>
      <c r="AR1178" s="48"/>
      <c r="AS1178" s="48"/>
      <c r="AT1178" s="48"/>
      <c r="AU1178" s="159"/>
      <c r="AV1178" s="48"/>
      <c r="AW1178" s="48"/>
      <c r="AX1178" s="48"/>
      <c r="AY1178" s="48"/>
      <c r="AZ1178" s="48"/>
      <c r="BA1178" s="70"/>
      <c r="BB1178" s="48"/>
      <c r="BC1178" s="48"/>
      <c r="BD1178" s="48"/>
      <c r="BE1178" s="48"/>
      <c r="BF1178" s="48"/>
      <c r="BG1178" s="48"/>
      <c r="BH1178" s="48"/>
      <c r="BI1178" s="48"/>
      <c r="BJ1178" s="48"/>
      <c r="BK1178" s="48"/>
      <c r="BL1178" s="48"/>
      <c r="BM1178" s="48"/>
      <c r="BN1178" s="48"/>
      <c r="BO1178" s="48"/>
      <c r="BP1178" s="48"/>
      <c r="BQ1178" s="48"/>
      <c r="BR1178" s="48"/>
      <c r="BS1178" s="48"/>
      <c r="BT1178" s="48"/>
      <c r="BU1178" s="48"/>
    </row>
    <row r="1179" spans="1:73" ht="13" hidden="1">
      <c r="A1179" s="48"/>
      <c r="B1179" s="48"/>
      <c r="C1179" s="70" t="s">
        <v>3314</v>
      </c>
      <c r="D1179" s="48"/>
      <c r="E1179" s="48"/>
      <c r="F1179" s="48"/>
      <c r="G1179" s="48"/>
      <c r="H1179" s="48"/>
      <c r="I1179" s="48"/>
      <c r="J1179" s="48"/>
      <c r="K1179" s="48"/>
      <c r="L1179" s="450">
        <f t="shared" si="79"/>
        <v>808</v>
      </c>
      <c r="M1179" s="450"/>
      <c r="N1179" s="145" t="s">
        <v>3315</v>
      </c>
      <c r="O1179" s="48"/>
      <c r="P1179" s="48"/>
      <c r="Q1179" s="48"/>
      <c r="R1179" s="48"/>
      <c r="S1179" s="48"/>
      <c r="T1179" s="48"/>
      <c r="U1179" s="451" t="str">
        <f t="shared" si="77"/>
        <v/>
      </c>
      <c r="V1179" s="451"/>
      <c r="W1179" s="451" t="str">
        <f t="shared" si="78"/>
        <v/>
      </c>
      <c r="X1179" s="451"/>
      <c r="Y1179" s="48"/>
      <c r="Z1179" s="48"/>
      <c r="AA1179" s="48"/>
      <c r="AB1179" s="48"/>
      <c r="AC1179" s="48"/>
      <c r="AD1179" s="48"/>
      <c r="AE1179" s="48"/>
      <c r="AF1179" s="70"/>
      <c r="AG1179" s="48"/>
      <c r="AH1179" s="70"/>
      <c r="AI1179" s="48"/>
      <c r="AJ1179" s="48"/>
      <c r="AK1179" s="48"/>
      <c r="AL1179" s="147"/>
      <c r="AM1179" s="48"/>
      <c r="AN1179" s="48"/>
      <c r="AO1179" s="48"/>
      <c r="AP1179" s="48"/>
      <c r="AQ1179" s="48"/>
      <c r="AR1179" s="48"/>
      <c r="AS1179" s="48"/>
      <c r="AT1179" s="48"/>
      <c r="AU1179" s="167"/>
      <c r="AV1179" s="48"/>
      <c r="AW1179" s="48"/>
      <c r="AX1179" s="48"/>
      <c r="AY1179" s="48"/>
      <c r="AZ1179" s="48"/>
      <c r="BA1179" s="70"/>
      <c r="BB1179" s="48"/>
      <c r="BC1179" s="48"/>
      <c r="BD1179" s="48"/>
      <c r="BE1179" s="48"/>
      <c r="BF1179" s="48"/>
      <c r="BG1179" s="48"/>
      <c r="BH1179" s="48"/>
      <c r="BI1179" s="48"/>
      <c r="BJ1179" s="48"/>
      <c r="BK1179" s="48"/>
      <c r="BL1179" s="48"/>
      <c r="BM1179" s="48"/>
      <c r="BN1179" s="48"/>
      <c r="BO1179" s="48"/>
      <c r="BP1179" s="48"/>
      <c r="BQ1179" s="48"/>
      <c r="BR1179" s="48"/>
      <c r="BS1179" s="48"/>
      <c r="BT1179" s="48"/>
      <c r="BU1179" s="48"/>
    </row>
    <row r="1180" spans="1:73" ht="13" hidden="1">
      <c r="A1180" s="48"/>
      <c r="B1180" s="48"/>
      <c r="C1180" s="70" t="s">
        <v>3316</v>
      </c>
      <c r="D1180" s="48"/>
      <c r="E1180" s="48"/>
      <c r="F1180" s="48"/>
      <c r="G1180" s="48"/>
      <c r="H1180" s="48"/>
      <c r="I1180" s="48"/>
      <c r="J1180" s="48"/>
      <c r="K1180" s="48"/>
      <c r="L1180" s="450">
        <f t="shared" si="79"/>
        <v>809</v>
      </c>
      <c r="M1180" s="450"/>
      <c r="N1180" s="145" t="s">
        <v>3317</v>
      </c>
      <c r="O1180" s="48"/>
      <c r="P1180" s="48"/>
      <c r="Q1180" s="48"/>
      <c r="R1180" s="48"/>
      <c r="S1180" s="48"/>
      <c r="T1180" s="48"/>
      <c r="U1180" s="451" t="str">
        <f t="shared" si="77"/>
        <v/>
      </c>
      <c r="V1180" s="451"/>
      <c r="W1180" s="451" t="str">
        <f t="shared" si="78"/>
        <v/>
      </c>
      <c r="X1180" s="451"/>
      <c r="Y1180" s="48"/>
      <c r="Z1180" s="48"/>
      <c r="AA1180" s="48"/>
      <c r="AB1180" s="48"/>
      <c r="AC1180" s="48"/>
      <c r="AD1180" s="48"/>
      <c r="AE1180" s="48"/>
      <c r="AF1180" s="70"/>
      <c r="AG1180" s="48"/>
      <c r="AH1180" s="70"/>
      <c r="AI1180" s="48"/>
      <c r="AJ1180" s="48"/>
      <c r="AK1180" s="48"/>
      <c r="AL1180" s="147"/>
      <c r="AM1180" s="48"/>
      <c r="AN1180" s="48"/>
      <c r="AO1180" s="48"/>
      <c r="AP1180" s="48"/>
      <c r="AQ1180" s="48"/>
      <c r="AR1180" s="48"/>
      <c r="AS1180" s="48"/>
      <c r="AT1180" s="48"/>
      <c r="AU1180" s="158"/>
      <c r="AV1180" s="48"/>
      <c r="AW1180" s="48"/>
      <c r="AX1180" s="48"/>
      <c r="AY1180" s="48"/>
      <c r="AZ1180" s="48"/>
      <c r="BA1180" s="70"/>
      <c r="BB1180" s="48"/>
      <c r="BC1180" s="48"/>
      <c r="BD1180" s="48"/>
      <c r="BE1180" s="48"/>
      <c r="BF1180" s="48"/>
      <c r="BG1180" s="48"/>
      <c r="BH1180" s="48"/>
      <c r="BI1180" s="48"/>
      <c r="BJ1180" s="48"/>
      <c r="BK1180" s="48"/>
      <c r="BL1180" s="48"/>
      <c r="BM1180" s="48"/>
      <c r="BN1180" s="48"/>
      <c r="BO1180" s="48"/>
      <c r="BP1180" s="48"/>
      <c r="BQ1180" s="48"/>
      <c r="BR1180" s="48"/>
      <c r="BS1180" s="48"/>
      <c r="BT1180" s="48"/>
      <c r="BU1180" s="48"/>
    </row>
    <row r="1181" spans="1:73" ht="13" hidden="1">
      <c r="A1181" s="48"/>
      <c r="B1181" s="48"/>
      <c r="C1181" s="70" t="s">
        <v>3318</v>
      </c>
      <c r="D1181" s="48"/>
      <c r="E1181" s="48"/>
      <c r="F1181" s="48"/>
      <c r="G1181" s="48"/>
      <c r="H1181" s="48"/>
      <c r="I1181" s="48"/>
      <c r="J1181" s="48"/>
      <c r="K1181" s="48"/>
      <c r="L1181" s="450">
        <f t="shared" si="79"/>
        <v>810</v>
      </c>
      <c r="M1181" s="450"/>
      <c r="N1181" s="145" t="s">
        <v>1413</v>
      </c>
      <c r="O1181" s="48"/>
      <c r="P1181" s="48"/>
      <c r="Q1181" s="48"/>
      <c r="R1181" s="48"/>
      <c r="S1181" s="48"/>
      <c r="T1181" s="48"/>
      <c r="U1181" s="451" t="str">
        <f t="shared" si="77"/>
        <v/>
      </c>
      <c r="V1181" s="451"/>
      <c r="W1181" s="451" t="str">
        <f t="shared" si="78"/>
        <v/>
      </c>
      <c r="X1181" s="451"/>
      <c r="Y1181" s="48"/>
      <c r="Z1181" s="48"/>
      <c r="AA1181" s="48"/>
      <c r="AB1181" s="48"/>
      <c r="AC1181" s="48"/>
      <c r="AD1181" s="48"/>
      <c r="AE1181" s="48"/>
      <c r="AF1181" s="70"/>
      <c r="AG1181" s="48"/>
      <c r="AH1181" s="70"/>
      <c r="AI1181" s="48"/>
      <c r="AJ1181" s="48"/>
      <c r="AK1181" s="48"/>
      <c r="AL1181" s="147"/>
      <c r="AM1181" s="48"/>
      <c r="AN1181" s="48"/>
      <c r="AO1181" s="48"/>
      <c r="AP1181" s="48"/>
      <c r="AQ1181" s="48"/>
      <c r="AR1181" s="48"/>
      <c r="AS1181" s="48"/>
      <c r="AT1181" s="48"/>
      <c r="AU1181" s="159"/>
      <c r="AV1181" s="48"/>
      <c r="AW1181" s="48"/>
      <c r="AX1181" s="48"/>
      <c r="AY1181" s="48"/>
      <c r="AZ1181" s="48"/>
      <c r="BA1181" s="70"/>
      <c r="BB1181" s="48"/>
      <c r="BC1181" s="48"/>
      <c r="BD1181" s="48"/>
      <c r="BE1181" s="48"/>
      <c r="BF1181" s="48"/>
      <c r="BG1181" s="48"/>
      <c r="BH1181" s="48"/>
      <c r="BI1181" s="48"/>
      <c r="BJ1181" s="48"/>
      <c r="BK1181" s="48"/>
      <c r="BL1181" s="48"/>
      <c r="BM1181" s="48"/>
      <c r="BN1181" s="48"/>
      <c r="BO1181" s="48"/>
      <c r="BP1181" s="48"/>
      <c r="BQ1181" s="48"/>
      <c r="BR1181" s="48"/>
      <c r="BS1181" s="48"/>
      <c r="BT1181" s="48"/>
      <c r="BU1181" s="48"/>
    </row>
    <row r="1182" spans="1:73" ht="13" hidden="1">
      <c r="A1182" s="48"/>
      <c r="B1182" s="48"/>
      <c r="C1182" s="70" t="s">
        <v>3319</v>
      </c>
      <c r="D1182" s="48"/>
      <c r="E1182" s="48"/>
      <c r="F1182" s="48"/>
      <c r="G1182" s="48"/>
      <c r="H1182" s="48"/>
      <c r="I1182" s="48"/>
      <c r="J1182" s="48"/>
      <c r="K1182" s="48"/>
      <c r="L1182" s="450">
        <f t="shared" si="79"/>
        <v>811</v>
      </c>
      <c r="M1182" s="450"/>
      <c r="N1182" s="145" t="s">
        <v>1531</v>
      </c>
      <c r="O1182" s="48"/>
      <c r="P1182" s="48"/>
      <c r="Q1182" s="48"/>
      <c r="R1182" s="48"/>
      <c r="S1182" s="48"/>
      <c r="T1182" s="48"/>
      <c r="U1182" s="451" t="str">
        <f t="shared" si="77"/>
        <v/>
      </c>
      <c r="V1182" s="451"/>
      <c r="W1182" s="451" t="str">
        <f t="shared" si="78"/>
        <v/>
      </c>
      <c r="X1182" s="451"/>
      <c r="Y1182" s="48"/>
      <c r="Z1182" s="48"/>
      <c r="AA1182" s="48"/>
      <c r="AB1182" s="48"/>
      <c r="AC1182" s="48"/>
      <c r="AD1182" s="48"/>
      <c r="AE1182" s="48"/>
      <c r="AF1182" s="70"/>
      <c r="AG1182" s="48"/>
      <c r="AH1182" s="70"/>
      <c r="AI1182" s="48"/>
      <c r="AJ1182" s="48"/>
      <c r="AK1182" s="48"/>
      <c r="AL1182" s="147"/>
      <c r="AM1182" s="48"/>
      <c r="AN1182" s="48"/>
      <c r="AO1182" s="48"/>
      <c r="AP1182" s="48"/>
      <c r="AQ1182" s="48"/>
      <c r="AR1182" s="48"/>
      <c r="AS1182" s="48"/>
      <c r="AT1182" s="48"/>
      <c r="AU1182" s="159"/>
      <c r="AV1182" s="48"/>
      <c r="AW1182" s="48"/>
      <c r="AX1182" s="48"/>
      <c r="AY1182" s="48"/>
      <c r="AZ1182" s="48"/>
      <c r="BA1182" s="70"/>
      <c r="BB1182" s="48"/>
      <c r="BC1182" s="48"/>
      <c r="BD1182" s="48"/>
      <c r="BE1182" s="48"/>
      <c r="BF1182" s="48"/>
      <c r="BG1182" s="48"/>
      <c r="BH1182" s="48"/>
      <c r="BI1182" s="48"/>
      <c r="BJ1182" s="48"/>
      <c r="BK1182" s="48"/>
      <c r="BL1182" s="48"/>
      <c r="BM1182" s="48"/>
      <c r="BN1182" s="48"/>
      <c r="BO1182" s="48"/>
      <c r="BP1182" s="48"/>
      <c r="BQ1182" s="48"/>
      <c r="BR1182" s="48"/>
      <c r="BS1182" s="48"/>
      <c r="BT1182" s="48"/>
      <c r="BU1182" s="48"/>
    </row>
    <row r="1183" spans="1:73" ht="13" hidden="1">
      <c r="A1183" s="48"/>
      <c r="B1183" s="48"/>
      <c r="C1183" s="70" t="s">
        <v>3320</v>
      </c>
      <c r="D1183" s="48"/>
      <c r="E1183" s="48"/>
      <c r="F1183" s="48"/>
      <c r="G1183" s="48"/>
      <c r="H1183" s="48"/>
      <c r="I1183" s="48"/>
      <c r="J1183" s="48"/>
      <c r="K1183" s="48"/>
      <c r="L1183" s="450">
        <f t="shared" si="79"/>
        <v>812</v>
      </c>
      <c r="M1183" s="450"/>
      <c r="N1183" s="145" t="s">
        <v>1079</v>
      </c>
      <c r="O1183" s="48"/>
      <c r="P1183" s="48"/>
      <c r="Q1183" s="48"/>
      <c r="R1183" s="48"/>
      <c r="S1183" s="48"/>
      <c r="T1183" s="48"/>
      <c r="U1183" s="451" t="str">
        <f t="shared" si="77"/>
        <v/>
      </c>
      <c r="V1183" s="451"/>
      <c r="W1183" s="451" t="str">
        <f t="shared" si="78"/>
        <v/>
      </c>
      <c r="X1183" s="451"/>
      <c r="Y1183" s="48"/>
      <c r="Z1183" s="48"/>
      <c r="AA1183" s="48"/>
      <c r="AB1183" s="48"/>
      <c r="AC1183" s="48"/>
      <c r="AD1183" s="48"/>
      <c r="AE1183" s="48"/>
      <c r="AF1183" s="70"/>
      <c r="AG1183" s="48"/>
      <c r="AH1183" s="70"/>
      <c r="AI1183" s="48"/>
      <c r="AJ1183" s="48"/>
      <c r="AK1183" s="48"/>
      <c r="AL1183" s="147"/>
      <c r="AM1183" s="48"/>
      <c r="AN1183" s="48"/>
      <c r="AO1183" s="48"/>
      <c r="AP1183" s="48"/>
      <c r="AQ1183" s="48"/>
      <c r="AR1183" s="48"/>
      <c r="AS1183" s="48"/>
      <c r="AT1183" s="48"/>
      <c r="AU1183" s="160"/>
      <c r="AV1183" s="48"/>
      <c r="AW1183" s="48"/>
      <c r="AX1183" s="48"/>
      <c r="AY1183" s="48"/>
      <c r="AZ1183" s="48"/>
      <c r="BA1183" s="70"/>
      <c r="BB1183" s="48"/>
      <c r="BC1183" s="48"/>
      <c r="BD1183" s="48"/>
      <c r="BE1183" s="48"/>
      <c r="BF1183" s="48"/>
      <c r="BG1183" s="48"/>
      <c r="BH1183" s="48"/>
      <c r="BI1183" s="48"/>
      <c r="BJ1183" s="48"/>
      <c r="BK1183" s="48"/>
      <c r="BL1183" s="48"/>
      <c r="BM1183" s="48"/>
      <c r="BN1183" s="48"/>
      <c r="BO1183" s="48"/>
      <c r="BP1183" s="48"/>
      <c r="BQ1183" s="48"/>
      <c r="BR1183" s="48"/>
      <c r="BS1183" s="48"/>
      <c r="BT1183" s="48"/>
      <c r="BU1183" s="48"/>
    </row>
    <row r="1184" spans="1:73" ht="13" hidden="1">
      <c r="A1184" s="48"/>
      <c r="B1184" s="48"/>
      <c r="C1184" s="70" t="s">
        <v>3321</v>
      </c>
      <c r="D1184" s="48"/>
      <c r="E1184" s="48"/>
      <c r="F1184" s="48"/>
      <c r="G1184" s="48"/>
      <c r="H1184" s="48"/>
      <c r="I1184" s="48"/>
      <c r="J1184" s="48"/>
      <c r="K1184" s="48"/>
      <c r="L1184" s="450">
        <f t="shared" si="79"/>
        <v>813</v>
      </c>
      <c r="M1184" s="450"/>
      <c r="N1184" s="145" t="s">
        <v>3322</v>
      </c>
      <c r="O1184" s="48"/>
      <c r="P1184" s="48"/>
      <c r="Q1184" s="48"/>
      <c r="R1184" s="48"/>
      <c r="S1184" s="48"/>
      <c r="T1184" s="48"/>
      <c r="U1184" s="451" t="str">
        <f t="shared" si="77"/>
        <v/>
      </c>
      <c r="V1184" s="451"/>
      <c r="W1184" s="451" t="str">
        <f t="shared" si="78"/>
        <v/>
      </c>
      <c r="X1184" s="451"/>
      <c r="Y1184" s="48"/>
      <c r="Z1184" s="48"/>
      <c r="AA1184" s="48"/>
      <c r="AB1184" s="48"/>
      <c r="AC1184" s="48"/>
      <c r="AD1184" s="48"/>
      <c r="AE1184" s="48"/>
      <c r="AF1184" s="70"/>
      <c r="AG1184" s="48"/>
      <c r="AH1184" s="70"/>
      <c r="AI1184" s="48"/>
      <c r="AJ1184" s="48"/>
      <c r="AK1184" s="48"/>
      <c r="AL1184" s="147"/>
      <c r="AM1184" s="48"/>
      <c r="AN1184" s="48"/>
      <c r="AO1184" s="48"/>
      <c r="AP1184" s="48"/>
      <c r="AQ1184" s="48"/>
      <c r="AR1184" s="48"/>
      <c r="AS1184" s="48"/>
      <c r="AT1184" s="48"/>
      <c r="AU1184" s="158"/>
      <c r="AV1184" s="48"/>
      <c r="AW1184" s="48"/>
      <c r="AX1184" s="48"/>
      <c r="AY1184" s="48"/>
      <c r="AZ1184" s="48"/>
      <c r="BA1184" s="70"/>
      <c r="BB1184" s="48"/>
      <c r="BC1184" s="48"/>
      <c r="BD1184" s="48"/>
      <c r="BE1184" s="48"/>
      <c r="BF1184" s="48"/>
      <c r="BG1184" s="48"/>
      <c r="BH1184" s="48"/>
      <c r="BI1184" s="48"/>
      <c r="BJ1184" s="48"/>
      <c r="BK1184" s="48"/>
      <c r="BL1184" s="48"/>
      <c r="BM1184" s="48"/>
      <c r="BN1184" s="48"/>
      <c r="BO1184" s="48"/>
      <c r="BP1184" s="48"/>
      <c r="BQ1184" s="48"/>
      <c r="BR1184" s="48"/>
      <c r="BS1184" s="48"/>
      <c r="BT1184" s="48"/>
      <c r="BU1184" s="48"/>
    </row>
    <row r="1185" spans="1:73" ht="13" hidden="1">
      <c r="A1185" s="48"/>
      <c r="B1185" s="48"/>
      <c r="C1185" s="70" t="s">
        <v>3323</v>
      </c>
      <c r="D1185" s="48"/>
      <c r="E1185" s="48"/>
      <c r="F1185" s="48"/>
      <c r="G1185" s="48"/>
      <c r="H1185" s="48"/>
      <c r="I1185" s="48"/>
      <c r="J1185" s="48"/>
      <c r="K1185" s="48"/>
      <c r="L1185" s="450">
        <f t="shared" si="79"/>
        <v>814</v>
      </c>
      <c r="M1185" s="450"/>
      <c r="N1185" s="145" t="s">
        <v>3324</v>
      </c>
      <c r="O1185" s="48"/>
      <c r="P1185" s="48"/>
      <c r="Q1185" s="48"/>
      <c r="R1185" s="48"/>
      <c r="S1185" s="48"/>
      <c r="T1185" s="48"/>
      <c r="U1185" s="451" t="str">
        <f t="shared" si="77"/>
        <v/>
      </c>
      <c r="V1185" s="451"/>
      <c r="W1185" s="451" t="str">
        <f t="shared" si="78"/>
        <v/>
      </c>
      <c r="X1185" s="451"/>
      <c r="Y1185" s="48"/>
      <c r="Z1185" s="48"/>
      <c r="AA1185" s="48"/>
      <c r="AB1185" s="48"/>
      <c r="AC1185" s="48"/>
      <c r="AD1185" s="48"/>
      <c r="AE1185" s="48"/>
      <c r="AF1185" s="70"/>
      <c r="AG1185" s="48"/>
      <c r="AH1185" s="70"/>
      <c r="AI1185" s="48"/>
      <c r="AJ1185" s="48"/>
      <c r="AK1185" s="48"/>
      <c r="AL1185" s="147"/>
      <c r="AM1185" s="48"/>
      <c r="AN1185" s="48"/>
      <c r="AO1185" s="48"/>
      <c r="AP1185" s="48"/>
      <c r="AQ1185" s="48"/>
      <c r="AR1185" s="48"/>
      <c r="AS1185" s="48"/>
      <c r="AT1185" s="48"/>
      <c r="AU1185" s="163"/>
      <c r="AV1185" s="48"/>
      <c r="AW1185" s="48"/>
      <c r="AX1185" s="48"/>
      <c r="AY1185" s="48"/>
      <c r="AZ1185" s="48"/>
      <c r="BA1185" s="70"/>
      <c r="BB1185" s="48"/>
      <c r="BC1185" s="48"/>
      <c r="BD1185" s="48"/>
      <c r="BE1185" s="48"/>
      <c r="BF1185" s="48"/>
      <c r="BG1185" s="48"/>
      <c r="BH1185" s="48"/>
      <c r="BI1185" s="48"/>
      <c r="BJ1185" s="48"/>
      <c r="BK1185" s="48"/>
      <c r="BL1185" s="48"/>
      <c r="BM1185" s="48"/>
      <c r="BN1185" s="48"/>
      <c r="BO1185" s="48"/>
      <c r="BP1185" s="48"/>
      <c r="BQ1185" s="48"/>
      <c r="BR1185" s="48"/>
      <c r="BS1185" s="48"/>
      <c r="BT1185" s="48"/>
      <c r="BU1185" s="48"/>
    </row>
    <row r="1186" spans="1:73" ht="13" hidden="1">
      <c r="A1186" s="48"/>
      <c r="B1186" s="48"/>
      <c r="C1186" s="70" t="s">
        <v>3325</v>
      </c>
      <c r="D1186" s="48"/>
      <c r="E1186" s="48"/>
      <c r="F1186" s="48"/>
      <c r="G1186" s="48"/>
      <c r="H1186" s="48"/>
      <c r="I1186" s="48"/>
      <c r="J1186" s="48"/>
      <c r="K1186" s="48"/>
      <c r="L1186" s="450">
        <f t="shared" si="79"/>
        <v>815</v>
      </c>
      <c r="M1186" s="450"/>
      <c r="N1186" s="145" t="s">
        <v>3326</v>
      </c>
      <c r="O1186" s="48"/>
      <c r="P1186" s="48"/>
      <c r="Q1186" s="48"/>
      <c r="R1186" s="48"/>
      <c r="S1186" s="48"/>
      <c r="T1186" s="48"/>
      <c r="U1186" s="451" t="str">
        <f t="shared" si="77"/>
        <v/>
      </c>
      <c r="V1186" s="451"/>
      <c r="W1186" s="451" t="str">
        <f t="shared" si="78"/>
        <v/>
      </c>
      <c r="X1186" s="451"/>
      <c r="Y1186" s="48"/>
      <c r="Z1186" s="48"/>
      <c r="AA1186" s="48"/>
      <c r="AB1186" s="48"/>
      <c r="AC1186" s="48"/>
      <c r="AD1186" s="48"/>
      <c r="AE1186" s="48"/>
      <c r="AF1186" s="70"/>
      <c r="AG1186" s="48"/>
      <c r="AH1186" s="70"/>
      <c r="AI1186" s="48"/>
      <c r="AJ1186" s="48"/>
      <c r="AK1186" s="48"/>
      <c r="AL1186" s="147"/>
      <c r="AM1186" s="48"/>
      <c r="AN1186" s="48"/>
      <c r="AO1186" s="48"/>
      <c r="AP1186" s="48"/>
      <c r="AQ1186" s="48"/>
      <c r="AR1186" s="48"/>
      <c r="AS1186" s="48"/>
      <c r="AT1186" s="48"/>
      <c r="AU1186" s="158"/>
      <c r="AV1186" s="48"/>
      <c r="AW1186" s="48"/>
      <c r="AX1186" s="48"/>
      <c r="AY1186" s="48"/>
      <c r="AZ1186" s="48"/>
      <c r="BA1186" s="70"/>
      <c r="BB1186" s="48"/>
      <c r="BC1186" s="48"/>
      <c r="BD1186" s="48"/>
      <c r="BE1186" s="48"/>
      <c r="BF1186" s="48"/>
      <c r="BG1186" s="48"/>
      <c r="BH1186" s="48"/>
      <c r="BI1186" s="48"/>
      <c r="BJ1186" s="48"/>
      <c r="BK1186" s="48"/>
      <c r="BL1186" s="48"/>
      <c r="BM1186" s="48"/>
      <c r="BN1186" s="48"/>
      <c r="BO1186" s="48"/>
      <c r="BP1186" s="48"/>
      <c r="BQ1186" s="48"/>
      <c r="BR1186" s="48"/>
      <c r="BS1186" s="48"/>
      <c r="BT1186" s="48"/>
      <c r="BU1186" s="48"/>
    </row>
    <row r="1187" spans="1:73" ht="13" hidden="1">
      <c r="A1187" s="48"/>
      <c r="B1187" s="48"/>
      <c r="C1187" s="70" t="s">
        <v>3327</v>
      </c>
      <c r="D1187" s="48"/>
      <c r="E1187" s="48"/>
      <c r="F1187" s="48"/>
      <c r="G1187" s="48"/>
      <c r="H1187" s="48"/>
      <c r="I1187" s="48"/>
      <c r="J1187" s="48"/>
      <c r="K1187" s="48"/>
      <c r="L1187" s="450">
        <f t="shared" si="79"/>
        <v>816</v>
      </c>
      <c r="M1187" s="450"/>
      <c r="N1187" s="145" t="s">
        <v>3328</v>
      </c>
      <c r="O1187" s="48"/>
      <c r="P1187" s="48"/>
      <c r="Q1187" s="48"/>
      <c r="R1187" s="48"/>
      <c r="S1187" s="48"/>
      <c r="T1187" s="48"/>
      <c r="U1187" s="451" t="str">
        <f t="shared" si="77"/>
        <v/>
      </c>
      <c r="V1187" s="451"/>
      <c r="W1187" s="451" t="str">
        <f t="shared" si="78"/>
        <v/>
      </c>
      <c r="X1187" s="451"/>
      <c r="Y1187" s="48"/>
      <c r="Z1187" s="48"/>
      <c r="AA1187" s="48"/>
      <c r="AB1187" s="48"/>
      <c r="AC1187" s="48"/>
      <c r="AD1187" s="48"/>
      <c r="AE1187" s="48"/>
      <c r="AF1187" s="70"/>
      <c r="AG1187" s="48"/>
      <c r="AH1187" s="70"/>
      <c r="AI1187" s="48"/>
      <c r="AJ1187" s="48"/>
      <c r="AK1187" s="48"/>
      <c r="AL1187" s="147"/>
      <c r="AM1187" s="48"/>
      <c r="AN1187" s="48"/>
      <c r="AO1187" s="48"/>
      <c r="AP1187" s="48"/>
      <c r="AQ1187" s="48"/>
      <c r="AR1187" s="48"/>
      <c r="AS1187" s="48"/>
      <c r="AT1187" s="48"/>
      <c r="AU1187" s="158"/>
      <c r="AV1187" s="48"/>
      <c r="AW1187" s="48"/>
      <c r="AX1187" s="48"/>
      <c r="AY1187" s="48"/>
      <c r="AZ1187" s="48"/>
      <c r="BA1187" s="70"/>
      <c r="BB1187" s="48"/>
      <c r="BC1187" s="48"/>
      <c r="BD1187" s="48"/>
      <c r="BE1187" s="48"/>
      <c r="BF1187" s="48"/>
      <c r="BG1187" s="48"/>
      <c r="BH1187" s="48"/>
      <c r="BI1187" s="48"/>
      <c r="BJ1187" s="48"/>
      <c r="BK1187" s="48"/>
      <c r="BL1187" s="48"/>
      <c r="BM1187" s="48"/>
      <c r="BN1187" s="48"/>
      <c r="BO1187" s="48"/>
      <c r="BP1187" s="48"/>
      <c r="BQ1187" s="48"/>
      <c r="BR1187" s="48"/>
      <c r="BS1187" s="48"/>
      <c r="BT1187" s="48"/>
      <c r="BU1187" s="48"/>
    </row>
    <row r="1188" spans="1:73" ht="13" hidden="1">
      <c r="A1188" s="48"/>
      <c r="B1188" s="48"/>
      <c r="C1188" s="70" t="s">
        <v>3329</v>
      </c>
      <c r="D1188" s="48"/>
      <c r="E1188" s="48"/>
      <c r="F1188" s="48"/>
      <c r="G1188" s="48"/>
      <c r="H1188" s="48"/>
      <c r="I1188" s="48"/>
      <c r="J1188" s="48"/>
      <c r="K1188" s="48"/>
      <c r="L1188" s="450">
        <f t="shared" si="79"/>
        <v>817</v>
      </c>
      <c r="M1188" s="450"/>
      <c r="N1188" s="145" t="s">
        <v>3330</v>
      </c>
      <c r="O1188" s="48"/>
      <c r="P1188" s="48"/>
      <c r="Q1188" s="48"/>
      <c r="R1188" s="48"/>
      <c r="S1188" s="48"/>
      <c r="T1188" s="48"/>
      <c r="U1188" s="451" t="str">
        <f t="shared" si="77"/>
        <v/>
      </c>
      <c r="V1188" s="451"/>
      <c r="W1188" s="451" t="str">
        <f t="shared" si="78"/>
        <v/>
      </c>
      <c r="X1188" s="451"/>
      <c r="Y1188" s="48"/>
      <c r="Z1188" s="48"/>
      <c r="AA1188" s="48"/>
      <c r="AB1188" s="48"/>
      <c r="AC1188" s="48"/>
      <c r="AD1188" s="48"/>
      <c r="AE1188" s="48"/>
      <c r="AF1188" s="70"/>
      <c r="AG1188" s="48"/>
      <c r="AH1188" s="70"/>
      <c r="AI1188" s="48"/>
      <c r="AJ1188" s="48"/>
      <c r="AK1188" s="48"/>
      <c r="AL1188" s="147"/>
      <c r="AM1188" s="48"/>
      <c r="AN1188" s="48"/>
      <c r="AO1188" s="48"/>
      <c r="AP1188" s="48"/>
      <c r="AQ1188" s="48"/>
      <c r="AR1188" s="48"/>
      <c r="AS1188" s="48"/>
      <c r="AT1188" s="48"/>
      <c r="AU1188" s="160"/>
      <c r="AV1188" s="48"/>
      <c r="AW1188" s="48"/>
      <c r="AX1188" s="48"/>
      <c r="AY1188" s="48"/>
      <c r="AZ1188" s="48"/>
      <c r="BA1188" s="70"/>
      <c r="BB1188" s="48"/>
      <c r="BC1188" s="48"/>
      <c r="BD1188" s="48"/>
      <c r="BE1188" s="48"/>
      <c r="BF1188" s="48"/>
      <c r="BG1188" s="48"/>
      <c r="BH1188" s="48"/>
      <c r="BI1188" s="48"/>
      <c r="BJ1188" s="48"/>
      <c r="BK1188" s="48"/>
      <c r="BL1188" s="48"/>
      <c r="BM1188" s="48"/>
      <c r="BN1188" s="48"/>
      <c r="BO1188" s="48"/>
      <c r="BP1188" s="48"/>
      <c r="BQ1188" s="48"/>
      <c r="BR1188" s="48"/>
      <c r="BS1188" s="48"/>
      <c r="BT1188" s="48"/>
      <c r="BU1188" s="48"/>
    </row>
    <row r="1189" spans="1:73" ht="13" hidden="1">
      <c r="A1189" s="48"/>
      <c r="B1189" s="48"/>
      <c r="C1189" s="70" t="s">
        <v>3331</v>
      </c>
      <c r="D1189" s="48"/>
      <c r="E1189" s="48"/>
      <c r="F1189" s="48"/>
      <c r="G1189" s="48"/>
      <c r="H1189" s="48"/>
      <c r="I1189" s="48"/>
      <c r="J1189" s="48"/>
      <c r="K1189" s="48"/>
      <c r="L1189" s="450">
        <f t="shared" si="79"/>
        <v>818</v>
      </c>
      <c r="M1189" s="450"/>
      <c r="N1189" s="145" t="s">
        <v>3332</v>
      </c>
      <c r="O1189" s="48"/>
      <c r="P1189" s="48"/>
      <c r="Q1189" s="48"/>
      <c r="R1189" s="48"/>
      <c r="S1189" s="48"/>
      <c r="T1189" s="48"/>
      <c r="U1189" s="451" t="str">
        <f t="shared" si="77"/>
        <v/>
      </c>
      <c r="V1189" s="451"/>
      <c r="W1189" s="451" t="str">
        <f t="shared" si="78"/>
        <v/>
      </c>
      <c r="X1189" s="451"/>
      <c r="Y1189" s="48"/>
      <c r="Z1189" s="48"/>
      <c r="AA1189" s="48"/>
      <c r="AB1189" s="48"/>
      <c r="AC1189" s="48"/>
      <c r="AD1189" s="48"/>
      <c r="AE1189" s="48"/>
      <c r="AF1189" s="70"/>
      <c r="AG1189" s="48"/>
      <c r="AH1189" s="70"/>
      <c r="AI1189" s="48"/>
      <c r="AJ1189" s="48"/>
      <c r="AK1189" s="48"/>
      <c r="AL1189" s="147"/>
      <c r="AM1189" s="48"/>
      <c r="AN1189" s="48"/>
      <c r="AO1189" s="48"/>
      <c r="AP1189" s="48"/>
      <c r="AQ1189" s="48"/>
      <c r="AR1189" s="48"/>
      <c r="AS1189" s="48"/>
      <c r="AT1189" s="48"/>
      <c r="AU1189" s="159"/>
      <c r="AV1189" s="48"/>
      <c r="AW1189" s="48"/>
      <c r="AX1189" s="48"/>
      <c r="AY1189" s="48"/>
      <c r="AZ1189" s="48"/>
      <c r="BA1189" s="70"/>
      <c r="BB1189" s="48"/>
      <c r="BC1189" s="48"/>
      <c r="BD1189" s="48"/>
      <c r="BE1189" s="48"/>
      <c r="BF1189" s="48"/>
      <c r="BG1189" s="48"/>
      <c r="BH1189" s="48"/>
      <c r="BI1189" s="48"/>
      <c r="BJ1189" s="48"/>
      <c r="BK1189" s="48"/>
      <c r="BL1189" s="48"/>
      <c r="BM1189" s="48"/>
      <c r="BN1189" s="48"/>
      <c r="BO1189" s="48"/>
      <c r="BP1189" s="48"/>
      <c r="BQ1189" s="48"/>
      <c r="BR1189" s="48"/>
      <c r="BS1189" s="48"/>
      <c r="BT1189" s="48"/>
      <c r="BU1189" s="48"/>
    </row>
    <row r="1190" spans="1:73" ht="13" hidden="1">
      <c r="A1190" s="48"/>
      <c r="B1190" s="48"/>
      <c r="C1190" s="70" t="s">
        <v>3333</v>
      </c>
      <c r="D1190" s="48"/>
      <c r="E1190" s="48"/>
      <c r="F1190" s="48"/>
      <c r="G1190" s="48"/>
      <c r="H1190" s="48"/>
      <c r="I1190" s="48"/>
      <c r="J1190" s="48"/>
      <c r="K1190" s="48"/>
      <c r="L1190" s="450">
        <f t="shared" si="79"/>
        <v>819</v>
      </c>
      <c r="M1190" s="450"/>
      <c r="N1190" s="145" t="s">
        <v>3334</v>
      </c>
      <c r="O1190" s="48"/>
      <c r="P1190" s="48"/>
      <c r="Q1190" s="48"/>
      <c r="R1190" s="48"/>
      <c r="S1190" s="48"/>
      <c r="T1190" s="48"/>
      <c r="U1190" s="451" t="str">
        <f t="shared" si="77"/>
        <v/>
      </c>
      <c r="V1190" s="451"/>
      <c r="W1190" s="451" t="str">
        <f t="shared" si="78"/>
        <v/>
      </c>
      <c r="X1190" s="451"/>
      <c r="Y1190" s="48"/>
      <c r="Z1190" s="48"/>
      <c r="AA1190" s="48"/>
      <c r="AB1190" s="48"/>
      <c r="AC1190" s="48"/>
      <c r="AD1190" s="48"/>
      <c r="AE1190" s="48"/>
      <c r="AF1190" s="70"/>
      <c r="AG1190" s="48"/>
      <c r="AH1190" s="70"/>
      <c r="AI1190" s="48"/>
      <c r="AJ1190" s="48"/>
      <c r="AK1190" s="48"/>
      <c r="AL1190" s="147"/>
      <c r="AM1190" s="48"/>
      <c r="AN1190" s="48"/>
      <c r="AO1190" s="48"/>
      <c r="AP1190" s="48"/>
      <c r="AQ1190" s="48"/>
      <c r="AR1190" s="48"/>
      <c r="AS1190" s="48"/>
      <c r="AT1190" s="48"/>
      <c r="AU1190" s="158"/>
      <c r="AV1190" s="48"/>
      <c r="AW1190" s="48"/>
      <c r="AX1190" s="48"/>
      <c r="AY1190" s="48"/>
      <c r="AZ1190" s="48"/>
      <c r="BA1190" s="70"/>
      <c r="BB1190" s="48"/>
      <c r="BC1190" s="48"/>
      <c r="BD1190" s="48"/>
      <c r="BE1190" s="48"/>
      <c r="BF1190" s="48"/>
      <c r="BG1190" s="48"/>
      <c r="BH1190" s="48"/>
      <c r="BI1190" s="48"/>
      <c r="BJ1190" s="48"/>
      <c r="BK1190" s="48"/>
      <c r="BL1190" s="48"/>
      <c r="BM1190" s="48"/>
      <c r="BN1190" s="48"/>
      <c r="BO1190" s="48"/>
      <c r="BP1190" s="48"/>
      <c r="BQ1190" s="48"/>
      <c r="BR1190" s="48"/>
      <c r="BS1190" s="48"/>
      <c r="BT1190" s="48"/>
      <c r="BU1190" s="48"/>
    </row>
    <row r="1191" spans="1:73" ht="13" hidden="1">
      <c r="A1191" s="48"/>
      <c r="B1191" s="48"/>
      <c r="C1191" s="70" t="s">
        <v>3335</v>
      </c>
      <c r="D1191" s="48"/>
      <c r="E1191" s="48"/>
      <c r="F1191" s="48"/>
      <c r="G1191" s="48"/>
      <c r="H1191" s="48"/>
      <c r="I1191" s="48"/>
      <c r="J1191" s="48"/>
      <c r="K1191" s="48"/>
      <c r="L1191" s="450">
        <f t="shared" si="79"/>
        <v>820</v>
      </c>
      <c r="M1191" s="450"/>
      <c r="N1191" s="145" t="s">
        <v>3336</v>
      </c>
      <c r="O1191" s="48"/>
      <c r="P1191" s="48"/>
      <c r="Q1191" s="48"/>
      <c r="R1191" s="48"/>
      <c r="S1191" s="48"/>
      <c r="T1191" s="48"/>
      <c r="U1191" s="451" t="str">
        <f t="shared" si="77"/>
        <v/>
      </c>
      <c r="V1191" s="451"/>
      <c r="W1191" s="451" t="str">
        <f t="shared" si="78"/>
        <v/>
      </c>
      <c r="X1191" s="451"/>
      <c r="Y1191" s="48"/>
      <c r="Z1191" s="48"/>
      <c r="AA1191" s="48"/>
      <c r="AB1191" s="48"/>
      <c r="AC1191" s="48"/>
      <c r="AD1191" s="48"/>
      <c r="AE1191" s="48"/>
      <c r="AF1191" s="70"/>
      <c r="AG1191" s="48"/>
      <c r="AH1191" s="70"/>
      <c r="AI1191" s="48"/>
      <c r="AJ1191" s="48"/>
      <c r="AK1191" s="48"/>
      <c r="AL1191" s="147"/>
      <c r="AM1191" s="48"/>
      <c r="AN1191" s="48"/>
      <c r="AO1191" s="48"/>
      <c r="AP1191" s="48"/>
      <c r="AQ1191" s="48"/>
      <c r="AR1191" s="48"/>
      <c r="AS1191" s="48"/>
      <c r="AT1191" s="48"/>
      <c r="AU1191" s="159"/>
      <c r="AV1191" s="48"/>
      <c r="AW1191" s="48"/>
      <c r="AX1191" s="48"/>
      <c r="AY1191" s="48"/>
      <c r="AZ1191" s="48"/>
      <c r="BA1191" s="70"/>
      <c r="BB1191" s="48"/>
      <c r="BC1191" s="48"/>
      <c r="BD1191" s="48"/>
      <c r="BE1191" s="48"/>
      <c r="BF1191" s="48"/>
      <c r="BG1191" s="48"/>
      <c r="BH1191" s="48"/>
      <c r="BI1191" s="48"/>
      <c r="BJ1191" s="48"/>
      <c r="BK1191" s="48"/>
      <c r="BL1191" s="48"/>
      <c r="BM1191" s="48"/>
      <c r="BN1191" s="48"/>
      <c r="BO1191" s="48"/>
      <c r="BP1191" s="48"/>
      <c r="BQ1191" s="48"/>
      <c r="BR1191" s="48"/>
      <c r="BS1191" s="48"/>
      <c r="BT1191" s="48"/>
      <c r="BU1191" s="48"/>
    </row>
    <row r="1192" spans="1:73" ht="13" hidden="1">
      <c r="A1192" s="48"/>
      <c r="B1192" s="48"/>
      <c r="C1192" s="70" t="s">
        <v>3337</v>
      </c>
      <c r="D1192" s="48"/>
      <c r="E1192" s="48"/>
      <c r="F1192" s="48"/>
      <c r="G1192" s="48"/>
      <c r="H1192" s="48"/>
      <c r="I1192" s="48"/>
      <c r="J1192" s="48"/>
      <c r="K1192" s="48"/>
      <c r="L1192" s="450">
        <f t="shared" si="79"/>
        <v>821</v>
      </c>
      <c r="M1192" s="450"/>
      <c r="N1192" s="145" t="s">
        <v>3338</v>
      </c>
      <c r="O1192" s="48"/>
      <c r="P1192" s="48"/>
      <c r="Q1192" s="48"/>
      <c r="R1192" s="48"/>
      <c r="S1192" s="48"/>
      <c r="T1192" s="48"/>
      <c r="U1192" s="451" t="str">
        <f t="shared" si="77"/>
        <v/>
      </c>
      <c r="V1192" s="451"/>
      <c r="W1192" s="451" t="str">
        <f t="shared" si="78"/>
        <v/>
      </c>
      <c r="X1192" s="451"/>
      <c r="Y1192" s="48"/>
      <c r="Z1192" s="48"/>
      <c r="AA1192" s="48"/>
      <c r="AB1192" s="48"/>
      <c r="AC1192" s="48"/>
      <c r="AD1192" s="48"/>
      <c r="AE1192" s="48"/>
      <c r="AF1192" s="70"/>
      <c r="AG1192" s="48"/>
      <c r="AH1192" s="70"/>
      <c r="AI1192" s="48"/>
      <c r="AJ1192" s="48"/>
      <c r="AK1192" s="48"/>
      <c r="AL1192" s="147"/>
      <c r="AM1192" s="48"/>
      <c r="AN1192" s="48"/>
      <c r="AO1192" s="48"/>
      <c r="AP1192" s="48"/>
      <c r="AQ1192" s="48"/>
      <c r="AR1192" s="48"/>
      <c r="AS1192" s="48"/>
      <c r="AT1192" s="48"/>
      <c r="AU1192" s="159"/>
      <c r="AV1192" s="48"/>
      <c r="AW1192" s="48"/>
      <c r="AX1192" s="48"/>
      <c r="AY1192" s="48"/>
      <c r="AZ1192" s="48"/>
      <c r="BA1192" s="70"/>
      <c r="BB1192" s="48"/>
      <c r="BC1192" s="48"/>
      <c r="BD1192" s="48"/>
      <c r="BE1192" s="48"/>
      <c r="BF1192" s="48"/>
      <c r="BG1192" s="48"/>
      <c r="BH1192" s="48"/>
      <c r="BI1192" s="48"/>
      <c r="BJ1192" s="48"/>
      <c r="BK1192" s="48"/>
      <c r="BL1192" s="48"/>
      <c r="BM1192" s="48"/>
      <c r="BN1192" s="48"/>
      <c r="BO1192" s="48"/>
      <c r="BP1192" s="48"/>
      <c r="BQ1192" s="48"/>
      <c r="BR1192" s="48"/>
      <c r="BS1192" s="48"/>
      <c r="BT1192" s="48"/>
      <c r="BU1192" s="48"/>
    </row>
    <row r="1193" spans="1:73" ht="13" hidden="1">
      <c r="A1193" s="48"/>
      <c r="B1193" s="48"/>
      <c r="C1193" s="70" t="s">
        <v>3339</v>
      </c>
      <c r="D1193" s="48"/>
      <c r="E1193" s="48"/>
      <c r="F1193" s="48"/>
      <c r="G1193" s="48"/>
      <c r="H1193" s="48"/>
      <c r="I1193" s="48"/>
      <c r="J1193" s="48"/>
      <c r="K1193" s="48"/>
      <c r="L1193" s="450">
        <f t="shared" si="79"/>
        <v>822</v>
      </c>
      <c r="M1193" s="450"/>
      <c r="N1193" s="145" t="s">
        <v>3340</v>
      </c>
      <c r="O1193" s="48"/>
      <c r="P1193" s="48"/>
      <c r="Q1193" s="48"/>
      <c r="R1193" s="48"/>
      <c r="S1193" s="48"/>
      <c r="T1193" s="48"/>
      <c r="U1193" s="451" t="str">
        <f t="shared" si="77"/>
        <v/>
      </c>
      <c r="V1193" s="451"/>
      <c r="W1193" s="451" t="str">
        <f t="shared" si="78"/>
        <v/>
      </c>
      <c r="X1193" s="451"/>
      <c r="Y1193" s="48"/>
      <c r="Z1193" s="48"/>
      <c r="AA1193" s="48"/>
      <c r="AB1193" s="48"/>
      <c r="AC1193" s="48"/>
      <c r="AD1193" s="48"/>
      <c r="AE1193" s="48"/>
      <c r="AF1193" s="70"/>
      <c r="AG1193" s="48"/>
      <c r="AH1193" s="70"/>
      <c r="AI1193" s="48"/>
      <c r="AJ1193" s="48"/>
      <c r="AK1193" s="48"/>
      <c r="AL1193" s="147"/>
      <c r="AM1193" s="48"/>
      <c r="AN1193" s="48"/>
      <c r="AO1193" s="48"/>
      <c r="AP1193" s="48"/>
      <c r="AQ1193" s="48"/>
      <c r="AR1193" s="48"/>
      <c r="AS1193" s="48"/>
      <c r="AT1193" s="48"/>
      <c r="AU1193" s="159"/>
      <c r="AV1193" s="48"/>
      <c r="AW1193" s="48"/>
      <c r="AX1193" s="48"/>
      <c r="AY1193" s="48"/>
      <c r="AZ1193" s="48"/>
      <c r="BA1193" s="70"/>
      <c r="BB1193" s="48"/>
      <c r="BC1193" s="48"/>
      <c r="BD1193" s="48"/>
      <c r="BE1193" s="48"/>
      <c r="BF1193" s="48"/>
      <c r="BG1193" s="48"/>
      <c r="BH1193" s="48"/>
      <c r="BI1193" s="48"/>
      <c r="BJ1193" s="48"/>
      <c r="BK1193" s="48"/>
      <c r="BL1193" s="48"/>
      <c r="BM1193" s="48"/>
      <c r="BN1193" s="48"/>
      <c r="BO1193" s="48"/>
      <c r="BP1193" s="48"/>
      <c r="BQ1193" s="48"/>
      <c r="BR1193" s="48"/>
      <c r="BS1193" s="48"/>
      <c r="BT1193" s="48"/>
      <c r="BU1193" s="48"/>
    </row>
    <row r="1194" spans="1:73" ht="13" hidden="1">
      <c r="A1194" s="48"/>
      <c r="B1194" s="48"/>
      <c r="C1194" s="70" t="s">
        <v>3341</v>
      </c>
      <c r="D1194" s="48"/>
      <c r="E1194" s="48"/>
      <c r="F1194" s="48"/>
      <c r="G1194" s="48"/>
      <c r="H1194" s="48"/>
      <c r="I1194" s="48"/>
      <c r="J1194" s="48"/>
      <c r="K1194" s="48"/>
      <c r="L1194" s="450">
        <f t="shared" si="79"/>
        <v>823</v>
      </c>
      <c r="M1194" s="450"/>
      <c r="N1194" s="145" t="s">
        <v>3342</v>
      </c>
      <c r="O1194" s="48"/>
      <c r="P1194" s="48"/>
      <c r="Q1194" s="48"/>
      <c r="R1194" s="48"/>
      <c r="S1194" s="48"/>
      <c r="T1194" s="48"/>
      <c r="U1194" s="451" t="str">
        <f t="shared" si="77"/>
        <v/>
      </c>
      <c r="V1194" s="451"/>
      <c r="W1194" s="451" t="str">
        <f t="shared" si="78"/>
        <v/>
      </c>
      <c r="X1194" s="451"/>
      <c r="Y1194" s="48"/>
      <c r="Z1194" s="48"/>
      <c r="AA1194" s="48"/>
      <c r="AB1194" s="48"/>
      <c r="AC1194" s="48"/>
      <c r="AD1194" s="48"/>
      <c r="AE1194" s="48"/>
      <c r="AF1194" s="70"/>
      <c r="AG1194" s="48"/>
      <c r="AH1194" s="70"/>
      <c r="AI1194" s="48"/>
      <c r="AJ1194" s="48"/>
      <c r="AK1194" s="48"/>
      <c r="AL1194" s="147"/>
      <c r="AM1194" s="48"/>
      <c r="AN1194" s="48"/>
      <c r="AO1194" s="48"/>
      <c r="AP1194" s="48"/>
      <c r="AQ1194" s="48"/>
      <c r="AR1194" s="48"/>
      <c r="AS1194" s="48"/>
      <c r="AT1194" s="48"/>
      <c r="AU1194" s="159"/>
      <c r="AV1194" s="48"/>
      <c r="AW1194" s="48"/>
      <c r="AX1194" s="48"/>
      <c r="AY1194" s="48"/>
      <c r="AZ1194" s="48"/>
      <c r="BA1194" s="70"/>
      <c r="BB1194" s="48"/>
      <c r="BC1194" s="48"/>
      <c r="BD1194" s="48"/>
      <c r="BE1194" s="48"/>
      <c r="BF1194" s="48"/>
      <c r="BG1194" s="48"/>
      <c r="BH1194" s="48"/>
      <c r="BI1194" s="48"/>
      <c r="BJ1194" s="48"/>
      <c r="BK1194" s="48"/>
      <c r="BL1194" s="48"/>
      <c r="BM1194" s="48"/>
      <c r="BN1194" s="48"/>
      <c r="BO1194" s="48"/>
      <c r="BP1194" s="48"/>
      <c r="BQ1194" s="48"/>
      <c r="BR1194" s="48"/>
      <c r="BS1194" s="48"/>
      <c r="BT1194" s="48"/>
      <c r="BU1194" s="48"/>
    </row>
    <row r="1195" spans="1:73" ht="13" hidden="1">
      <c r="A1195" s="48"/>
      <c r="B1195" s="48"/>
      <c r="C1195" s="70" t="s">
        <v>3343</v>
      </c>
      <c r="D1195" s="48"/>
      <c r="E1195" s="48"/>
      <c r="F1195" s="48"/>
      <c r="G1195" s="48"/>
      <c r="H1195" s="48"/>
      <c r="I1195" s="48"/>
      <c r="J1195" s="48"/>
      <c r="K1195" s="48"/>
      <c r="L1195" s="450">
        <f t="shared" si="79"/>
        <v>824</v>
      </c>
      <c r="M1195" s="450"/>
      <c r="N1195" s="145" t="s">
        <v>3344</v>
      </c>
      <c r="O1195" s="48"/>
      <c r="P1195" s="48"/>
      <c r="Q1195" s="48"/>
      <c r="R1195" s="48"/>
      <c r="S1195" s="48"/>
      <c r="T1195" s="48"/>
      <c r="U1195" s="451" t="str">
        <f t="shared" si="77"/>
        <v/>
      </c>
      <c r="V1195" s="451"/>
      <c r="W1195" s="451" t="str">
        <f t="shared" si="78"/>
        <v/>
      </c>
      <c r="X1195" s="451"/>
      <c r="Y1195" s="48"/>
      <c r="Z1195" s="48"/>
      <c r="AA1195" s="48"/>
      <c r="AB1195" s="48"/>
      <c r="AC1195" s="48"/>
      <c r="AD1195" s="48"/>
      <c r="AE1195" s="48"/>
      <c r="AF1195" s="70"/>
      <c r="AG1195" s="48"/>
      <c r="AH1195" s="70"/>
      <c r="AI1195" s="48"/>
      <c r="AJ1195" s="48"/>
      <c r="AK1195" s="48"/>
      <c r="AL1195" s="147"/>
      <c r="AM1195" s="48"/>
      <c r="AN1195" s="48"/>
      <c r="AO1195" s="48"/>
      <c r="AP1195" s="48"/>
      <c r="AQ1195" s="48"/>
      <c r="AR1195" s="48"/>
      <c r="AS1195" s="48"/>
      <c r="AT1195" s="48"/>
      <c r="AU1195" s="159"/>
      <c r="AV1195" s="48"/>
      <c r="AW1195" s="48"/>
      <c r="AX1195" s="48"/>
      <c r="AY1195" s="48"/>
      <c r="AZ1195" s="48"/>
      <c r="BA1195" s="70"/>
      <c r="BB1195" s="48"/>
      <c r="BC1195" s="48"/>
      <c r="BD1195" s="48"/>
      <c r="BE1195" s="48"/>
      <c r="BF1195" s="48"/>
      <c r="BG1195" s="48"/>
      <c r="BH1195" s="48"/>
      <c r="BI1195" s="48"/>
      <c r="BJ1195" s="48"/>
      <c r="BK1195" s="48"/>
      <c r="BL1195" s="48"/>
      <c r="BM1195" s="48"/>
      <c r="BN1195" s="48"/>
      <c r="BO1195" s="48"/>
      <c r="BP1195" s="48"/>
      <c r="BQ1195" s="48"/>
      <c r="BR1195" s="48"/>
      <c r="BS1195" s="48"/>
      <c r="BT1195" s="48"/>
      <c r="BU1195" s="48"/>
    </row>
    <row r="1196" spans="1:73" ht="13" hidden="1">
      <c r="A1196" s="48"/>
      <c r="B1196" s="48"/>
      <c r="C1196" s="70" t="s">
        <v>3345</v>
      </c>
      <c r="D1196" s="48"/>
      <c r="E1196" s="48"/>
      <c r="F1196" s="48"/>
      <c r="G1196" s="48"/>
      <c r="H1196" s="48"/>
      <c r="I1196" s="48"/>
      <c r="J1196" s="48"/>
      <c r="K1196" s="48"/>
      <c r="L1196" s="450">
        <f t="shared" si="79"/>
        <v>825</v>
      </c>
      <c r="M1196" s="450"/>
      <c r="N1196" s="145" t="s">
        <v>3346</v>
      </c>
      <c r="O1196" s="48"/>
      <c r="P1196" s="48"/>
      <c r="Q1196" s="48"/>
      <c r="R1196" s="48"/>
      <c r="S1196" s="48"/>
      <c r="T1196" s="48"/>
      <c r="U1196" s="451" t="str">
        <f t="shared" si="77"/>
        <v/>
      </c>
      <c r="V1196" s="451"/>
      <c r="W1196" s="451" t="str">
        <f t="shared" si="78"/>
        <v/>
      </c>
      <c r="X1196" s="451"/>
      <c r="Y1196" s="48"/>
      <c r="Z1196" s="48"/>
      <c r="AA1196" s="48"/>
      <c r="AB1196" s="48"/>
      <c r="AC1196" s="48"/>
      <c r="AD1196" s="48"/>
      <c r="AE1196" s="48"/>
      <c r="AF1196" s="70"/>
      <c r="AG1196" s="48"/>
      <c r="AH1196" s="70"/>
      <c r="AI1196" s="48"/>
      <c r="AJ1196" s="48"/>
      <c r="AK1196" s="48"/>
      <c r="AL1196" s="147"/>
      <c r="AM1196" s="48"/>
      <c r="AN1196" s="48"/>
      <c r="AO1196" s="48"/>
      <c r="AP1196" s="48"/>
      <c r="AQ1196" s="48"/>
      <c r="AR1196" s="48"/>
      <c r="AS1196" s="48"/>
      <c r="AT1196" s="48"/>
      <c r="AU1196" s="159"/>
      <c r="AV1196" s="48"/>
      <c r="AW1196" s="48"/>
      <c r="AX1196" s="48"/>
      <c r="AY1196" s="48"/>
      <c r="AZ1196" s="48"/>
      <c r="BA1196" s="70"/>
      <c r="BB1196" s="48"/>
      <c r="BC1196" s="48"/>
      <c r="BD1196" s="48"/>
      <c r="BE1196" s="48"/>
      <c r="BF1196" s="48"/>
      <c r="BG1196" s="48"/>
      <c r="BH1196" s="48"/>
      <c r="BI1196" s="48"/>
      <c r="BJ1196" s="48"/>
      <c r="BK1196" s="48"/>
      <c r="BL1196" s="48"/>
      <c r="BM1196" s="48"/>
      <c r="BN1196" s="48"/>
      <c r="BO1196" s="48"/>
      <c r="BP1196" s="48"/>
      <c r="BQ1196" s="48"/>
      <c r="BR1196" s="48"/>
      <c r="BS1196" s="48"/>
      <c r="BT1196" s="48"/>
      <c r="BU1196" s="48"/>
    </row>
    <row r="1197" spans="1:73" hidden="1">
      <c r="A1197" s="48"/>
      <c r="B1197" s="48"/>
      <c r="C1197" s="70" t="s">
        <v>3347</v>
      </c>
      <c r="D1197" s="48"/>
      <c r="E1197" s="48"/>
      <c r="F1197" s="48"/>
      <c r="G1197" s="48"/>
      <c r="H1197" s="48"/>
      <c r="I1197" s="48"/>
      <c r="J1197" s="48"/>
      <c r="K1197" s="48"/>
      <c r="L1197" s="450">
        <f t="shared" si="79"/>
        <v>826</v>
      </c>
      <c r="M1197" s="450"/>
      <c r="N1197" s="145" t="s">
        <v>3348</v>
      </c>
      <c r="O1197" s="48"/>
      <c r="P1197" s="48"/>
      <c r="Q1197" s="48"/>
      <c r="R1197" s="48"/>
      <c r="S1197" s="48"/>
      <c r="T1197" s="48"/>
      <c r="U1197" s="451" t="str">
        <f t="shared" si="77"/>
        <v/>
      </c>
      <c r="V1197" s="451"/>
      <c r="W1197" s="451" t="str">
        <f t="shared" si="78"/>
        <v/>
      </c>
      <c r="X1197" s="451"/>
      <c r="Y1197" s="48"/>
      <c r="Z1197" s="48"/>
      <c r="AA1197" s="48"/>
      <c r="AB1197" s="48"/>
      <c r="AC1197" s="48"/>
      <c r="AD1197" s="48"/>
      <c r="AE1197" s="48"/>
      <c r="AF1197" s="70"/>
      <c r="AG1197" s="48"/>
      <c r="AH1197" s="70"/>
      <c r="AI1197" s="48"/>
      <c r="AJ1197" s="48"/>
      <c r="AK1197" s="48"/>
      <c r="AL1197" s="147"/>
      <c r="AM1197" s="48"/>
      <c r="AN1197" s="48"/>
      <c r="AO1197" s="48"/>
      <c r="AP1197" s="48"/>
      <c r="AQ1197" s="48"/>
      <c r="AR1197" s="48"/>
      <c r="AS1197" s="48"/>
      <c r="AT1197" s="48"/>
      <c r="AU1197" s="48"/>
      <c r="AV1197" s="48"/>
      <c r="AW1197" s="48"/>
      <c r="AX1197" s="48"/>
      <c r="AY1197" s="48"/>
      <c r="AZ1197" s="48"/>
      <c r="BA1197" s="70"/>
      <c r="BB1197" s="48"/>
      <c r="BC1197" s="48"/>
      <c r="BD1197" s="48"/>
      <c r="BE1197" s="48"/>
      <c r="BF1197" s="48"/>
      <c r="BG1197" s="48"/>
      <c r="BH1197" s="48"/>
      <c r="BI1197" s="48"/>
      <c r="BJ1197" s="48"/>
      <c r="BK1197" s="48"/>
      <c r="BL1197" s="48"/>
      <c r="BM1197" s="48"/>
      <c r="BN1197" s="48"/>
      <c r="BO1197" s="48"/>
      <c r="BP1197" s="48"/>
      <c r="BQ1197" s="48"/>
      <c r="BR1197" s="48"/>
      <c r="BS1197" s="48"/>
      <c r="BT1197" s="48"/>
      <c r="BU1197" s="48"/>
    </row>
    <row r="1198" spans="1:73" hidden="1">
      <c r="A1198" s="48"/>
      <c r="B1198" s="48"/>
      <c r="C1198" s="70" t="s">
        <v>3349</v>
      </c>
      <c r="D1198" s="48"/>
      <c r="E1198" s="48"/>
      <c r="F1198" s="48"/>
      <c r="G1198" s="48"/>
      <c r="H1198" s="48"/>
      <c r="I1198" s="48"/>
      <c r="J1198" s="48"/>
      <c r="K1198" s="48"/>
      <c r="L1198" s="450">
        <f t="shared" si="79"/>
        <v>827</v>
      </c>
      <c r="M1198" s="450"/>
      <c r="N1198" s="145" t="s">
        <v>3350</v>
      </c>
      <c r="O1198" s="48"/>
      <c r="P1198" s="48"/>
      <c r="Q1198" s="48"/>
      <c r="R1198" s="48"/>
      <c r="S1198" s="48"/>
      <c r="T1198" s="48"/>
      <c r="U1198" s="451" t="str">
        <f t="shared" si="77"/>
        <v/>
      </c>
      <c r="V1198" s="451"/>
      <c r="W1198" s="451" t="str">
        <f t="shared" si="78"/>
        <v/>
      </c>
      <c r="X1198" s="451"/>
      <c r="Y1198" s="48"/>
      <c r="Z1198" s="48"/>
      <c r="AA1198" s="48"/>
      <c r="AB1198" s="48"/>
      <c r="AC1198" s="48"/>
      <c r="AD1198" s="48"/>
      <c r="AE1198" s="48"/>
      <c r="AF1198" s="70"/>
      <c r="AG1198" s="48"/>
      <c r="AH1198" s="70"/>
      <c r="AI1198" s="48"/>
      <c r="AJ1198" s="48"/>
      <c r="AK1198" s="48"/>
      <c r="AL1198" s="48"/>
      <c r="AM1198" s="48"/>
      <c r="AN1198" s="48"/>
      <c r="AO1198" s="48"/>
      <c r="AP1198" s="48"/>
      <c r="AQ1198" s="48"/>
      <c r="AR1198" s="48"/>
      <c r="AS1198" s="48"/>
      <c r="AT1198" s="48"/>
      <c r="AU1198" s="48"/>
      <c r="AV1198" s="48"/>
      <c r="AW1198" s="48"/>
      <c r="AX1198" s="48"/>
      <c r="AY1198" s="48"/>
      <c r="AZ1198" s="48"/>
      <c r="BA1198" s="48"/>
      <c r="BB1198" s="48"/>
      <c r="BC1198" s="48"/>
      <c r="BD1198" s="48"/>
      <c r="BE1198" s="48"/>
      <c r="BF1198" s="48"/>
      <c r="BG1198" s="48"/>
      <c r="BH1198" s="48"/>
      <c r="BI1198" s="48"/>
      <c r="BJ1198" s="48"/>
      <c r="BK1198" s="48"/>
      <c r="BL1198" s="48"/>
      <c r="BM1198" s="48"/>
      <c r="BN1198" s="48"/>
      <c r="BO1198" s="48"/>
      <c r="BP1198" s="48"/>
      <c r="BQ1198" s="48"/>
      <c r="BR1198" s="48"/>
      <c r="BS1198" s="48"/>
      <c r="BT1198" s="48"/>
      <c r="BU1198" s="48"/>
    </row>
    <row r="1199" spans="1:73" hidden="1">
      <c r="A1199" s="48"/>
      <c r="B1199" s="48"/>
      <c r="C1199" s="70" t="s">
        <v>3351</v>
      </c>
      <c r="D1199" s="48"/>
      <c r="E1199" s="48"/>
      <c r="F1199" s="48"/>
      <c r="G1199" s="48"/>
      <c r="H1199" s="48"/>
      <c r="I1199" s="48"/>
      <c r="J1199" s="48"/>
      <c r="K1199" s="48"/>
      <c r="L1199" s="450">
        <f t="shared" si="79"/>
        <v>828</v>
      </c>
      <c r="M1199" s="450"/>
      <c r="N1199" s="145" t="s">
        <v>3352</v>
      </c>
      <c r="O1199" s="48"/>
      <c r="P1199" s="48"/>
      <c r="Q1199" s="48"/>
      <c r="R1199" s="48"/>
      <c r="S1199" s="48"/>
      <c r="T1199" s="48"/>
      <c r="U1199" s="451" t="str">
        <f t="shared" si="77"/>
        <v/>
      </c>
      <c r="V1199" s="451"/>
      <c r="W1199" s="451" t="str">
        <f t="shared" si="78"/>
        <v/>
      </c>
      <c r="X1199" s="451"/>
      <c r="Y1199" s="48"/>
      <c r="Z1199" s="48"/>
      <c r="AA1199" s="48"/>
      <c r="AB1199" s="48"/>
      <c r="AC1199" s="48"/>
      <c r="AD1199" s="48"/>
      <c r="AE1199" s="48"/>
      <c r="AF1199" s="70"/>
      <c r="AG1199" s="48"/>
      <c r="AH1199" s="70"/>
      <c r="AI1199" s="48"/>
      <c r="AJ1199" s="48"/>
      <c r="AK1199" s="48"/>
      <c r="AL1199" s="48"/>
      <c r="AM1199" s="48"/>
      <c r="AN1199" s="48"/>
      <c r="AO1199" s="48"/>
      <c r="AP1199" s="48"/>
      <c r="AQ1199" s="48"/>
      <c r="AR1199" s="48"/>
      <c r="AS1199" s="48"/>
      <c r="AT1199" s="48"/>
      <c r="AU1199" s="48"/>
      <c r="AV1199" s="48"/>
      <c r="AW1199" s="48"/>
      <c r="AX1199" s="48"/>
      <c r="AY1199" s="48"/>
      <c r="AZ1199" s="48"/>
      <c r="BA1199" s="48"/>
      <c r="BB1199" s="48"/>
      <c r="BC1199" s="48"/>
      <c r="BD1199" s="48"/>
      <c r="BE1199" s="48"/>
      <c r="BF1199" s="48"/>
      <c r="BG1199" s="48"/>
      <c r="BH1199" s="48"/>
      <c r="BI1199" s="48"/>
      <c r="BJ1199" s="48"/>
      <c r="BK1199" s="48"/>
      <c r="BL1199" s="48"/>
      <c r="BM1199" s="48"/>
      <c r="BN1199" s="48"/>
      <c r="BO1199" s="48"/>
      <c r="BP1199" s="48"/>
      <c r="BQ1199" s="48"/>
      <c r="BR1199" s="48"/>
      <c r="BS1199" s="48"/>
      <c r="BT1199" s="48"/>
      <c r="BU1199" s="48"/>
    </row>
    <row r="1200" spans="1:73" hidden="1">
      <c r="A1200" s="48"/>
      <c r="B1200" s="48"/>
      <c r="C1200" s="70" t="s">
        <v>3353</v>
      </c>
      <c r="D1200" s="48"/>
      <c r="E1200" s="48"/>
      <c r="F1200" s="48"/>
      <c r="G1200" s="48"/>
      <c r="H1200" s="48"/>
      <c r="I1200" s="48"/>
      <c r="J1200" s="48"/>
      <c r="K1200" s="48"/>
      <c r="L1200" s="450">
        <f t="shared" si="79"/>
        <v>829</v>
      </c>
      <c r="M1200" s="450"/>
      <c r="N1200" s="145" t="s">
        <v>3354</v>
      </c>
      <c r="O1200" s="48"/>
      <c r="P1200" s="48"/>
      <c r="Q1200" s="48"/>
      <c r="R1200" s="48"/>
      <c r="S1200" s="48"/>
      <c r="T1200" s="48"/>
      <c r="U1200" s="451" t="str">
        <f t="shared" si="77"/>
        <v/>
      </c>
      <c r="V1200" s="451"/>
      <c r="W1200" s="451" t="str">
        <f t="shared" si="78"/>
        <v/>
      </c>
      <c r="X1200" s="451"/>
      <c r="Y1200" s="48"/>
      <c r="Z1200" s="48"/>
      <c r="AA1200" s="48"/>
      <c r="AB1200" s="48"/>
      <c r="AC1200" s="48"/>
      <c r="AD1200" s="48"/>
      <c r="AE1200" s="48"/>
      <c r="AF1200" s="70"/>
      <c r="AG1200" s="48"/>
      <c r="AH1200" s="70"/>
      <c r="AI1200" s="48"/>
      <c r="AJ1200" s="48"/>
      <c r="AK1200" s="48"/>
      <c r="AL1200" s="48"/>
      <c r="AM1200" s="48"/>
      <c r="AN1200" s="48"/>
      <c r="AO1200" s="48"/>
      <c r="AP1200" s="48"/>
      <c r="AQ1200" s="48"/>
      <c r="AR1200" s="48"/>
      <c r="AS1200" s="48"/>
      <c r="AT1200" s="48"/>
      <c r="AU1200" s="48"/>
      <c r="AV1200" s="48"/>
      <c r="AW1200" s="48"/>
      <c r="AX1200" s="48"/>
      <c r="AY1200" s="48"/>
      <c r="AZ1200" s="48"/>
      <c r="BA1200" s="48"/>
      <c r="BB1200" s="48"/>
      <c r="BC1200" s="48"/>
      <c r="BD1200" s="48"/>
      <c r="BE1200" s="48"/>
      <c r="BF1200" s="48"/>
      <c r="BG1200" s="48"/>
      <c r="BH1200" s="48"/>
      <c r="BI1200" s="48"/>
      <c r="BJ1200" s="48"/>
      <c r="BK1200" s="48"/>
      <c r="BL1200" s="48"/>
      <c r="BM1200" s="48"/>
      <c r="BN1200" s="48"/>
      <c r="BO1200" s="48"/>
      <c r="BP1200" s="48"/>
      <c r="BQ1200" s="48"/>
      <c r="BR1200" s="48"/>
      <c r="BS1200" s="48"/>
      <c r="BT1200" s="48"/>
      <c r="BU1200" s="48"/>
    </row>
    <row r="1201" spans="1:73" hidden="1">
      <c r="A1201" s="48"/>
      <c r="B1201" s="48"/>
      <c r="C1201" s="70" t="s">
        <v>3355</v>
      </c>
      <c r="D1201" s="48"/>
      <c r="E1201" s="48"/>
      <c r="F1201" s="48"/>
      <c r="G1201" s="48"/>
      <c r="H1201" s="48"/>
      <c r="I1201" s="48"/>
      <c r="J1201" s="48"/>
      <c r="K1201" s="48"/>
      <c r="L1201" s="450">
        <f t="shared" si="79"/>
        <v>830</v>
      </c>
      <c r="M1201" s="450"/>
      <c r="N1201" s="145" t="s">
        <v>3356</v>
      </c>
      <c r="O1201" s="48"/>
      <c r="P1201" s="48"/>
      <c r="Q1201" s="48"/>
      <c r="R1201" s="48"/>
      <c r="S1201" s="48"/>
      <c r="T1201" s="48"/>
      <c r="U1201" s="451" t="str">
        <f t="shared" si="77"/>
        <v/>
      </c>
      <c r="V1201" s="451"/>
      <c r="W1201" s="451" t="str">
        <f t="shared" si="78"/>
        <v/>
      </c>
      <c r="X1201" s="451"/>
      <c r="Y1201" s="48"/>
      <c r="Z1201" s="48"/>
      <c r="AA1201" s="48"/>
      <c r="AB1201" s="48"/>
      <c r="AC1201" s="48"/>
      <c r="AD1201" s="48"/>
      <c r="AE1201" s="48"/>
      <c r="AF1201" s="70"/>
      <c r="AG1201" s="48"/>
      <c r="AH1201" s="70"/>
      <c r="AI1201" s="48"/>
      <c r="AJ1201" s="48"/>
      <c r="AK1201" s="48"/>
      <c r="AL1201" s="48"/>
      <c r="AM1201" s="48"/>
      <c r="AN1201" s="48"/>
      <c r="AO1201" s="48"/>
      <c r="AP1201" s="48"/>
      <c r="AQ1201" s="48"/>
      <c r="AR1201" s="48"/>
      <c r="AS1201" s="48"/>
      <c r="AT1201" s="48"/>
      <c r="AU1201" s="48"/>
      <c r="AV1201" s="48"/>
      <c r="AW1201" s="48"/>
      <c r="AX1201" s="48"/>
      <c r="AY1201" s="48"/>
      <c r="AZ1201" s="48"/>
      <c r="BA1201" s="48"/>
      <c r="BB1201" s="48"/>
      <c r="BC1201" s="48"/>
      <c r="BD1201" s="48"/>
      <c r="BE1201" s="48"/>
      <c r="BF1201" s="48"/>
      <c r="BG1201" s="48"/>
      <c r="BH1201" s="48"/>
      <c r="BI1201" s="48"/>
      <c r="BJ1201" s="48"/>
      <c r="BK1201" s="48"/>
      <c r="BL1201" s="48"/>
      <c r="BM1201" s="48"/>
      <c r="BN1201" s="48"/>
      <c r="BO1201" s="48"/>
      <c r="BP1201" s="48"/>
      <c r="BQ1201" s="48"/>
      <c r="BR1201" s="48"/>
      <c r="BS1201" s="48"/>
      <c r="BT1201" s="48"/>
      <c r="BU1201" s="48"/>
    </row>
    <row r="1202" spans="1:73" hidden="1">
      <c r="A1202" s="48"/>
      <c r="B1202" s="48"/>
      <c r="C1202" s="70" t="s">
        <v>3357</v>
      </c>
      <c r="D1202" s="48"/>
      <c r="E1202" s="48"/>
      <c r="F1202" s="48"/>
      <c r="G1202" s="48"/>
      <c r="H1202" s="48"/>
      <c r="I1202" s="48"/>
      <c r="J1202" s="48"/>
      <c r="K1202" s="48"/>
      <c r="L1202" s="450">
        <f t="shared" si="79"/>
        <v>831</v>
      </c>
      <c r="M1202" s="450"/>
      <c r="N1202" s="145" t="s">
        <v>3358</v>
      </c>
      <c r="O1202" s="48"/>
      <c r="P1202" s="48"/>
      <c r="Q1202" s="48"/>
      <c r="R1202" s="48"/>
      <c r="S1202" s="48"/>
      <c r="T1202" s="48"/>
      <c r="U1202" s="451" t="str">
        <f t="shared" si="77"/>
        <v/>
      </c>
      <c r="V1202" s="451"/>
      <c r="W1202" s="451" t="str">
        <f t="shared" si="78"/>
        <v/>
      </c>
      <c r="X1202" s="451"/>
      <c r="Y1202" s="48"/>
      <c r="Z1202" s="48"/>
      <c r="AA1202" s="48"/>
      <c r="AB1202" s="48"/>
      <c r="AC1202" s="48"/>
      <c r="AD1202" s="48"/>
      <c r="AE1202" s="48"/>
      <c r="AF1202" s="70"/>
      <c r="AG1202" s="48"/>
      <c r="AH1202" s="70"/>
      <c r="AI1202" s="48"/>
      <c r="AJ1202" s="48"/>
      <c r="AK1202" s="48"/>
      <c r="AL1202" s="48"/>
      <c r="AM1202" s="48"/>
      <c r="AN1202" s="48"/>
      <c r="AO1202" s="48"/>
      <c r="AP1202" s="48"/>
      <c r="AQ1202" s="48"/>
      <c r="AR1202" s="48"/>
      <c r="AS1202" s="48"/>
      <c r="AT1202" s="48"/>
      <c r="AU1202" s="48"/>
      <c r="AV1202" s="48"/>
      <c r="AW1202" s="48"/>
      <c r="AX1202" s="48"/>
      <c r="AY1202" s="48"/>
      <c r="AZ1202" s="48"/>
      <c r="BA1202" s="48"/>
      <c r="BB1202" s="48"/>
      <c r="BC1202" s="48"/>
      <c r="BD1202" s="48"/>
      <c r="BE1202" s="48"/>
      <c r="BF1202" s="48"/>
      <c r="BG1202" s="48"/>
      <c r="BH1202" s="48"/>
      <c r="BI1202" s="48"/>
      <c r="BJ1202" s="48"/>
      <c r="BK1202" s="48"/>
      <c r="BL1202" s="48"/>
      <c r="BM1202" s="48"/>
      <c r="BN1202" s="48"/>
      <c r="BO1202" s="48"/>
      <c r="BP1202" s="48"/>
      <c r="BQ1202" s="48"/>
      <c r="BR1202" s="48"/>
      <c r="BS1202" s="48"/>
      <c r="BT1202" s="48"/>
      <c r="BU1202" s="48"/>
    </row>
    <row r="1203" spans="1:73" hidden="1">
      <c r="A1203" s="48"/>
      <c r="B1203" s="48"/>
      <c r="C1203" s="70" t="s">
        <v>3359</v>
      </c>
      <c r="D1203" s="48"/>
      <c r="E1203" s="48"/>
      <c r="F1203" s="48"/>
      <c r="G1203" s="48"/>
      <c r="H1203" s="48"/>
      <c r="I1203" s="48"/>
      <c r="J1203" s="48"/>
      <c r="K1203" s="48"/>
      <c r="L1203" s="450">
        <f t="shared" si="79"/>
        <v>832</v>
      </c>
      <c r="M1203" s="450"/>
      <c r="N1203" s="145" t="s">
        <v>3360</v>
      </c>
      <c r="O1203" s="48"/>
      <c r="P1203" s="48"/>
      <c r="Q1203" s="48"/>
      <c r="R1203" s="48"/>
      <c r="S1203" s="48"/>
      <c r="T1203" s="48"/>
      <c r="U1203" s="451" t="str">
        <f t="shared" si="77"/>
        <v/>
      </c>
      <c r="V1203" s="451"/>
      <c r="W1203" s="451" t="str">
        <f t="shared" si="78"/>
        <v/>
      </c>
      <c r="X1203" s="451"/>
      <c r="Y1203" s="48"/>
      <c r="Z1203" s="48"/>
      <c r="AA1203" s="48"/>
      <c r="AB1203" s="48"/>
      <c r="AC1203" s="48"/>
      <c r="AD1203" s="48"/>
      <c r="AE1203" s="48"/>
      <c r="AF1203" s="70"/>
      <c r="AG1203" s="48"/>
      <c r="AH1203" s="70"/>
      <c r="AI1203" s="48"/>
      <c r="AJ1203" s="48"/>
      <c r="AK1203" s="48"/>
      <c r="AL1203" s="48"/>
      <c r="AM1203" s="48"/>
      <c r="AN1203" s="48"/>
      <c r="AO1203" s="48"/>
      <c r="AP1203" s="48"/>
      <c r="AQ1203" s="48"/>
      <c r="AR1203" s="48"/>
      <c r="AS1203" s="48"/>
      <c r="AT1203" s="48"/>
      <c r="AU1203" s="48"/>
      <c r="AV1203" s="48"/>
      <c r="AW1203" s="48"/>
      <c r="AX1203" s="48"/>
      <c r="AY1203" s="48"/>
      <c r="AZ1203" s="48"/>
      <c r="BA1203" s="48"/>
      <c r="BB1203" s="48"/>
      <c r="BC1203" s="48"/>
      <c r="BD1203" s="48"/>
      <c r="BE1203" s="48"/>
      <c r="BF1203" s="48"/>
      <c r="BG1203" s="48"/>
      <c r="BH1203" s="48"/>
      <c r="BI1203" s="48"/>
      <c r="BJ1203" s="48"/>
      <c r="BK1203" s="48"/>
      <c r="BL1203" s="48"/>
      <c r="BM1203" s="48"/>
      <c r="BN1203" s="48"/>
      <c r="BO1203" s="48"/>
      <c r="BP1203" s="48"/>
      <c r="BQ1203" s="48"/>
      <c r="BR1203" s="48"/>
      <c r="BS1203" s="48"/>
      <c r="BT1203" s="48"/>
      <c r="BU1203" s="48"/>
    </row>
    <row r="1204" spans="1:73" hidden="1">
      <c r="A1204" s="48"/>
      <c r="B1204" s="48"/>
      <c r="C1204" s="70" t="s">
        <v>3361</v>
      </c>
      <c r="D1204" s="48"/>
      <c r="E1204" s="48"/>
      <c r="F1204" s="48"/>
      <c r="G1204" s="48"/>
      <c r="H1204" s="48"/>
      <c r="I1204" s="48"/>
      <c r="J1204" s="48"/>
      <c r="K1204" s="48"/>
      <c r="L1204" s="450">
        <f t="shared" si="79"/>
        <v>833</v>
      </c>
      <c r="M1204" s="450"/>
      <c r="N1204" s="145" t="s">
        <v>3362</v>
      </c>
      <c r="O1204" s="48"/>
      <c r="P1204" s="48"/>
      <c r="Q1204" s="48"/>
      <c r="R1204" s="48"/>
      <c r="S1204" s="48"/>
      <c r="T1204" s="48"/>
      <c r="U1204" s="451" t="str">
        <f t="shared" si="77"/>
        <v/>
      </c>
      <c r="V1204" s="451"/>
      <c r="W1204" s="451" t="str">
        <f t="shared" si="78"/>
        <v/>
      </c>
      <c r="X1204" s="451"/>
      <c r="Y1204" s="48"/>
      <c r="Z1204" s="48"/>
      <c r="AA1204" s="48"/>
      <c r="AB1204" s="48"/>
      <c r="AC1204" s="48"/>
      <c r="AD1204" s="48"/>
      <c r="AE1204" s="48"/>
      <c r="AF1204" s="70"/>
      <c r="AG1204" s="48"/>
      <c r="AH1204" s="70"/>
      <c r="AI1204" s="48"/>
      <c r="AJ1204" s="48"/>
      <c r="AK1204" s="48"/>
      <c r="AL1204" s="48"/>
      <c r="AM1204" s="48"/>
      <c r="AN1204" s="48"/>
      <c r="AO1204" s="48"/>
      <c r="AP1204" s="48"/>
      <c r="AQ1204" s="48"/>
      <c r="AR1204" s="48"/>
      <c r="AS1204" s="48"/>
      <c r="AT1204" s="48"/>
      <c r="AU1204" s="48"/>
      <c r="AV1204" s="48"/>
      <c r="AW1204" s="48"/>
      <c r="AX1204" s="48"/>
      <c r="AY1204" s="48"/>
      <c r="AZ1204" s="48"/>
      <c r="BA1204" s="48"/>
      <c r="BB1204" s="48"/>
      <c r="BC1204" s="48"/>
      <c r="BD1204" s="48"/>
      <c r="BE1204" s="48"/>
      <c r="BF1204" s="48"/>
      <c r="BG1204" s="48"/>
      <c r="BH1204" s="48"/>
      <c r="BI1204" s="48"/>
      <c r="BJ1204" s="48"/>
      <c r="BK1204" s="48"/>
      <c r="BL1204" s="48"/>
      <c r="BM1204" s="48"/>
      <c r="BN1204" s="48"/>
      <c r="BO1204" s="48"/>
      <c r="BP1204" s="48"/>
      <c r="BQ1204" s="48"/>
      <c r="BR1204" s="48"/>
      <c r="BS1204" s="48"/>
      <c r="BT1204" s="48"/>
      <c r="BU1204" s="48"/>
    </row>
    <row r="1205" spans="1:73" hidden="1">
      <c r="A1205" s="48"/>
      <c r="B1205" s="48"/>
      <c r="C1205" s="70" t="s">
        <v>3363</v>
      </c>
      <c r="D1205" s="48"/>
      <c r="E1205" s="48"/>
      <c r="F1205" s="48"/>
      <c r="G1205" s="48"/>
      <c r="H1205" s="48"/>
      <c r="I1205" s="48"/>
      <c r="J1205" s="48"/>
      <c r="K1205" s="48"/>
      <c r="L1205" s="450">
        <f t="shared" si="79"/>
        <v>834</v>
      </c>
      <c r="M1205" s="450"/>
      <c r="N1205" s="145" t="s">
        <v>3364</v>
      </c>
      <c r="O1205" s="48"/>
      <c r="P1205" s="48"/>
      <c r="Q1205" s="48"/>
      <c r="R1205" s="48"/>
      <c r="S1205" s="48"/>
      <c r="T1205" s="48"/>
      <c r="U1205" s="451" t="str">
        <f t="shared" ref="U1205:U1268" si="80">IF(N1205=Q$364,"Yes","")</f>
        <v/>
      </c>
      <c r="V1205" s="451"/>
      <c r="W1205" s="451" t="str">
        <f t="shared" ref="W1205:W1268" si="81">IF(N1205=Q$366,"Yes","")</f>
        <v/>
      </c>
      <c r="X1205" s="451"/>
      <c r="Y1205" s="48"/>
      <c r="Z1205" s="48"/>
      <c r="AA1205" s="48"/>
      <c r="AB1205" s="48"/>
      <c r="AC1205" s="48"/>
      <c r="AD1205" s="48"/>
      <c r="AE1205" s="48"/>
      <c r="AF1205" s="70"/>
      <c r="AG1205" s="48"/>
      <c r="AH1205" s="70"/>
      <c r="AI1205" s="48"/>
      <c r="AJ1205" s="48"/>
      <c r="AK1205" s="48"/>
      <c r="AL1205" s="48"/>
      <c r="AM1205" s="48"/>
      <c r="AN1205" s="48"/>
      <c r="AO1205" s="48"/>
      <c r="AP1205" s="48"/>
      <c r="AQ1205" s="48"/>
      <c r="AR1205" s="48"/>
      <c r="AS1205" s="48"/>
      <c r="AT1205" s="48"/>
      <c r="AU1205" s="48"/>
      <c r="AV1205" s="48"/>
      <c r="AW1205" s="48"/>
      <c r="AX1205" s="48"/>
      <c r="AY1205" s="48"/>
      <c r="AZ1205" s="48"/>
      <c r="BA1205" s="48"/>
      <c r="BB1205" s="48"/>
      <c r="BC1205" s="48"/>
      <c r="BD1205" s="48"/>
      <c r="BE1205" s="48"/>
      <c r="BF1205" s="48"/>
      <c r="BG1205" s="48"/>
      <c r="BH1205" s="48"/>
      <c r="BI1205" s="48"/>
      <c r="BJ1205" s="48"/>
      <c r="BK1205" s="48"/>
      <c r="BL1205" s="48"/>
      <c r="BM1205" s="48"/>
      <c r="BN1205" s="48"/>
      <c r="BO1205" s="48"/>
      <c r="BP1205" s="48"/>
      <c r="BQ1205" s="48"/>
      <c r="BR1205" s="48"/>
      <c r="BS1205" s="48"/>
      <c r="BT1205" s="48"/>
      <c r="BU1205" s="48"/>
    </row>
    <row r="1206" spans="1:73" hidden="1">
      <c r="A1206" s="48"/>
      <c r="B1206" s="48"/>
      <c r="C1206" s="70" t="s">
        <v>3365</v>
      </c>
      <c r="D1206" s="48"/>
      <c r="E1206" s="48"/>
      <c r="F1206" s="48"/>
      <c r="G1206" s="48"/>
      <c r="H1206" s="48"/>
      <c r="I1206" s="48"/>
      <c r="J1206" s="48"/>
      <c r="K1206" s="48"/>
      <c r="L1206" s="450">
        <f t="shared" ref="L1206:L1269" si="82">L1205+1</f>
        <v>835</v>
      </c>
      <c r="M1206" s="450"/>
      <c r="N1206" s="145" t="s">
        <v>3366</v>
      </c>
      <c r="O1206" s="48"/>
      <c r="P1206" s="48"/>
      <c r="Q1206" s="48"/>
      <c r="R1206" s="48"/>
      <c r="S1206" s="48"/>
      <c r="T1206" s="48"/>
      <c r="U1206" s="451" t="str">
        <f t="shared" si="80"/>
        <v/>
      </c>
      <c r="V1206" s="451"/>
      <c r="W1206" s="451" t="str">
        <f t="shared" si="81"/>
        <v/>
      </c>
      <c r="X1206" s="451"/>
      <c r="Y1206" s="48"/>
      <c r="Z1206" s="48"/>
      <c r="AA1206" s="48"/>
      <c r="AB1206" s="48"/>
      <c r="AC1206" s="48"/>
      <c r="AD1206" s="48"/>
      <c r="AE1206" s="48"/>
      <c r="AF1206" s="70"/>
      <c r="AG1206" s="48"/>
      <c r="AH1206" s="70"/>
      <c r="AI1206" s="48"/>
      <c r="AJ1206" s="48"/>
      <c r="AK1206" s="48"/>
      <c r="AL1206" s="48"/>
      <c r="AM1206" s="48"/>
      <c r="AN1206" s="48"/>
      <c r="AO1206" s="48"/>
      <c r="AP1206" s="48"/>
      <c r="AQ1206" s="48"/>
      <c r="AR1206" s="48"/>
      <c r="AS1206" s="48"/>
      <c r="AT1206" s="48"/>
      <c r="AU1206" s="48"/>
      <c r="AV1206" s="48"/>
      <c r="AW1206" s="48"/>
      <c r="AX1206" s="48"/>
      <c r="AY1206" s="48"/>
      <c r="AZ1206" s="48"/>
      <c r="BA1206" s="48"/>
      <c r="BB1206" s="48"/>
      <c r="BC1206" s="48"/>
      <c r="BD1206" s="48"/>
      <c r="BE1206" s="48"/>
      <c r="BF1206" s="48"/>
      <c r="BG1206" s="48"/>
      <c r="BH1206" s="48"/>
      <c r="BI1206" s="48"/>
      <c r="BJ1206" s="48"/>
      <c r="BK1206" s="48"/>
      <c r="BL1206" s="48"/>
      <c r="BM1206" s="48"/>
      <c r="BN1206" s="48"/>
      <c r="BO1206" s="48"/>
      <c r="BP1206" s="48"/>
      <c r="BQ1206" s="48"/>
      <c r="BR1206" s="48"/>
      <c r="BS1206" s="48"/>
      <c r="BT1206" s="48"/>
      <c r="BU1206" s="48"/>
    </row>
    <row r="1207" spans="1:73" hidden="1">
      <c r="A1207" s="48"/>
      <c r="B1207" s="48"/>
      <c r="C1207" s="70" t="s">
        <v>3367</v>
      </c>
      <c r="D1207" s="48"/>
      <c r="E1207" s="48"/>
      <c r="F1207" s="48"/>
      <c r="G1207" s="48"/>
      <c r="H1207" s="48"/>
      <c r="I1207" s="48"/>
      <c r="J1207" s="48"/>
      <c r="K1207" s="48"/>
      <c r="L1207" s="450">
        <f t="shared" si="82"/>
        <v>836</v>
      </c>
      <c r="M1207" s="450"/>
      <c r="N1207" s="145" t="s">
        <v>3368</v>
      </c>
      <c r="O1207" s="48"/>
      <c r="P1207" s="48"/>
      <c r="Q1207" s="48"/>
      <c r="R1207" s="48"/>
      <c r="S1207" s="48"/>
      <c r="T1207" s="48"/>
      <c r="U1207" s="451" t="str">
        <f t="shared" si="80"/>
        <v/>
      </c>
      <c r="V1207" s="451"/>
      <c r="W1207" s="451" t="str">
        <f t="shared" si="81"/>
        <v/>
      </c>
      <c r="X1207" s="451"/>
      <c r="Y1207" s="48"/>
      <c r="Z1207" s="48"/>
      <c r="AA1207" s="48"/>
      <c r="AB1207" s="48"/>
      <c r="AC1207" s="48"/>
      <c r="AD1207" s="48"/>
      <c r="AE1207" s="48"/>
      <c r="AF1207" s="70"/>
      <c r="AG1207" s="48"/>
      <c r="AH1207" s="70"/>
      <c r="AI1207" s="48"/>
      <c r="AJ1207" s="48"/>
      <c r="AK1207" s="48"/>
      <c r="AL1207" s="48"/>
      <c r="AM1207" s="48"/>
      <c r="AN1207" s="48"/>
      <c r="AO1207" s="48"/>
      <c r="AP1207" s="48"/>
      <c r="AQ1207" s="48"/>
      <c r="AR1207" s="48"/>
      <c r="AS1207" s="48"/>
      <c r="AT1207" s="48"/>
      <c r="AU1207" s="48"/>
      <c r="AV1207" s="48"/>
      <c r="AW1207" s="48"/>
      <c r="AX1207" s="48"/>
      <c r="AY1207" s="48"/>
      <c r="AZ1207" s="48"/>
      <c r="BA1207" s="48"/>
      <c r="BB1207" s="48"/>
      <c r="BC1207" s="48"/>
      <c r="BD1207" s="48"/>
      <c r="BE1207" s="48"/>
      <c r="BF1207" s="48"/>
      <c r="BG1207" s="48"/>
      <c r="BH1207" s="48"/>
      <c r="BI1207" s="48"/>
      <c r="BJ1207" s="48"/>
      <c r="BK1207" s="48"/>
      <c r="BL1207" s="48"/>
      <c r="BM1207" s="48"/>
      <c r="BN1207" s="48"/>
      <c r="BO1207" s="48"/>
      <c r="BP1207" s="48"/>
      <c r="BQ1207" s="48"/>
      <c r="BR1207" s="48"/>
      <c r="BS1207" s="48"/>
      <c r="BT1207" s="48"/>
      <c r="BU1207" s="48"/>
    </row>
    <row r="1208" spans="1:73" hidden="1">
      <c r="A1208" s="48"/>
      <c r="B1208" s="48"/>
      <c r="C1208" s="70" t="s">
        <v>3369</v>
      </c>
      <c r="D1208" s="48"/>
      <c r="E1208" s="48"/>
      <c r="F1208" s="48"/>
      <c r="G1208" s="48"/>
      <c r="H1208" s="48"/>
      <c r="I1208" s="48"/>
      <c r="J1208" s="48"/>
      <c r="K1208" s="48"/>
      <c r="L1208" s="450">
        <f t="shared" si="82"/>
        <v>837</v>
      </c>
      <c r="M1208" s="450"/>
      <c r="N1208" s="145" t="s">
        <v>3370</v>
      </c>
      <c r="O1208" s="48"/>
      <c r="P1208" s="48"/>
      <c r="Q1208" s="48"/>
      <c r="R1208" s="48"/>
      <c r="S1208" s="48"/>
      <c r="T1208" s="48"/>
      <c r="U1208" s="451" t="str">
        <f t="shared" si="80"/>
        <v/>
      </c>
      <c r="V1208" s="451"/>
      <c r="W1208" s="451" t="str">
        <f t="shared" si="81"/>
        <v/>
      </c>
      <c r="X1208" s="451"/>
      <c r="Y1208" s="48"/>
      <c r="Z1208" s="48"/>
      <c r="AA1208" s="48"/>
      <c r="AB1208" s="48"/>
      <c r="AC1208" s="48"/>
      <c r="AD1208" s="48"/>
      <c r="AE1208" s="48"/>
      <c r="AF1208" s="70"/>
      <c r="AG1208" s="48"/>
      <c r="AH1208" s="70"/>
      <c r="AI1208" s="48"/>
      <c r="AJ1208" s="48"/>
      <c r="AK1208" s="48"/>
      <c r="AL1208" s="48"/>
      <c r="AM1208" s="48"/>
      <c r="AN1208" s="48"/>
      <c r="AO1208" s="48"/>
      <c r="AP1208" s="48"/>
      <c r="AQ1208" s="48"/>
      <c r="AR1208" s="48"/>
      <c r="AS1208" s="48"/>
      <c r="AT1208" s="48"/>
      <c r="AU1208" s="48"/>
      <c r="AV1208" s="48"/>
      <c r="AW1208" s="48"/>
      <c r="AX1208" s="48"/>
      <c r="AY1208" s="48"/>
      <c r="AZ1208" s="48"/>
      <c r="BA1208" s="48"/>
      <c r="BB1208" s="48"/>
      <c r="BC1208" s="48"/>
      <c r="BD1208" s="48"/>
      <c r="BE1208" s="48"/>
      <c r="BF1208" s="48"/>
      <c r="BG1208" s="48"/>
      <c r="BH1208" s="48"/>
      <c r="BI1208" s="48"/>
      <c r="BJ1208" s="48"/>
      <c r="BK1208" s="48"/>
      <c r="BL1208" s="48"/>
      <c r="BM1208" s="48"/>
      <c r="BN1208" s="48"/>
      <c r="BO1208" s="48"/>
      <c r="BP1208" s="48"/>
      <c r="BQ1208" s="48"/>
      <c r="BR1208" s="48"/>
      <c r="BS1208" s="48"/>
      <c r="BT1208" s="48"/>
      <c r="BU1208" s="48"/>
    </row>
    <row r="1209" spans="1:73" hidden="1">
      <c r="A1209" s="48"/>
      <c r="B1209" s="48"/>
      <c r="C1209" s="70" t="s">
        <v>3371</v>
      </c>
      <c r="D1209" s="48"/>
      <c r="E1209" s="48"/>
      <c r="F1209" s="48"/>
      <c r="G1209" s="48"/>
      <c r="H1209" s="48"/>
      <c r="I1209" s="48"/>
      <c r="J1209" s="48"/>
      <c r="K1209" s="48"/>
      <c r="L1209" s="450">
        <f t="shared" si="82"/>
        <v>838</v>
      </c>
      <c r="M1209" s="450"/>
      <c r="N1209" s="145" t="s">
        <v>3372</v>
      </c>
      <c r="O1209" s="48"/>
      <c r="P1209" s="48"/>
      <c r="Q1209" s="48"/>
      <c r="R1209" s="48"/>
      <c r="S1209" s="48"/>
      <c r="T1209" s="48"/>
      <c r="U1209" s="451" t="str">
        <f t="shared" si="80"/>
        <v/>
      </c>
      <c r="V1209" s="451"/>
      <c r="W1209" s="451" t="str">
        <f t="shared" si="81"/>
        <v/>
      </c>
      <c r="X1209" s="451"/>
      <c r="Y1209" s="48"/>
      <c r="Z1209" s="48"/>
      <c r="AA1209" s="48"/>
      <c r="AB1209" s="48"/>
      <c r="AC1209" s="48"/>
      <c r="AD1209" s="48"/>
      <c r="AE1209" s="48"/>
      <c r="AF1209" s="70"/>
      <c r="AG1209" s="48"/>
      <c r="AH1209" s="70"/>
      <c r="AI1209" s="48"/>
      <c r="AJ1209" s="48"/>
      <c r="AK1209" s="48"/>
      <c r="AL1209" s="48"/>
      <c r="AM1209" s="48"/>
      <c r="AN1209" s="48"/>
      <c r="AO1209" s="48"/>
      <c r="AP1209" s="48"/>
      <c r="AQ1209" s="48"/>
      <c r="AR1209" s="48"/>
      <c r="AS1209" s="48"/>
      <c r="AT1209" s="48"/>
      <c r="AU1209" s="48"/>
      <c r="AV1209" s="48"/>
      <c r="AW1209" s="48"/>
      <c r="AX1209" s="48"/>
      <c r="AY1209" s="48"/>
      <c r="AZ1209" s="48"/>
      <c r="BA1209" s="48"/>
      <c r="BB1209" s="48"/>
      <c r="BC1209" s="48"/>
      <c r="BD1209" s="48"/>
      <c r="BE1209" s="48"/>
      <c r="BF1209" s="48"/>
      <c r="BG1209" s="48"/>
      <c r="BH1209" s="48"/>
      <c r="BI1209" s="48"/>
      <c r="BJ1209" s="48"/>
      <c r="BK1209" s="48"/>
      <c r="BL1209" s="48"/>
      <c r="BM1209" s="48"/>
      <c r="BN1209" s="48"/>
      <c r="BO1209" s="48"/>
      <c r="BP1209" s="48"/>
      <c r="BQ1209" s="48"/>
      <c r="BR1209" s="48"/>
      <c r="BS1209" s="48"/>
      <c r="BT1209" s="48"/>
      <c r="BU1209" s="48"/>
    </row>
    <row r="1210" spans="1:73" hidden="1">
      <c r="A1210" s="48"/>
      <c r="B1210" s="48"/>
      <c r="C1210" s="70" t="s">
        <v>3373</v>
      </c>
      <c r="D1210" s="48"/>
      <c r="E1210" s="48"/>
      <c r="F1210" s="48"/>
      <c r="G1210" s="48"/>
      <c r="H1210" s="48"/>
      <c r="I1210" s="48"/>
      <c r="J1210" s="48"/>
      <c r="K1210" s="48"/>
      <c r="L1210" s="450">
        <f t="shared" si="82"/>
        <v>839</v>
      </c>
      <c r="M1210" s="450"/>
      <c r="N1210" s="145" t="s">
        <v>3374</v>
      </c>
      <c r="O1210" s="48"/>
      <c r="P1210" s="48"/>
      <c r="Q1210" s="48"/>
      <c r="R1210" s="48"/>
      <c r="S1210" s="48"/>
      <c r="T1210" s="48"/>
      <c r="U1210" s="451" t="str">
        <f t="shared" si="80"/>
        <v/>
      </c>
      <c r="V1210" s="451"/>
      <c r="W1210" s="451" t="str">
        <f t="shared" si="81"/>
        <v/>
      </c>
      <c r="X1210" s="451"/>
      <c r="Y1210" s="48"/>
      <c r="Z1210" s="48"/>
      <c r="AA1210" s="48"/>
      <c r="AB1210" s="48"/>
      <c r="AC1210" s="48"/>
      <c r="AD1210" s="48"/>
      <c r="AE1210" s="48"/>
      <c r="AF1210" s="70"/>
      <c r="AG1210" s="48"/>
      <c r="AH1210" s="70"/>
      <c r="AI1210" s="48"/>
      <c r="AJ1210" s="48"/>
      <c r="AK1210" s="48"/>
      <c r="AL1210" s="48"/>
      <c r="AM1210" s="48"/>
      <c r="AN1210" s="48"/>
      <c r="AO1210" s="48"/>
      <c r="AP1210" s="48"/>
      <c r="AQ1210" s="48"/>
      <c r="AR1210" s="48"/>
      <c r="AS1210" s="48"/>
      <c r="AT1210" s="48"/>
      <c r="AU1210" s="48"/>
      <c r="AV1210" s="48"/>
      <c r="AW1210" s="48"/>
      <c r="AX1210" s="48"/>
      <c r="AY1210" s="48"/>
      <c r="AZ1210" s="48"/>
      <c r="BA1210" s="48"/>
      <c r="BB1210" s="48"/>
      <c r="BC1210" s="48"/>
      <c r="BD1210" s="48"/>
      <c r="BE1210" s="48"/>
      <c r="BF1210" s="48"/>
      <c r="BG1210" s="48"/>
      <c r="BH1210" s="48"/>
      <c r="BI1210" s="48"/>
      <c r="BJ1210" s="48"/>
      <c r="BK1210" s="48"/>
      <c r="BL1210" s="48"/>
      <c r="BM1210" s="48"/>
      <c r="BN1210" s="48"/>
      <c r="BO1210" s="48"/>
      <c r="BP1210" s="48"/>
      <c r="BQ1210" s="48"/>
      <c r="BR1210" s="48"/>
      <c r="BS1210" s="48"/>
      <c r="BT1210" s="48"/>
      <c r="BU1210" s="48"/>
    </row>
    <row r="1211" spans="1:73" hidden="1">
      <c r="A1211" s="48"/>
      <c r="B1211" s="48"/>
      <c r="C1211" s="147" t="s">
        <v>3375</v>
      </c>
      <c r="D1211" s="48"/>
      <c r="E1211" s="48"/>
      <c r="F1211" s="48"/>
      <c r="G1211" s="48"/>
      <c r="H1211" s="48"/>
      <c r="I1211" s="48"/>
      <c r="J1211" s="48"/>
      <c r="K1211" s="48"/>
      <c r="L1211" s="450">
        <f t="shared" si="82"/>
        <v>840</v>
      </c>
      <c r="M1211" s="450"/>
      <c r="N1211" s="145" t="s">
        <v>3376</v>
      </c>
      <c r="O1211" s="48"/>
      <c r="P1211" s="48"/>
      <c r="Q1211" s="48"/>
      <c r="R1211" s="48"/>
      <c r="S1211" s="48"/>
      <c r="T1211" s="48"/>
      <c r="U1211" s="451" t="str">
        <f t="shared" si="80"/>
        <v/>
      </c>
      <c r="V1211" s="451"/>
      <c r="W1211" s="451" t="str">
        <f t="shared" si="81"/>
        <v/>
      </c>
      <c r="X1211" s="451"/>
      <c r="Y1211" s="48"/>
      <c r="Z1211" s="48"/>
      <c r="AA1211" s="48"/>
      <c r="AB1211" s="48"/>
      <c r="AC1211" s="48"/>
      <c r="AD1211" s="48"/>
      <c r="AE1211" s="48"/>
      <c r="AF1211" s="70"/>
      <c r="AG1211" s="48"/>
      <c r="AH1211" s="70"/>
      <c r="AI1211" s="48"/>
      <c r="AJ1211" s="48"/>
      <c r="AK1211" s="48"/>
      <c r="AL1211" s="48"/>
      <c r="AM1211" s="48"/>
      <c r="AN1211" s="48"/>
      <c r="AO1211" s="48"/>
      <c r="AP1211" s="48"/>
      <c r="AQ1211" s="48"/>
      <c r="AR1211" s="48"/>
      <c r="AS1211" s="48"/>
      <c r="AT1211" s="48"/>
      <c r="AU1211" s="48"/>
      <c r="AV1211" s="48"/>
      <c r="AW1211" s="48"/>
      <c r="AX1211" s="48"/>
      <c r="AY1211" s="48"/>
      <c r="AZ1211" s="48"/>
      <c r="BA1211" s="48"/>
      <c r="BB1211" s="48"/>
      <c r="BC1211" s="48"/>
      <c r="BD1211" s="48"/>
      <c r="BE1211" s="48"/>
      <c r="BF1211" s="48"/>
      <c r="BG1211" s="48"/>
      <c r="BH1211" s="48"/>
      <c r="BI1211" s="48"/>
      <c r="BJ1211" s="48"/>
      <c r="BK1211" s="48"/>
      <c r="BL1211" s="48"/>
      <c r="BM1211" s="48"/>
      <c r="BN1211" s="48"/>
      <c r="BO1211" s="48"/>
      <c r="BP1211" s="48"/>
      <c r="BQ1211" s="48"/>
      <c r="BR1211" s="48"/>
      <c r="BS1211" s="48"/>
      <c r="BT1211" s="48"/>
      <c r="BU1211" s="48"/>
    </row>
    <row r="1212" spans="1:73" hidden="1">
      <c r="A1212" s="48"/>
      <c r="B1212" s="48"/>
      <c r="C1212" s="70" t="s">
        <v>3377</v>
      </c>
      <c r="D1212" s="48"/>
      <c r="E1212" s="48"/>
      <c r="F1212" s="48"/>
      <c r="G1212" s="48"/>
      <c r="H1212" s="48"/>
      <c r="I1212" s="48"/>
      <c r="J1212" s="48"/>
      <c r="K1212" s="48"/>
      <c r="L1212" s="450">
        <f t="shared" si="82"/>
        <v>841</v>
      </c>
      <c r="M1212" s="450"/>
      <c r="N1212" s="145" t="s">
        <v>3378</v>
      </c>
      <c r="O1212" s="48"/>
      <c r="P1212" s="48"/>
      <c r="Q1212" s="48"/>
      <c r="R1212" s="48"/>
      <c r="S1212" s="48"/>
      <c r="T1212" s="48"/>
      <c r="U1212" s="451" t="str">
        <f t="shared" si="80"/>
        <v/>
      </c>
      <c r="V1212" s="451"/>
      <c r="W1212" s="451" t="str">
        <f t="shared" si="81"/>
        <v/>
      </c>
      <c r="X1212" s="451"/>
      <c r="Y1212" s="48"/>
      <c r="Z1212" s="48"/>
      <c r="AA1212" s="48"/>
      <c r="AB1212" s="48"/>
      <c r="AC1212" s="48"/>
      <c r="AD1212" s="48"/>
      <c r="AE1212" s="48"/>
      <c r="AF1212" s="70"/>
      <c r="AG1212" s="48"/>
      <c r="AH1212" s="70"/>
      <c r="AI1212" s="48"/>
      <c r="AJ1212" s="48"/>
      <c r="AK1212" s="48"/>
      <c r="AL1212" s="48"/>
      <c r="AM1212" s="48"/>
      <c r="AN1212" s="48"/>
      <c r="AO1212" s="48"/>
      <c r="AP1212" s="48"/>
      <c r="AQ1212" s="48"/>
      <c r="AR1212" s="48"/>
      <c r="AS1212" s="48"/>
      <c r="AT1212" s="48"/>
      <c r="AU1212" s="48"/>
      <c r="AV1212" s="48"/>
      <c r="AW1212" s="48"/>
      <c r="AX1212" s="48"/>
      <c r="AY1212" s="48"/>
      <c r="AZ1212" s="48"/>
      <c r="BA1212" s="48"/>
      <c r="BB1212" s="48"/>
      <c r="BC1212" s="48"/>
      <c r="BD1212" s="48"/>
      <c r="BE1212" s="48"/>
      <c r="BF1212" s="48"/>
      <c r="BG1212" s="48"/>
      <c r="BH1212" s="48"/>
      <c r="BI1212" s="48"/>
      <c r="BJ1212" s="48"/>
      <c r="BK1212" s="48"/>
      <c r="BL1212" s="48"/>
      <c r="BM1212" s="48"/>
      <c r="BN1212" s="48"/>
      <c r="BO1212" s="48"/>
      <c r="BP1212" s="48"/>
      <c r="BQ1212" s="48"/>
      <c r="BR1212" s="48"/>
      <c r="BS1212" s="48"/>
      <c r="BT1212" s="48"/>
      <c r="BU1212" s="48"/>
    </row>
    <row r="1213" spans="1:73" hidden="1">
      <c r="A1213" s="48"/>
      <c r="B1213" s="48"/>
      <c r="C1213" s="70" t="s">
        <v>3379</v>
      </c>
      <c r="D1213" s="48"/>
      <c r="E1213" s="48"/>
      <c r="F1213" s="48"/>
      <c r="G1213" s="48"/>
      <c r="H1213" s="48"/>
      <c r="I1213" s="48"/>
      <c r="J1213" s="48"/>
      <c r="K1213" s="48"/>
      <c r="L1213" s="450">
        <f t="shared" si="82"/>
        <v>842</v>
      </c>
      <c r="M1213" s="450"/>
      <c r="N1213" s="145" t="s">
        <v>3380</v>
      </c>
      <c r="O1213" s="48"/>
      <c r="P1213" s="48"/>
      <c r="Q1213" s="48"/>
      <c r="R1213" s="48"/>
      <c r="S1213" s="48"/>
      <c r="T1213" s="48"/>
      <c r="U1213" s="451" t="str">
        <f t="shared" si="80"/>
        <v/>
      </c>
      <c r="V1213" s="451"/>
      <c r="W1213" s="451" t="str">
        <f t="shared" si="81"/>
        <v/>
      </c>
      <c r="X1213" s="451"/>
      <c r="Y1213" s="48"/>
      <c r="Z1213" s="48"/>
      <c r="AA1213" s="48"/>
      <c r="AB1213" s="48"/>
      <c r="AC1213" s="48"/>
      <c r="AD1213" s="48"/>
      <c r="AE1213" s="48"/>
      <c r="AF1213" s="70"/>
      <c r="AG1213" s="48"/>
      <c r="AH1213" s="70"/>
      <c r="AI1213" s="48"/>
      <c r="AJ1213" s="48"/>
      <c r="AK1213" s="48"/>
      <c r="AL1213" s="48"/>
      <c r="AM1213" s="48"/>
      <c r="AN1213" s="48"/>
      <c r="AO1213" s="48"/>
      <c r="AP1213" s="48"/>
      <c r="AQ1213" s="48"/>
      <c r="AR1213" s="48"/>
      <c r="AS1213" s="48"/>
      <c r="AT1213" s="48"/>
      <c r="AU1213" s="48"/>
      <c r="AV1213" s="48"/>
      <c r="AW1213" s="48"/>
      <c r="AX1213" s="48"/>
      <c r="AY1213" s="48"/>
      <c r="AZ1213" s="48"/>
      <c r="BA1213" s="48"/>
      <c r="BB1213" s="48"/>
      <c r="BC1213" s="48"/>
      <c r="BD1213" s="48"/>
      <c r="BE1213" s="48"/>
      <c r="BF1213" s="48"/>
      <c r="BG1213" s="48"/>
      <c r="BH1213" s="48"/>
      <c r="BI1213" s="48"/>
      <c r="BJ1213" s="48"/>
      <c r="BK1213" s="48"/>
      <c r="BL1213" s="48"/>
      <c r="BM1213" s="48"/>
      <c r="BN1213" s="48"/>
      <c r="BO1213" s="48"/>
      <c r="BP1213" s="48"/>
      <c r="BQ1213" s="48"/>
      <c r="BR1213" s="48"/>
      <c r="BS1213" s="48"/>
      <c r="BT1213" s="48"/>
      <c r="BU1213" s="48"/>
    </row>
    <row r="1214" spans="1:73" hidden="1">
      <c r="A1214" s="48"/>
      <c r="B1214" s="48"/>
      <c r="C1214" s="70" t="s">
        <v>3381</v>
      </c>
      <c r="D1214" s="48"/>
      <c r="E1214" s="48"/>
      <c r="F1214" s="48"/>
      <c r="G1214" s="48"/>
      <c r="H1214" s="48"/>
      <c r="I1214" s="48"/>
      <c r="J1214" s="48"/>
      <c r="K1214" s="48"/>
      <c r="L1214" s="450">
        <f t="shared" si="82"/>
        <v>843</v>
      </c>
      <c r="M1214" s="450"/>
      <c r="N1214" s="145" t="s">
        <v>3382</v>
      </c>
      <c r="O1214" s="48"/>
      <c r="P1214" s="48"/>
      <c r="Q1214" s="48"/>
      <c r="R1214" s="48"/>
      <c r="S1214" s="48"/>
      <c r="T1214" s="48"/>
      <c r="U1214" s="451" t="str">
        <f t="shared" si="80"/>
        <v/>
      </c>
      <c r="V1214" s="451"/>
      <c r="W1214" s="451" t="str">
        <f t="shared" si="81"/>
        <v/>
      </c>
      <c r="X1214" s="451"/>
      <c r="Y1214" s="48"/>
      <c r="Z1214" s="48"/>
      <c r="AA1214" s="48"/>
      <c r="AB1214" s="48"/>
      <c r="AC1214" s="48"/>
      <c r="AD1214" s="48"/>
      <c r="AE1214" s="48"/>
      <c r="AF1214" s="70"/>
      <c r="AG1214" s="48"/>
      <c r="AH1214" s="70"/>
      <c r="AI1214" s="48"/>
      <c r="AJ1214" s="48"/>
      <c r="AK1214" s="48"/>
      <c r="AL1214" s="48"/>
      <c r="AM1214" s="48"/>
      <c r="AN1214" s="48"/>
      <c r="AO1214" s="48"/>
      <c r="AP1214" s="48"/>
      <c r="AQ1214" s="48"/>
      <c r="AR1214" s="48"/>
      <c r="AS1214" s="48"/>
      <c r="AT1214" s="48"/>
      <c r="AU1214" s="48"/>
      <c r="AV1214" s="48"/>
      <c r="AW1214" s="48"/>
      <c r="AX1214" s="48"/>
      <c r="AY1214" s="48"/>
      <c r="AZ1214" s="48"/>
      <c r="BA1214" s="48"/>
      <c r="BB1214" s="48"/>
      <c r="BC1214" s="48"/>
      <c r="BD1214" s="48"/>
      <c r="BE1214" s="48"/>
      <c r="BF1214" s="48"/>
      <c r="BG1214" s="48"/>
      <c r="BH1214" s="48"/>
      <c r="BI1214" s="48"/>
      <c r="BJ1214" s="48"/>
      <c r="BK1214" s="48"/>
      <c r="BL1214" s="48"/>
      <c r="BM1214" s="48"/>
      <c r="BN1214" s="48"/>
      <c r="BO1214" s="48"/>
      <c r="BP1214" s="48"/>
      <c r="BQ1214" s="48"/>
      <c r="BR1214" s="48"/>
      <c r="BS1214" s="48"/>
      <c r="BT1214" s="48"/>
      <c r="BU1214" s="48"/>
    </row>
    <row r="1215" spans="1:73" hidden="1">
      <c r="A1215" s="48"/>
      <c r="B1215" s="48"/>
      <c r="C1215" s="70" t="s">
        <v>3383</v>
      </c>
      <c r="D1215" s="48"/>
      <c r="E1215" s="48"/>
      <c r="F1215" s="48"/>
      <c r="G1215" s="48"/>
      <c r="H1215" s="48"/>
      <c r="I1215" s="48"/>
      <c r="J1215" s="48"/>
      <c r="K1215" s="48"/>
      <c r="L1215" s="450">
        <f t="shared" si="82"/>
        <v>844</v>
      </c>
      <c r="M1215" s="450"/>
      <c r="N1215" s="145" t="s">
        <v>3384</v>
      </c>
      <c r="O1215" s="48"/>
      <c r="P1215" s="48"/>
      <c r="Q1215" s="48"/>
      <c r="R1215" s="48"/>
      <c r="S1215" s="48"/>
      <c r="T1215" s="48"/>
      <c r="U1215" s="451" t="str">
        <f t="shared" si="80"/>
        <v/>
      </c>
      <c r="V1215" s="451"/>
      <c r="W1215" s="451" t="str">
        <f t="shared" si="81"/>
        <v/>
      </c>
      <c r="X1215" s="451"/>
      <c r="Y1215" s="48"/>
      <c r="Z1215" s="48"/>
      <c r="AA1215" s="48"/>
      <c r="AB1215" s="48"/>
      <c r="AC1215" s="48"/>
      <c r="AD1215" s="48"/>
      <c r="AE1215" s="48"/>
      <c r="AF1215" s="70"/>
      <c r="AG1215" s="48"/>
      <c r="AH1215" s="70"/>
      <c r="AI1215" s="48"/>
      <c r="AJ1215" s="48"/>
      <c r="AK1215" s="48"/>
      <c r="AL1215" s="48"/>
      <c r="AM1215" s="48"/>
      <c r="AN1215" s="48"/>
      <c r="AO1215" s="48"/>
      <c r="AP1215" s="48"/>
      <c r="AQ1215" s="48"/>
      <c r="AR1215" s="48"/>
      <c r="AS1215" s="48"/>
      <c r="AT1215" s="48"/>
      <c r="AU1215" s="48"/>
      <c r="AV1215" s="48"/>
      <c r="AW1215" s="48"/>
      <c r="AX1215" s="48"/>
      <c r="AY1215" s="48"/>
      <c r="AZ1215" s="48"/>
      <c r="BA1215" s="48"/>
      <c r="BB1215" s="48"/>
      <c r="BC1215" s="48"/>
      <c r="BD1215" s="48"/>
      <c r="BE1215" s="48"/>
      <c r="BF1215" s="48"/>
      <c r="BG1215" s="48"/>
      <c r="BH1215" s="48"/>
      <c r="BI1215" s="48"/>
      <c r="BJ1215" s="48"/>
      <c r="BK1215" s="48"/>
      <c r="BL1215" s="48"/>
      <c r="BM1215" s="48"/>
      <c r="BN1215" s="48"/>
      <c r="BO1215" s="48"/>
      <c r="BP1215" s="48"/>
      <c r="BQ1215" s="48"/>
      <c r="BR1215" s="48"/>
      <c r="BS1215" s="48"/>
      <c r="BT1215" s="48"/>
      <c r="BU1215" s="48"/>
    </row>
    <row r="1216" spans="1:73" hidden="1">
      <c r="A1216" s="48"/>
      <c r="B1216" s="48"/>
      <c r="C1216" s="70" t="s">
        <v>3385</v>
      </c>
      <c r="D1216" s="48"/>
      <c r="E1216" s="48"/>
      <c r="F1216" s="48"/>
      <c r="G1216" s="48"/>
      <c r="H1216" s="48"/>
      <c r="I1216" s="48"/>
      <c r="J1216" s="48"/>
      <c r="K1216" s="48"/>
      <c r="L1216" s="450">
        <f t="shared" si="82"/>
        <v>845</v>
      </c>
      <c r="M1216" s="450"/>
      <c r="N1216" s="145" t="s">
        <v>3386</v>
      </c>
      <c r="O1216" s="48"/>
      <c r="P1216" s="48"/>
      <c r="Q1216" s="48"/>
      <c r="R1216" s="48"/>
      <c r="S1216" s="48"/>
      <c r="T1216" s="48"/>
      <c r="U1216" s="451" t="str">
        <f t="shared" si="80"/>
        <v/>
      </c>
      <c r="V1216" s="451"/>
      <c r="W1216" s="451" t="str">
        <f t="shared" si="81"/>
        <v/>
      </c>
      <c r="X1216" s="451"/>
      <c r="Y1216" s="48"/>
      <c r="Z1216" s="48"/>
      <c r="AA1216" s="48"/>
      <c r="AB1216" s="48"/>
      <c r="AC1216" s="48"/>
      <c r="AD1216" s="48"/>
      <c r="AE1216" s="48"/>
      <c r="AF1216" s="70"/>
      <c r="AG1216" s="48"/>
      <c r="AH1216" s="70"/>
      <c r="AI1216" s="48"/>
      <c r="AJ1216" s="48"/>
      <c r="AK1216" s="48"/>
      <c r="AL1216" s="48"/>
      <c r="AM1216" s="48"/>
      <c r="AN1216" s="48"/>
      <c r="AO1216" s="48"/>
      <c r="AP1216" s="48"/>
      <c r="AQ1216" s="48"/>
      <c r="AR1216" s="48"/>
      <c r="AS1216" s="48"/>
      <c r="AT1216" s="48"/>
      <c r="AU1216" s="48"/>
      <c r="AV1216" s="48"/>
      <c r="AW1216" s="48"/>
      <c r="AX1216" s="48"/>
      <c r="AY1216" s="48"/>
      <c r="AZ1216" s="48"/>
      <c r="BA1216" s="48"/>
      <c r="BB1216" s="48"/>
      <c r="BC1216" s="48"/>
      <c r="BD1216" s="48"/>
      <c r="BE1216" s="48"/>
      <c r="BF1216" s="48"/>
      <c r="BG1216" s="48"/>
      <c r="BH1216" s="48"/>
      <c r="BI1216" s="48"/>
      <c r="BJ1216" s="48"/>
      <c r="BK1216" s="48"/>
      <c r="BL1216" s="48"/>
      <c r="BM1216" s="48"/>
      <c r="BN1216" s="48"/>
      <c r="BO1216" s="48"/>
      <c r="BP1216" s="48"/>
      <c r="BQ1216" s="48"/>
      <c r="BR1216" s="48"/>
      <c r="BS1216" s="48"/>
      <c r="BT1216" s="48"/>
      <c r="BU1216" s="48"/>
    </row>
    <row r="1217" spans="1:73" hidden="1">
      <c r="A1217" s="48"/>
      <c r="B1217" s="48"/>
      <c r="C1217" s="70" t="s">
        <v>3387</v>
      </c>
      <c r="D1217" s="48"/>
      <c r="E1217" s="48"/>
      <c r="F1217" s="48"/>
      <c r="G1217" s="48"/>
      <c r="H1217" s="48"/>
      <c r="I1217" s="48"/>
      <c r="J1217" s="48"/>
      <c r="K1217" s="48"/>
      <c r="L1217" s="450">
        <f t="shared" si="82"/>
        <v>846</v>
      </c>
      <c r="M1217" s="450"/>
      <c r="N1217" s="145" t="s">
        <v>3388</v>
      </c>
      <c r="O1217" s="48"/>
      <c r="P1217" s="48"/>
      <c r="Q1217" s="48"/>
      <c r="R1217" s="48"/>
      <c r="S1217" s="48"/>
      <c r="T1217" s="48"/>
      <c r="U1217" s="451" t="str">
        <f t="shared" si="80"/>
        <v/>
      </c>
      <c r="V1217" s="451"/>
      <c r="W1217" s="451" t="str">
        <f t="shared" si="81"/>
        <v/>
      </c>
      <c r="X1217" s="451"/>
      <c r="Y1217" s="48"/>
      <c r="Z1217" s="48"/>
      <c r="AA1217" s="48"/>
      <c r="AB1217" s="48"/>
      <c r="AC1217" s="48"/>
      <c r="AD1217" s="48"/>
      <c r="AE1217" s="48"/>
      <c r="AF1217" s="70"/>
      <c r="AG1217" s="48"/>
      <c r="AH1217" s="70"/>
      <c r="AI1217" s="48"/>
      <c r="AJ1217" s="48"/>
      <c r="AK1217" s="48"/>
      <c r="AL1217" s="48"/>
      <c r="AM1217" s="48"/>
      <c r="AN1217" s="48"/>
      <c r="AO1217" s="48"/>
      <c r="AP1217" s="48"/>
      <c r="AQ1217" s="48"/>
      <c r="AR1217" s="48"/>
      <c r="AS1217" s="48"/>
      <c r="AT1217" s="48"/>
      <c r="AU1217" s="48"/>
      <c r="AV1217" s="48"/>
      <c r="AW1217" s="48"/>
      <c r="AX1217" s="48"/>
      <c r="AY1217" s="48"/>
      <c r="AZ1217" s="48"/>
      <c r="BA1217" s="48"/>
      <c r="BB1217" s="48"/>
      <c r="BC1217" s="48"/>
      <c r="BD1217" s="48"/>
      <c r="BE1217" s="48"/>
      <c r="BF1217" s="48"/>
      <c r="BG1217" s="48"/>
      <c r="BH1217" s="48"/>
      <c r="BI1217" s="48"/>
      <c r="BJ1217" s="48"/>
      <c r="BK1217" s="48"/>
      <c r="BL1217" s="48"/>
      <c r="BM1217" s="48"/>
      <c r="BN1217" s="48"/>
      <c r="BO1217" s="48"/>
      <c r="BP1217" s="48"/>
      <c r="BQ1217" s="48"/>
      <c r="BR1217" s="48"/>
      <c r="BS1217" s="48"/>
      <c r="BT1217" s="48"/>
      <c r="BU1217" s="48"/>
    </row>
    <row r="1218" spans="1:73" hidden="1">
      <c r="A1218" s="48"/>
      <c r="B1218" s="48"/>
      <c r="C1218" s="70" t="s">
        <v>3389</v>
      </c>
      <c r="D1218" s="48"/>
      <c r="E1218" s="48"/>
      <c r="F1218" s="48"/>
      <c r="G1218" s="48"/>
      <c r="H1218" s="48"/>
      <c r="I1218" s="48"/>
      <c r="J1218" s="48"/>
      <c r="K1218" s="48"/>
      <c r="L1218" s="450">
        <f t="shared" si="82"/>
        <v>847</v>
      </c>
      <c r="M1218" s="450"/>
      <c r="N1218" s="145" t="s">
        <v>3390</v>
      </c>
      <c r="O1218" s="48"/>
      <c r="P1218" s="48"/>
      <c r="Q1218" s="48"/>
      <c r="R1218" s="48"/>
      <c r="S1218" s="48"/>
      <c r="T1218" s="48"/>
      <c r="U1218" s="451" t="str">
        <f t="shared" si="80"/>
        <v/>
      </c>
      <c r="V1218" s="451"/>
      <c r="W1218" s="451" t="str">
        <f t="shared" si="81"/>
        <v/>
      </c>
      <c r="X1218" s="451"/>
      <c r="Y1218" s="48"/>
      <c r="Z1218" s="48"/>
      <c r="AA1218" s="48"/>
      <c r="AB1218" s="48"/>
      <c r="AC1218" s="48"/>
      <c r="AD1218" s="48"/>
      <c r="AE1218" s="48"/>
      <c r="AF1218" s="70"/>
      <c r="AG1218" s="48"/>
      <c r="AH1218" s="70"/>
      <c r="AI1218" s="48"/>
      <c r="AJ1218" s="48"/>
      <c r="AK1218" s="48"/>
      <c r="AL1218" s="48"/>
      <c r="AM1218" s="48"/>
      <c r="AN1218" s="48"/>
      <c r="AO1218" s="48"/>
      <c r="AP1218" s="48"/>
      <c r="AQ1218" s="48"/>
      <c r="AR1218" s="48"/>
      <c r="AS1218" s="48"/>
      <c r="AT1218" s="48"/>
      <c r="AU1218" s="48"/>
      <c r="AV1218" s="48"/>
      <c r="AW1218" s="48"/>
      <c r="AX1218" s="48"/>
      <c r="AY1218" s="48"/>
      <c r="AZ1218" s="48"/>
      <c r="BA1218" s="48"/>
      <c r="BB1218" s="48"/>
      <c r="BC1218" s="48"/>
      <c r="BD1218" s="48"/>
      <c r="BE1218" s="48"/>
      <c r="BF1218" s="48"/>
      <c r="BG1218" s="48"/>
      <c r="BH1218" s="48"/>
      <c r="BI1218" s="48"/>
      <c r="BJ1218" s="48"/>
      <c r="BK1218" s="48"/>
      <c r="BL1218" s="48"/>
      <c r="BM1218" s="48"/>
      <c r="BN1218" s="48"/>
      <c r="BO1218" s="48"/>
      <c r="BP1218" s="48"/>
      <c r="BQ1218" s="48"/>
      <c r="BR1218" s="48"/>
      <c r="BS1218" s="48"/>
      <c r="BT1218" s="48"/>
      <c r="BU1218" s="48"/>
    </row>
    <row r="1219" spans="1:73" hidden="1">
      <c r="A1219" s="48"/>
      <c r="B1219" s="48"/>
      <c r="C1219" s="70" t="s">
        <v>3391</v>
      </c>
      <c r="D1219" s="48"/>
      <c r="E1219" s="48"/>
      <c r="F1219" s="48"/>
      <c r="G1219" s="48"/>
      <c r="H1219" s="48"/>
      <c r="I1219" s="48"/>
      <c r="J1219" s="48"/>
      <c r="K1219" s="48"/>
      <c r="L1219" s="450">
        <f t="shared" si="82"/>
        <v>848</v>
      </c>
      <c r="M1219" s="450"/>
      <c r="N1219" s="145" t="s">
        <v>3392</v>
      </c>
      <c r="O1219" s="48"/>
      <c r="P1219" s="48"/>
      <c r="Q1219" s="48"/>
      <c r="R1219" s="48"/>
      <c r="S1219" s="48"/>
      <c r="T1219" s="48"/>
      <c r="U1219" s="451" t="str">
        <f t="shared" si="80"/>
        <v/>
      </c>
      <c r="V1219" s="451"/>
      <c r="W1219" s="451" t="str">
        <f t="shared" si="81"/>
        <v/>
      </c>
      <c r="X1219" s="451"/>
      <c r="Y1219" s="48"/>
      <c r="Z1219" s="48"/>
      <c r="AA1219" s="48"/>
      <c r="AB1219" s="48"/>
      <c r="AC1219" s="48"/>
      <c r="AD1219" s="48"/>
      <c r="AE1219" s="48"/>
      <c r="AF1219" s="70"/>
      <c r="AG1219" s="48"/>
      <c r="AH1219" s="70"/>
      <c r="AI1219" s="48"/>
      <c r="AJ1219" s="48"/>
      <c r="AK1219" s="48"/>
      <c r="AL1219" s="48"/>
      <c r="AM1219" s="48"/>
      <c r="AN1219" s="48"/>
      <c r="AO1219" s="48"/>
      <c r="AP1219" s="48"/>
      <c r="AQ1219" s="48"/>
      <c r="AR1219" s="48"/>
      <c r="AS1219" s="48"/>
      <c r="AT1219" s="48"/>
      <c r="AU1219" s="48"/>
      <c r="AV1219" s="48"/>
      <c r="AW1219" s="48"/>
      <c r="AX1219" s="48"/>
      <c r="AY1219" s="48"/>
      <c r="AZ1219" s="48"/>
      <c r="BA1219" s="48"/>
      <c r="BB1219" s="48"/>
      <c r="BC1219" s="48"/>
      <c r="BD1219" s="48"/>
      <c r="BE1219" s="48"/>
      <c r="BF1219" s="48"/>
      <c r="BG1219" s="48"/>
      <c r="BH1219" s="48"/>
      <c r="BI1219" s="48"/>
      <c r="BJ1219" s="48"/>
      <c r="BK1219" s="48"/>
      <c r="BL1219" s="48"/>
      <c r="BM1219" s="48"/>
      <c r="BN1219" s="48"/>
      <c r="BO1219" s="48"/>
      <c r="BP1219" s="48"/>
      <c r="BQ1219" s="48"/>
      <c r="BR1219" s="48"/>
      <c r="BS1219" s="48"/>
      <c r="BT1219" s="48"/>
      <c r="BU1219" s="48"/>
    </row>
    <row r="1220" spans="1:73" hidden="1">
      <c r="A1220" s="48"/>
      <c r="B1220" s="48"/>
      <c r="C1220" s="70" t="s">
        <v>3393</v>
      </c>
      <c r="D1220" s="48"/>
      <c r="E1220" s="48"/>
      <c r="F1220" s="48"/>
      <c r="G1220" s="48"/>
      <c r="H1220" s="48"/>
      <c r="I1220" s="48"/>
      <c r="J1220" s="48"/>
      <c r="K1220" s="48"/>
      <c r="L1220" s="450">
        <f t="shared" si="82"/>
        <v>849</v>
      </c>
      <c r="M1220" s="450"/>
      <c r="N1220" s="145" t="s">
        <v>3394</v>
      </c>
      <c r="O1220" s="48"/>
      <c r="P1220" s="48"/>
      <c r="Q1220" s="48"/>
      <c r="R1220" s="48"/>
      <c r="S1220" s="48"/>
      <c r="T1220" s="48"/>
      <c r="U1220" s="451" t="str">
        <f t="shared" si="80"/>
        <v/>
      </c>
      <c r="V1220" s="451"/>
      <c r="W1220" s="451" t="str">
        <f t="shared" si="81"/>
        <v/>
      </c>
      <c r="X1220" s="451"/>
      <c r="Y1220" s="48"/>
      <c r="Z1220" s="48"/>
      <c r="AA1220" s="48"/>
      <c r="AB1220" s="48"/>
      <c r="AC1220" s="48"/>
      <c r="AD1220" s="48"/>
      <c r="AE1220" s="48"/>
      <c r="AF1220" s="70"/>
      <c r="AG1220" s="48"/>
      <c r="AH1220" s="70"/>
      <c r="AI1220" s="48"/>
      <c r="AJ1220" s="48"/>
      <c r="AK1220" s="48"/>
      <c r="AL1220" s="48"/>
      <c r="AM1220" s="48"/>
      <c r="AN1220" s="48"/>
      <c r="AO1220" s="48"/>
      <c r="AP1220" s="48"/>
      <c r="AQ1220" s="48"/>
      <c r="AR1220" s="48"/>
      <c r="AS1220" s="48"/>
      <c r="AT1220" s="48"/>
      <c r="AU1220" s="48"/>
      <c r="AV1220" s="48"/>
      <c r="AW1220" s="48"/>
      <c r="AX1220" s="48"/>
      <c r="AY1220" s="48"/>
      <c r="AZ1220" s="48"/>
      <c r="BA1220" s="48"/>
      <c r="BB1220" s="48"/>
      <c r="BC1220" s="48"/>
      <c r="BD1220" s="48"/>
      <c r="BE1220" s="48"/>
      <c r="BF1220" s="48"/>
      <c r="BG1220" s="48"/>
      <c r="BH1220" s="48"/>
      <c r="BI1220" s="48"/>
      <c r="BJ1220" s="48"/>
      <c r="BK1220" s="48"/>
      <c r="BL1220" s="48"/>
      <c r="BM1220" s="48"/>
      <c r="BN1220" s="48"/>
      <c r="BO1220" s="48"/>
      <c r="BP1220" s="48"/>
      <c r="BQ1220" s="48"/>
      <c r="BR1220" s="48"/>
      <c r="BS1220" s="48"/>
      <c r="BT1220" s="48"/>
      <c r="BU1220" s="48"/>
    </row>
    <row r="1221" spans="1:73" hidden="1">
      <c r="A1221" s="48"/>
      <c r="B1221" s="48"/>
      <c r="C1221" s="70" t="s">
        <v>3395</v>
      </c>
      <c r="D1221" s="48"/>
      <c r="E1221" s="48"/>
      <c r="F1221" s="48"/>
      <c r="G1221" s="48"/>
      <c r="H1221" s="48"/>
      <c r="I1221" s="48"/>
      <c r="J1221" s="48"/>
      <c r="K1221" s="48"/>
      <c r="L1221" s="450">
        <f t="shared" si="82"/>
        <v>850</v>
      </c>
      <c r="M1221" s="450"/>
      <c r="N1221" s="145" t="s">
        <v>3396</v>
      </c>
      <c r="O1221" s="48"/>
      <c r="P1221" s="48"/>
      <c r="Q1221" s="48"/>
      <c r="R1221" s="48"/>
      <c r="S1221" s="48"/>
      <c r="T1221" s="48"/>
      <c r="U1221" s="451" t="str">
        <f t="shared" si="80"/>
        <v/>
      </c>
      <c r="V1221" s="451"/>
      <c r="W1221" s="451" t="str">
        <f t="shared" si="81"/>
        <v/>
      </c>
      <c r="X1221" s="451"/>
      <c r="Y1221" s="48"/>
      <c r="Z1221" s="48"/>
      <c r="AA1221" s="48"/>
      <c r="AB1221" s="48"/>
      <c r="AC1221" s="48"/>
      <c r="AD1221" s="48"/>
      <c r="AE1221" s="48"/>
      <c r="AF1221" s="70"/>
      <c r="AG1221" s="48"/>
      <c r="AH1221" s="70"/>
      <c r="AI1221" s="48"/>
      <c r="AJ1221" s="48"/>
      <c r="AK1221" s="48"/>
      <c r="AL1221" s="48"/>
      <c r="AM1221" s="48"/>
      <c r="AN1221" s="48"/>
      <c r="AO1221" s="48"/>
      <c r="AP1221" s="48"/>
      <c r="AQ1221" s="48"/>
      <c r="AR1221" s="48"/>
      <c r="AS1221" s="48"/>
      <c r="AT1221" s="48"/>
      <c r="AU1221" s="48"/>
      <c r="AV1221" s="48"/>
      <c r="AW1221" s="48"/>
      <c r="AX1221" s="48"/>
      <c r="AY1221" s="48"/>
      <c r="AZ1221" s="48"/>
      <c r="BA1221" s="48"/>
      <c r="BB1221" s="48"/>
      <c r="BC1221" s="48"/>
      <c r="BD1221" s="48"/>
      <c r="BE1221" s="48"/>
      <c r="BF1221" s="48"/>
      <c r="BG1221" s="48"/>
      <c r="BH1221" s="48"/>
      <c r="BI1221" s="48"/>
      <c r="BJ1221" s="48"/>
      <c r="BK1221" s="48"/>
      <c r="BL1221" s="48"/>
      <c r="BM1221" s="48"/>
      <c r="BN1221" s="48"/>
      <c r="BO1221" s="48"/>
      <c r="BP1221" s="48"/>
      <c r="BQ1221" s="48"/>
      <c r="BR1221" s="48"/>
      <c r="BS1221" s="48"/>
      <c r="BT1221" s="48"/>
      <c r="BU1221" s="48"/>
    </row>
    <row r="1222" spans="1:73" hidden="1">
      <c r="A1222" s="48"/>
      <c r="B1222" s="48"/>
      <c r="C1222" s="70" t="s">
        <v>3397</v>
      </c>
      <c r="D1222" s="48"/>
      <c r="E1222" s="48"/>
      <c r="F1222" s="48"/>
      <c r="G1222" s="48"/>
      <c r="H1222" s="48"/>
      <c r="I1222" s="48"/>
      <c r="J1222" s="48"/>
      <c r="K1222" s="48"/>
      <c r="L1222" s="450">
        <f t="shared" si="82"/>
        <v>851</v>
      </c>
      <c r="M1222" s="450"/>
      <c r="N1222" s="145" t="s">
        <v>3398</v>
      </c>
      <c r="O1222" s="48"/>
      <c r="P1222" s="48"/>
      <c r="Q1222" s="48"/>
      <c r="R1222" s="48"/>
      <c r="S1222" s="48"/>
      <c r="T1222" s="48"/>
      <c r="U1222" s="451" t="str">
        <f t="shared" si="80"/>
        <v/>
      </c>
      <c r="V1222" s="451"/>
      <c r="W1222" s="451" t="str">
        <f t="shared" si="81"/>
        <v/>
      </c>
      <c r="X1222" s="451"/>
      <c r="Y1222" s="48"/>
      <c r="Z1222" s="48"/>
      <c r="AA1222" s="48"/>
      <c r="AB1222" s="48"/>
      <c r="AC1222" s="48"/>
      <c r="AD1222" s="48"/>
      <c r="AE1222" s="48"/>
      <c r="AF1222" s="70"/>
      <c r="AG1222" s="48"/>
      <c r="AH1222" s="70"/>
      <c r="AI1222" s="48"/>
      <c r="AJ1222" s="48"/>
      <c r="AK1222" s="48"/>
      <c r="AL1222" s="48"/>
      <c r="AM1222" s="48"/>
      <c r="AN1222" s="48"/>
      <c r="AO1222" s="48"/>
      <c r="AP1222" s="48"/>
      <c r="AQ1222" s="48"/>
      <c r="AR1222" s="48"/>
      <c r="AS1222" s="48"/>
      <c r="AT1222" s="48"/>
      <c r="AU1222" s="48"/>
      <c r="AV1222" s="48"/>
      <c r="AW1222" s="48"/>
      <c r="AX1222" s="48"/>
      <c r="AY1222" s="48"/>
      <c r="AZ1222" s="48"/>
      <c r="BA1222" s="48"/>
      <c r="BB1222" s="48"/>
      <c r="BC1222" s="48"/>
      <c r="BD1222" s="48"/>
      <c r="BE1222" s="48"/>
      <c r="BF1222" s="48"/>
      <c r="BG1222" s="48"/>
      <c r="BH1222" s="48"/>
      <c r="BI1222" s="48"/>
      <c r="BJ1222" s="48"/>
      <c r="BK1222" s="48"/>
      <c r="BL1222" s="48"/>
      <c r="BM1222" s="48"/>
      <c r="BN1222" s="48"/>
      <c r="BO1222" s="48"/>
      <c r="BP1222" s="48"/>
      <c r="BQ1222" s="48"/>
      <c r="BR1222" s="48"/>
      <c r="BS1222" s="48"/>
      <c r="BT1222" s="48"/>
      <c r="BU1222" s="48"/>
    </row>
    <row r="1223" spans="1:73" hidden="1">
      <c r="A1223" s="48"/>
      <c r="B1223" s="48"/>
      <c r="C1223" s="70" t="s">
        <v>3399</v>
      </c>
      <c r="D1223" s="48"/>
      <c r="E1223" s="48"/>
      <c r="F1223" s="48"/>
      <c r="G1223" s="48"/>
      <c r="H1223" s="48"/>
      <c r="I1223" s="48"/>
      <c r="J1223" s="48"/>
      <c r="K1223" s="48"/>
      <c r="L1223" s="450">
        <f t="shared" si="82"/>
        <v>852</v>
      </c>
      <c r="M1223" s="450"/>
      <c r="N1223" s="145" t="s">
        <v>3400</v>
      </c>
      <c r="O1223" s="48"/>
      <c r="P1223" s="48"/>
      <c r="Q1223" s="48"/>
      <c r="R1223" s="48"/>
      <c r="S1223" s="48"/>
      <c r="T1223" s="48"/>
      <c r="U1223" s="451" t="str">
        <f t="shared" si="80"/>
        <v/>
      </c>
      <c r="V1223" s="451"/>
      <c r="W1223" s="451" t="str">
        <f t="shared" si="81"/>
        <v/>
      </c>
      <c r="X1223" s="451"/>
      <c r="Y1223" s="48"/>
      <c r="Z1223" s="48"/>
      <c r="AA1223" s="48"/>
      <c r="AB1223" s="48"/>
      <c r="AC1223" s="48"/>
      <c r="AD1223" s="48"/>
      <c r="AE1223" s="48"/>
      <c r="AF1223" s="70"/>
      <c r="AG1223" s="48"/>
      <c r="AH1223" s="70"/>
      <c r="AI1223" s="48"/>
      <c r="AJ1223" s="48"/>
      <c r="AK1223" s="48"/>
      <c r="AL1223" s="48"/>
      <c r="AM1223" s="48"/>
      <c r="AN1223" s="48"/>
      <c r="AO1223" s="48"/>
      <c r="AP1223" s="48"/>
      <c r="AQ1223" s="48"/>
      <c r="AR1223" s="48"/>
      <c r="AS1223" s="48"/>
      <c r="AT1223" s="48"/>
      <c r="AU1223" s="48"/>
      <c r="AV1223" s="48"/>
      <c r="AW1223" s="48"/>
      <c r="AX1223" s="48"/>
      <c r="AY1223" s="48"/>
      <c r="AZ1223" s="48"/>
      <c r="BA1223" s="48"/>
      <c r="BB1223" s="48"/>
      <c r="BC1223" s="48"/>
      <c r="BD1223" s="48"/>
      <c r="BE1223" s="48"/>
      <c r="BF1223" s="48"/>
      <c r="BG1223" s="48"/>
      <c r="BH1223" s="48"/>
      <c r="BI1223" s="48"/>
      <c r="BJ1223" s="48"/>
      <c r="BK1223" s="48"/>
      <c r="BL1223" s="48"/>
      <c r="BM1223" s="48"/>
      <c r="BN1223" s="48"/>
      <c r="BO1223" s="48"/>
      <c r="BP1223" s="48"/>
      <c r="BQ1223" s="48"/>
      <c r="BR1223" s="48"/>
      <c r="BS1223" s="48"/>
      <c r="BT1223" s="48"/>
      <c r="BU1223" s="48"/>
    </row>
    <row r="1224" spans="1:73" hidden="1">
      <c r="A1224" s="48"/>
      <c r="B1224" s="48"/>
      <c r="C1224" s="70" t="s">
        <v>3401</v>
      </c>
      <c r="D1224" s="48"/>
      <c r="E1224" s="48"/>
      <c r="F1224" s="48"/>
      <c r="G1224" s="48"/>
      <c r="H1224" s="48"/>
      <c r="I1224" s="48"/>
      <c r="J1224" s="48"/>
      <c r="K1224" s="48"/>
      <c r="L1224" s="450">
        <f t="shared" si="82"/>
        <v>853</v>
      </c>
      <c r="M1224" s="450"/>
      <c r="N1224" s="145" t="s">
        <v>3402</v>
      </c>
      <c r="O1224" s="48"/>
      <c r="P1224" s="48"/>
      <c r="Q1224" s="48"/>
      <c r="R1224" s="48"/>
      <c r="S1224" s="48"/>
      <c r="T1224" s="48"/>
      <c r="U1224" s="451" t="str">
        <f t="shared" si="80"/>
        <v/>
      </c>
      <c r="V1224" s="451"/>
      <c r="W1224" s="451" t="str">
        <f t="shared" si="81"/>
        <v/>
      </c>
      <c r="X1224" s="451"/>
      <c r="Y1224" s="48"/>
      <c r="Z1224" s="48"/>
      <c r="AA1224" s="48"/>
      <c r="AB1224" s="48"/>
      <c r="AC1224" s="48"/>
      <c r="AD1224" s="48"/>
      <c r="AE1224" s="48"/>
      <c r="AF1224" s="70"/>
      <c r="AG1224" s="48"/>
      <c r="AH1224" s="70"/>
      <c r="AI1224" s="48"/>
      <c r="AJ1224" s="48"/>
      <c r="AK1224" s="48"/>
      <c r="AL1224" s="48"/>
      <c r="AM1224" s="48"/>
      <c r="AN1224" s="48"/>
      <c r="AO1224" s="48"/>
      <c r="AP1224" s="48"/>
      <c r="AQ1224" s="48"/>
      <c r="AR1224" s="48"/>
      <c r="AS1224" s="48"/>
      <c r="AT1224" s="48"/>
      <c r="AU1224" s="48"/>
      <c r="AV1224" s="48"/>
      <c r="AW1224" s="48"/>
      <c r="AX1224" s="48"/>
      <c r="AY1224" s="48"/>
      <c r="AZ1224" s="48"/>
      <c r="BA1224" s="48"/>
      <c r="BB1224" s="48"/>
      <c r="BC1224" s="48"/>
      <c r="BD1224" s="48"/>
      <c r="BE1224" s="48"/>
      <c r="BF1224" s="48"/>
      <c r="BG1224" s="48"/>
      <c r="BH1224" s="48"/>
      <c r="BI1224" s="48"/>
      <c r="BJ1224" s="48"/>
      <c r="BK1224" s="48"/>
      <c r="BL1224" s="48"/>
      <c r="BM1224" s="48"/>
      <c r="BN1224" s="48"/>
      <c r="BO1224" s="48"/>
      <c r="BP1224" s="48"/>
      <c r="BQ1224" s="48"/>
      <c r="BR1224" s="48"/>
      <c r="BS1224" s="48"/>
      <c r="BT1224" s="48"/>
      <c r="BU1224" s="48"/>
    </row>
    <row r="1225" spans="1:73" hidden="1">
      <c r="A1225" s="48"/>
      <c r="B1225" s="48"/>
      <c r="C1225" s="70" t="s">
        <v>3403</v>
      </c>
      <c r="D1225" s="48"/>
      <c r="E1225" s="48"/>
      <c r="F1225" s="48"/>
      <c r="G1225" s="48"/>
      <c r="H1225" s="48"/>
      <c r="I1225" s="48"/>
      <c r="J1225" s="48"/>
      <c r="K1225" s="48"/>
      <c r="L1225" s="450">
        <f t="shared" si="82"/>
        <v>854</v>
      </c>
      <c r="M1225" s="450"/>
      <c r="N1225" s="145" t="s">
        <v>3404</v>
      </c>
      <c r="O1225" s="48"/>
      <c r="P1225" s="48"/>
      <c r="Q1225" s="48"/>
      <c r="R1225" s="48"/>
      <c r="S1225" s="48"/>
      <c r="T1225" s="48"/>
      <c r="U1225" s="451" t="str">
        <f t="shared" si="80"/>
        <v/>
      </c>
      <c r="V1225" s="451"/>
      <c r="W1225" s="451" t="str">
        <f t="shared" si="81"/>
        <v/>
      </c>
      <c r="X1225" s="451"/>
      <c r="Y1225" s="48"/>
      <c r="Z1225" s="48"/>
      <c r="AA1225" s="48"/>
      <c r="AB1225" s="48"/>
      <c r="AC1225" s="48"/>
      <c r="AD1225" s="48"/>
      <c r="AE1225" s="48"/>
      <c r="AF1225" s="70"/>
      <c r="AG1225" s="48"/>
      <c r="AH1225" s="70"/>
      <c r="AI1225" s="48"/>
      <c r="AJ1225" s="48"/>
      <c r="AK1225" s="48"/>
      <c r="AL1225" s="48"/>
      <c r="AM1225" s="48"/>
      <c r="AN1225" s="48"/>
      <c r="AO1225" s="48"/>
      <c r="AP1225" s="48"/>
      <c r="AQ1225" s="48"/>
      <c r="AR1225" s="48"/>
      <c r="AS1225" s="48"/>
      <c r="AT1225" s="48"/>
      <c r="AU1225" s="48"/>
      <c r="AV1225" s="48"/>
      <c r="AW1225" s="48"/>
      <c r="AX1225" s="48"/>
      <c r="AY1225" s="48"/>
      <c r="AZ1225" s="48"/>
      <c r="BA1225" s="48"/>
      <c r="BB1225" s="48"/>
      <c r="BC1225" s="48"/>
      <c r="BD1225" s="48"/>
      <c r="BE1225" s="48"/>
      <c r="BF1225" s="48"/>
      <c r="BG1225" s="48"/>
      <c r="BH1225" s="48"/>
      <c r="BI1225" s="48"/>
      <c r="BJ1225" s="48"/>
      <c r="BK1225" s="48"/>
      <c r="BL1225" s="48"/>
      <c r="BM1225" s="48"/>
      <c r="BN1225" s="48"/>
      <c r="BO1225" s="48"/>
      <c r="BP1225" s="48"/>
      <c r="BQ1225" s="48"/>
      <c r="BR1225" s="48"/>
      <c r="BS1225" s="48"/>
      <c r="BT1225" s="48"/>
      <c r="BU1225" s="48"/>
    </row>
    <row r="1226" spans="1:73" hidden="1">
      <c r="A1226" s="48"/>
      <c r="B1226" s="48"/>
      <c r="C1226" s="70" t="s">
        <v>3405</v>
      </c>
      <c r="D1226" s="48"/>
      <c r="E1226" s="48"/>
      <c r="F1226" s="48"/>
      <c r="G1226" s="48"/>
      <c r="H1226" s="48"/>
      <c r="I1226" s="48"/>
      <c r="J1226" s="48"/>
      <c r="K1226" s="48"/>
      <c r="L1226" s="450">
        <f t="shared" si="82"/>
        <v>855</v>
      </c>
      <c r="M1226" s="450"/>
      <c r="N1226" s="145" t="s">
        <v>3406</v>
      </c>
      <c r="O1226" s="48"/>
      <c r="P1226" s="48"/>
      <c r="Q1226" s="48"/>
      <c r="R1226" s="48"/>
      <c r="S1226" s="48"/>
      <c r="T1226" s="48"/>
      <c r="U1226" s="451" t="str">
        <f t="shared" si="80"/>
        <v/>
      </c>
      <c r="V1226" s="451"/>
      <c r="W1226" s="451" t="str">
        <f t="shared" si="81"/>
        <v/>
      </c>
      <c r="X1226" s="451"/>
      <c r="Y1226" s="48"/>
      <c r="Z1226" s="48"/>
      <c r="AA1226" s="48"/>
      <c r="AB1226" s="48"/>
      <c r="AC1226" s="48"/>
      <c r="AD1226" s="48"/>
      <c r="AE1226" s="48"/>
      <c r="AF1226" s="70"/>
      <c r="AG1226" s="48"/>
      <c r="AH1226" s="70"/>
      <c r="AI1226" s="48"/>
      <c r="AJ1226" s="48"/>
      <c r="AK1226" s="48"/>
      <c r="AL1226" s="48"/>
      <c r="AM1226" s="48"/>
      <c r="AN1226" s="48"/>
      <c r="AO1226" s="48"/>
      <c r="AP1226" s="48"/>
      <c r="AQ1226" s="48"/>
      <c r="AR1226" s="48"/>
      <c r="AS1226" s="48"/>
      <c r="AT1226" s="48"/>
      <c r="AU1226" s="48"/>
      <c r="AV1226" s="48"/>
      <c r="AW1226" s="48"/>
      <c r="AX1226" s="48"/>
      <c r="AY1226" s="48"/>
      <c r="AZ1226" s="48"/>
      <c r="BA1226" s="48"/>
      <c r="BB1226" s="48"/>
      <c r="BC1226" s="48"/>
      <c r="BD1226" s="48"/>
      <c r="BE1226" s="48"/>
      <c r="BF1226" s="48"/>
      <c r="BG1226" s="48"/>
      <c r="BH1226" s="48"/>
      <c r="BI1226" s="48"/>
      <c r="BJ1226" s="48"/>
      <c r="BK1226" s="48"/>
      <c r="BL1226" s="48"/>
      <c r="BM1226" s="48"/>
      <c r="BN1226" s="48"/>
      <c r="BO1226" s="48"/>
      <c r="BP1226" s="48"/>
      <c r="BQ1226" s="48"/>
      <c r="BR1226" s="48"/>
      <c r="BS1226" s="48"/>
      <c r="BT1226" s="48"/>
      <c r="BU1226" s="48"/>
    </row>
    <row r="1227" spans="1:73" hidden="1">
      <c r="A1227" s="48"/>
      <c r="B1227" s="48"/>
      <c r="C1227" s="70" t="s">
        <v>3407</v>
      </c>
      <c r="D1227" s="48"/>
      <c r="E1227" s="48"/>
      <c r="F1227" s="48"/>
      <c r="G1227" s="48"/>
      <c r="H1227" s="48"/>
      <c r="I1227" s="48"/>
      <c r="J1227" s="48"/>
      <c r="K1227" s="48"/>
      <c r="L1227" s="450">
        <f t="shared" si="82"/>
        <v>856</v>
      </c>
      <c r="M1227" s="450"/>
      <c r="N1227" s="145" t="s">
        <v>3408</v>
      </c>
      <c r="O1227" s="48"/>
      <c r="P1227" s="48"/>
      <c r="Q1227" s="48"/>
      <c r="R1227" s="48"/>
      <c r="S1227" s="48"/>
      <c r="T1227" s="48"/>
      <c r="U1227" s="451" t="str">
        <f t="shared" si="80"/>
        <v/>
      </c>
      <c r="V1227" s="451"/>
      <c r="W1227" s="451" t="str">
        <f t="shared" si="81"/>
        <v/>
      </c>
      <c r="X1227" s="451"/>
      <c r="Y1227" s="48"/>
      <c r="Z1227" s="48"/>
      <c r="AA1227" s="48"/>
      <c r="AB1227" s="48"/>
      <c r="AC1227" s="48"/>
      <c r="AD1227" s="48"/>
      <c r="AE1227" s="48"/>
      <c r="AF1227" s="70"/>
      <c r="AG1227" s="48"/>
      <c r="AH1227" s="70"/>
      <c r="AI1227" s="48"/>
      <c r="AJ1227" s="48"/>
      <c r="AK1227" s="48"/>
      <c r="AL1227" s="48"/>
      <c r="AM1227" s="48"/>
      <c r="AN1227" s="48"/>
      <c r="AO1227" s="48"/>
      <c r="AP1227" s="48"/>
      <c r="AQ1227" s="48"/>
      <c r="AR1227" s="48"/>
      <c r="AS1227" s="48"/>
      <c r="AT1227" s="48"/>
      <c r="AU1227" s="48"/>
      <c r="AV1227" s="48"/>
      <c r="AW1227" s="48"/>
      <c r="AX1227" s="48"/>
      <c r="AY1227" s="48"/>
      <c r="AZ1227" s="48"/>
      <c r="BA1227" s="48"/>
      <c r="BB1227" s="48"/>
      <c r="BC1227" s="48"/>
      <c r="BD1227" s="48"/>
      <c r="BE1227" s="48"/>
      <c r="BF1227" s="48"/>
      <c r="BG1227" s="48"/>
      <c r="BH1227" s="48"/>
      <c r="BI1227" s="48"/>
      <c r="BJ1227" s="48"/>
      <c r="BK1227" s="48"/>
      <c r="BL1227" s="48"/>
      <c r="BM1227" s="48"/>
      <c r="BN1227" s="48"/>
      <c r="BO1227" s="48"/>
      <c r="BP1227" s="48"/>
      <c r="BQ1227" s="48"/>
      <c r="BR1227" s="48"/>
      <c r="BS1227" s="48"/>
      <c r="BT1227" s="48"/>
      <c r="BU1227" s="48"/>
    </row>
    <row r="1228" spans="1:73" hidden="1">
      <c r="A1228" s="48"/>
      <c r="B1228" s="48"/>
      <c r="C1228" s="70" t="s">
        <v>3409</v>
      </c>
      <c r="D1228" s="48"/>
      <c r="E1228" s="48"/>
      <c r="F1228" s="48"/>
      <c r="G1228" s="48"/>
      <c r="H1228" s="48"/>
      <c r="I1228" s="48"/>
      <c r="J1228" s="48"/>
      <c r="K1228" s="48"/>
      <c r="L1228" s="450">
        <f t="shared" si="82"/>
        <v>857</v>
      </c>
      <c r="M1228" s="450"/>
      <c r="N1228" s="145" t="s">
        <v>3410</v>
      </c>
      <c r="O1228" s="48"/>
      <c r="P1228" s="48"/>
      <c r="Q1228" s="48"/>
      <c r="R1228" s="48"/>
      <c r="S1228" s="48"/>
      <c r="T1228" s="48"/>
      <c r="U1228" s="451" t="str">
        <f t="shared" si="80"/>
        <v/>
      </c>
      <c r="V1228" s="451"/>
      <c r="W1228" s="451" t="str">
        <f t="shared" si="81"/>
        <v/>
      </c>
      <c r="X1228" s="451"/>
      <c r="Y1228" s="48"/>
      <c r="Z1228" s="48"/>
      <c r="AA1228" s="48"/>
      <c r="AB1228" s="48"/>
      <c r="AC1228" s="48"/>
      <c r="AD1228" s="48"/>
      <c r="AE1228" s="48"/>
      <c r="AF1228" s="70"/>
      <c r="AG1228" s="48"/>
      <c r="AH1228" s="70"/>
      <c r="AI1228" s="48"/>
      <c r="AJ1228" s="48"/>
      <c r="AK1228" s="48"/>
      <c r="AL1228" s="48"/>
      <c r="AM1228" s="48"/>
      <c r="AN1228" s="48"/>
      <c r="AO1228" s="48"/>
      <c r="AP1228" s="48"/>
      <c r="AQ1228" s="48"/>
      <c r="AR1228" s="48"/>
      <c r="AS1228" s="48"/>
      <c r="AT1228" s="48"/>
      <c r="AU1228" s="48"/>
      <c r="AV1228" s="48"/>
      <c r="AW1228" s="48"/>
      <c r="AX1228" s="48"/>
      <c r="AY1228" s="48"/>
      <c r="AZ1228" s="48"/>
      <c r="BA1228" s="48"/>
      <c r="BB1228" s="48"/>
      <c r="BC1228" s="48"/>
      <c r="BD1228" s="48"/>
      <c r="BE1228" s="48"/>
      <c r="BF1228" s="48"/>
      <c r="BG1228" s="48"/>
      <c r="BH1228" s="48"/>
      <c r="BI1228" s="48"/>
      <c r="BJ1228" s="48"/>
      <c r="BK1228" s="48"/>
      <c r="BL1228" s="48"/>
      <c r="BM1228" s="48"/>
      <c r="BN1228" s="48"/>
      <c r="BO1228" s="48"/>
      <c r="BP1228" s="48"/>
      <c r="BQ1228" s="48"/>
      <c r="BR1228" s="48"/>
      <c r="BS1228" s="48"/>
      <c r="BT1228" s="48"/>
      <c r="BU1228" s="48"/>
    </row>
    <row r="1229" spans="1:73" hidden="1">
      <c r="A1229" s="48"/>
      <c r="B1229" s="48"/>
      <c r="C1229" s="70" t="s">
        <v>3411</v>
      </c>
      <c r="D1229" s="48"/>
      <c r="E1229" s="48"/>
      <c r="F1229" s="48"/>
      <c r="G1229" s="48"/>
      <c r="H1229" s="48"/>
      <c r="I1229" s="48"/>
      <c r="J1229" s="48"/>
      <c r="K1229" s="48"/>
      <c r="L1229" s="450">
        <f t="shared" si="82"/>
        <v>858</v>
      </c>
      <c r="M1229" s="450"/>
      <c r="N1229" s="145" t="s">
        <v>3412</v>
      </c>
      <c r="O1229" s="48"/>
      <c r="P1229" s="48"/>
      <c r="Q1229" s="48"/>
      <c r="R1229" s="48"/>
      <c r="S1229" s="48"/>
      <c r="T1229" s="48"/>
      <c r="U1229" s="451" t="str">
        <f t="shared" si="80"/>
        <v/>
      </c>
      <c r="V1229" s="451"/>
      <c r="W1229" s="451" t="str">
        <f t="shared" si="81"/>
        <v/>
      </c>
      <c r="X1229" s="451"/>
      <c r="Y1229" s="48"/>
      <c r="Z1229" s="48"/>
      <c r="AA1229" s="48"/>
      <c r="AB1229" s="48"/>
      <c r="AC1229" s="48"/>
      <c r="AD1229" s="48"/>
      <c r="AE1229" s="48"/>
      <c r="AF1229" s="70"/>
      <c r="AG1229" s="48"/>
      <c r="AH1229" s="70"/>
      <c r="AI1229" s="48"/>
      <c r="AJ1229" s="48"/>
      <c r="AK1229" s="48"/>
      <c r="AL1229" s="48"/>
      <c r="AM1229" s="48"/>
      <c r="AN1229" s="48"/>
      <c r="AO1229" s="48"/>
      <c r="AP1229" s="48"/>
      <c r="AQ1229" s="48"/>
      <c r="AR1229" s="48"/>
      <c r="AS1229" s="48"/>
      <c r="AT1229" s="48"/>
      <c r="AU1229" s="48"/>
      <c r="AV1229" s="48"/>
      <c r="AW1229" s="48"/>
      <c r="AX1229" s="48"/>
      <c r="AY1229" s="48"/>
      <c r="AZ1229" s="48"/>
      <c r="BA1229" s="48"/>
      <c r="BB1229" s="48"/>
      <c r="BC1229" s="48"/>
      <c r="BD1229" s="48"/>
      <c r="BE1229" s="48"/>
      <c r="BF1229" s="48"/>
      <c r="BG1229" s="48"/>
      <c r="BH1229" s="48"/>
      <c r="BI1229" s="48"/>
      <c r="BJ1229" s="48"/>
      <c r="BK1229" s="48"/>
      <c r="BL1229" s="48"/>
      <c r="BM1229" s="48"/>
      <c r="BN1229" s="48"/>
      <c r="BO1229" s="48"/>
      <c r="BP1229" s="48"/>
      <c r="BQ1229" s="48"/>
      <c r="BR1229" s="48"/>
      <c r="BS1229" s="48"/>
      <c r="BT1229" s="48"/>
      <c r="BU1229" s="48"/>
    </row>
    <row r="1230" spans="1:73" hidden="1">
      <c r="A1230" s="48"/>
      <c r="B1230" s="48"/>
      <c r="C1230" s="70" t="s">
        <v>3413</v>
      </c>
      <c r="D1230" s="48"/>
      <c r="E1230" s="48"/>
      <c r="F1230" s="48"/>
      <c r="G1230" s="48"/>
      <c r="H1230" s="48"/>
      <c r="I1230" s="48"/>
      <c r="J1230" s="48"/>
      <c r="K1230" s="48"/>
      <c r="L1230" s="450">
        <f t="shared" si="82"/>
        <v>859</v>
      </c>
      <c r="M1230" s="450"/>
      <c r="N1230" s="145" t="s">
        <v>3414</v>
      </c>
      <c r="O1230" s="48"/>
      <c r="P1230" s="48"/>
      <c r="Q1230" s="48"/>
      <c r="R1230" s="48"/>
      <c r="S1230" s="48"/>
      <c r="T1230" s="48"/>
      <c r="U1230" s="451" t="str">
        <f t="shared" si="80"/>
        <v/>
      </c>
      <c r="V1230" s="451"/>
      <c r="W1230" s="451" t="str">
        <f t="shared" si="81"/>
        <v/>
      </c>
      <c r="X1230" s="451"/>
      <c r="Y1230" s="48"/>
      <c r="Z1230" s="48"/>
      <c r="AA1230" s="48"/>
      <c r="AB1230" s="48"/>
      <c r="AC1230" s="48"/>
      <c r="AD1230" s="48"/>
      <c r="AE1230" s="48"/>
      <c r="AF1230" s="70"/>
      <c r="AG1230" s="48"/>
      <c r="AH1230" s="70"/>
      <c r="AI1230" s="48"/>
      <c r="AJ1230" s="48"/>
      <c r="AK1230" s="48"/>
      <c r="AL1230" s="48"/>
      <c r="AM1230" s="48"/>
      <c r="AN1230" s="48"/>
      <c r="AO1230" s="48"/>
      <c r="AP1230" s="48"/>
      <c r="AQ1230" s="48"/>
      <c r="AR1230" s="48"/>
      <c r="AS1230" s="48"/>
      <c r="AT1230" s="48"/>
      <c r="AU1230" s="48"/>
      <c r="AV1230" s="48"/>
      <c r="AW1230" s="48"/>
      <c r="AX1230" s="48"/>
      <c r="AY1230" s="48"/>
      <c r="AZ1230" s="48"/>
      <c r="BA1230" s="48"/>
      <c r="BB1230" s="48"/>
      <c r="BC1230" s="48"/>
      <c r="BD1230" s="48"/>
      <c r="BE1230" s="48"/>
      <c r="BF1230" s="48"/>
      <c r="BG1230" s="48"/>
      <c r="BH1230" s="48"/>
      <c r="BI1230" s="48"/>
      <c r="BJ1230" s="48"/>
      <c r="BK1230" s="48"/>
      <c r="BL1230" s="48"/>
      <c r="BM1230" s="48"/>
      <c r="BN1230" s="48"/>
      <c r="BO1230" s="48"/>
      <c r="BP1230" s="48"/>
      <c r="BQ1230" s="48"/>
      <c r="BR1230" s="48"/>
      <c r="BS1230" s="48"/>
      <c r="BT1230" s="48"/>
      <c r="BU1230" s="48"/>
    </row>
    <row r="1231" spans="1:73" hidden="1">
      <c r="A1231" s="48"/>
      <c r="B1231" s="48"/>
      <c r="C1231" s="70" t="s">
        <v>3415</v>
      </c>
      <c r="D1231" s="48"/>
      <c r="E1231" s="48"/>
      <c r="F1231" s="48"/>
      <c r="G1231" s="48"/>
      <c r="H1231" s="48"/>
      <c r="I1231" s="48"/>
      <c r="J1231" s="48"/>
      <c r="K1231" s="48"/>
      <c r="L1231" s="450">
        <f t="shared" si="82"/>
        <v>860</v>
      </c>
      <c r="M1231" s="450"/>
      <c r="N1231" s="145" t="s">
        <v>3416</v>
      </c>
      <c r="O1231" s="48"/>
      <c r="P1231" s="48"/>
      <c r="Q1231" s="48"/>
      <c r="R1231" s="48"/>
      <c r="S1231" s="48"/>
      <c r="T1231" s="48"/>
      <c r="U1231" s="451" t="str">
        <f t="shared" si="80"/>
        <v/>
      </c>
      <c r="V1231" s="451"/>
      <c r="W1231" s="451" t="str">
        <f t="shared" si="81"/>
        <v/>
      </c>
      <c r="X1231" s="451"/>
      <c r="Y1231" s="48"/>
      <c r="Z1231" s="48"/>
      <c r="AA1231" s="48"/>
      <c r="AB1231" s="48"/>
      <c r="AC1231" s="48"/>
      <c r="AD1231" s="48"/>
      <c r="AE1231" s="48"/>
      <c r="AF1231" s="70"/>
      <c r="AG1231" s="48"/>
      <c r="AH1231" s="70"/>
      <c r="AI1231" s="48"/>
      <c r="AJ1231" s="48"/>
      <c r="AK1231" s="48"/>
      <c r="AL1231" s="48"/>
      <c r="AM1231" s="48"/>
      <c r="AN1231" s="48"/>
      <c r="AO1231" s="48"/>
      <c r="AP1231" s="48"/>
      <c r="AQ1231" s="48"/>
      <c r="AR1231" s="48"/>
      <c r="AS1231" s="48"/>
      <c r="AT1231" s="48"/>
      <c r="AU1231" s="48"/>
      <c r="AV1231" s="48"/>
      <c r="AW1231" s="48"/>
      <c r="AX1231" s="48"/>
      <c r="AY1231" s="48"/>
      <c r="AZ1231" s="48"/>
      <c r="BA1231" s="48"/>
      <c r="BB1231" s="48"/>
      <c r="BC1231" s="48"/>
      <c r="BD1231" s="48"/>
      <c r="BE1231" s="48"/>
      <c r="BF1231" s="48"/>
      <c r="BG1231" s="48"/>
      <c r="BH1231" s="48"/>
      <c r="BI1231" s="48"/>
      <c r="BJ1231" s="48"/>
      <c r="BK1231" s="48"/>
      <c r="BL1231" s="48"/>
      <c r="BM1231" s="48"/>
      <c r="BN1231" s="48"/>
      <c r="BO1231" s="48"/>
      <c r="BP1231" s="48"/>
      <c r="BQ1231" s="48"/>
      <c r="BR1231" s="48"/>
      <c r="BS1231" s="48"/>
      <c r="BT1231" s="48"/>
      <c r="BU1231" s="48"/>
    </row>
    <row r="1232" spans="1:73" hidden="1">
      <c r="A1232" s="48"/>
      <c r="B1232" s="48"/>
      <c r="C1232" s="70" t="s">
        <v>3417</v>
      </c>
      <c r="D1232" s="48"/>
      <c r="E1232" s="48"/>
      <c r="F1232" s="48"/>
      <c r="G1232" s="48"/>
      <c r="H1232" s="48"/>
      <c r="I1232" s="48"/>
      <c r="J1232" s="48"/>
      <c r="K1232" s="48"/>
      <c r="L1232" s="450">
        <f t="shared" si="82"/>
        <v>861</v>
      </c>
      <c r="M1232" s="450"/>
      <c r="N1232" s="145" t="s">
        <v>3418</v>
      </c>
      <c r="O1232" s="48"/>
      <c r="P1232" s="48"/>
      <c r="Q1232" s="48"/>
      <c r="R1232" s="48"/>
      <c r="S1232" s="48"/>
      <c r="T1232" s="48"/>
      <c r="U1232" s="451" t="str">
        <f t="shared" si="80"/>
        <v/>
      </c>
      <c r="V1232" s="451"/>
      <c r="W1232" s="451" t="str">
        <f t="shared" si="81"/>
        <v/>
      </c>
      <c r="X1232" s="451"/>
      <c r="Y1232" s="48"/>
      <c r="Z1232" s="48"/>
      <c r="AA1232" s="48"/>
      <c r="AB1232" s="48"/>
      <c r="AC1232" s="48"/>
      <c r="AD1232" s="48"/>
      <c r="AE1232" s="48"/>
      <c r="AF1232" s="70"/>
      <c r="AG1232" s="48"/>
      <c r="AH1232" s="70"/>
      <c r="AI1232" s="48"/>
      <c r="AJ1232" s="48"/>
      <c r="AK1232" s="48"/>
      <c r="AL1232" s="48"/>
      <c r="AM1232" s="48"/>
      <c r="AN1232" s="48"/>
      <c r="AO1232" s="48"/>
      <c r="AP1232" s="48"/>
      <c r="AQ1232" s="48"/>
      <c r="AR1232" s="48"/>
      <c r="AS1232" s="48"/>
      <c r="AT1232" s="48"/>
      <c r="AU1232" s="48"/>
      <c r="AV1232" s="48"/>
      <c r="AW1232" s="48"/>
      <c r="AX1232" s="48"/>
      <c r="AY1232" s="48"/>
      <c r="AZ1232" s="48"/>
      <c r="BA1232" s="48"/>
      <c r="BB1232" s="48"/>
      <c r="BC1232" s="48"/>
      <c r="BD1232" s="48"/>
      <c r="BE1232" s="48"/>
      <c r="BF1232" s="48"/>
      <c r="BG1232" s="48"/>
      <c r="BH1232" s="48"/>
      <c r="BI1232" s="48"/>
      <c r="BJ1232" s="48"/>
      <c r="BK1232" s="48"/>
      <c r="BL1232" s="48"/>
      <c r="BM1232" s="48"/>
      <c r="BN1232" s="48"/>
      <c r="BO1232" s="48"/>
      <c r="BP1232" s="48"/>
      <c r="BQ1232" s="48"/>
      <c r="BR1232" s="48"/>
      <c r="BS1232" s="48"/>
      <c r="BT1232" s="48"/>
      <c r="BU1232" s="48"/>
    </row>
    <row r="1233" spans="1:73" hidden="1">
      <c r="A1233" s="48"/>
      <c r="B1233" s="48"/>
      <c r="C1233" s="70" t="s">
        <v>3419</v>
      </c>
      <c r="D1233" s="48"/>
      <c r="E1233" s="48"/>
      <c r="F1233" s="48"/>
      <c r="G1233" s="48"/>
      <c r="H1233" s="48"/>
      <c r="I1233" s="48"/>
      <c r="J1233" s="48"/>
      <c r="K1233" s="48"/>
      <c r="L1233" s="450">
        <f t="shared" si="82"/>
        <v>862</v>
      </c>
      <c r="M1233" s="450"/>
      <c r="N1233" s="145" t="s">
        <v>3420</v>
      </c>
      <c r="O1233" s="48"/>
      <c r="P1233" s="48"/>
      <c r="Q1233" s="48"/>
      <c r="R1233" s="48"/>
      <c r="S1233" s="48"/>
      <c r="T1233" s="48"/>
      <c r="U1233" s="451" t="str">
        <f t="shared" si="80"/>
        <v/>
      </c>
      <c r="V1233" s="451"/>
      <c r="W1233" s="451" t="str">
        <f t="shared" si="81"/>
        <v/>
      </c>
      <c r="X1233" s="451"/>
      <c r="Y1233" s="48"/>
      <c r="Z1233" s="48"/>
      <c r="AA1233" s="48"/>
      <c r="AB1233" s="48"/>
      <c r="AC1233" s="48"/>
      <c r="AD1233" s="48"/>
      <c r="AE1233" s="48"/>
      <c r="AF1233" s="70"/>
      <c r="AG1233" s="48"/>
      <c r="AH1233" s="70"/>
      <c r="AI1233" s="48"/>
      <c r="AJ1233" s="48"/>
      <c r="AK1233" s="48"/>
      <c r="AL1233" s="48"/>
      <c r="AM1233" s="48"/>
      <c r="AN1233" s="48"/>
      <c r="AO1233" s="48"/>
      <c r="AP1233" s="48"/>
      <c r="AQ1233" s="48"/>
      <c r="AR1233" s="48"/>
      <c r="AS1233" s="48"/>
      <c r="AT1233" s="48"/>
      <c r="AU1233" s="48"/>
      <c r="AV1233" s="48"/>
      <c r="AW1233" s="48"/>
      <c r="AX1233" s="48"/>
      <c r="AY1233" s="48"/>
      <c r="AZ1233" s="48"/>
      <c r="BA1233" s="48"/>
      <c r="BB1233" s="48"/>
      <c r="BC1233" s="48"/>
      <c r="BD1233" s="48"/>
      <c r="BE1233" s="48"/>
      <c r="BF1233" s="48"/>
      <c r="BG1233" s="48"/>
      <c r="BH1233" s="48"/>
      <c r="BI1233" s="48"/>
      <c r="BJ1233" s="48"/>
      <c r="BK1233" s="48"/>
      <c r="BL1233" s="48"/>
      <c r="BM1233" s="48"/>
      <c r="BN1233" s="48"/>
      <c r="BO1233" s="48"/>
      <c r="BP1233" s="48"/>
      <c r="BQ1233" s="48"/>
      <c r="BR1233" s="48"/>
      <c r="BS1233" s="48"/>
      <c r="BT1233" s="48"/>
      <c r="BU1233" s="48"/>
    </row>
    <row r="1234" spans="1:73" hidden="1">
      <c r="A1234" s="48"/>
      <c r="B1234" s="48"/>
      <c r="C1234" s="70" t="s">
        <v>3421</v>
      </c>
      <c r="D1234" s="48"/>
      <c r="E1234" s="48"/>
      <c r="F1234" s="48"/>
      <c r="G1234" s="48"/>
      <c r="H1234" s="48"/>
      <c r="I1234" s="48"/>
      <c r="J1234" s="48"/>
      <c r="K1234" s="48"/>
      <c r="L1234" s="450">
        <f t="shared" si="82"/>
        <v>863</v>
      </c>
      <c r="M1234" s="450"/>
      <c r="N1234" s="145" t="s">
        <v>3422</v>
      </c>
      <c r="O1234" s="48"/>
      <c r="P1234" s="48"/>
      <c r="Q1234" s="48"/>
      <c r="R1234" s="48"/>
      <c r="S1234" s="48"/>
      <c r="T1234" s="48"/>
      <c r="U1234" s="451" t="str">
        <f t="shared" si="80"/>
        <v/>
      </c>
      <c r="V1234" s="451"/>
      <c r="W1234" s="451" t="str">
        <f t="shared" si="81"/>
        <v/>
      </c>
      <c r="X1234" s="451"/>
      <c r="Y1234" s="48"/>
      <c r="Z1234" s="48"/>
      <c r="AA1234" s="48"/>
      <c r="AB1234" s="48"/>
      <c r="AC1234" s="48"/>
      <c r="AD1234" s="48"/>
      <c r="AE1234" s="48"/>
      <c r="AF1234" s="70"/>
      <c r="AG1234" s="48"/>
      <c r="AH1234" s="70"/>
      <c r="AI1234" s="48"/>
      <c r="AJ1234" s="48"/>
      <c r="AK1234" s="48"/>
      <c r="AL1234" s="48"/>
      <c r="AM1234" s="48"/>
      <c r="AN1234" s="48"/>
      <c r="AO1234" s="48"/>
      <c r="AP1234" s="48"/>
      <c r="AQ1234" s="48"/>
      <c r="AR1234" s="48"/>
      <c r="AS1234" s="48"/>
      <c r="AT1234" s="48"/>
      <c r="AU1234" s="48"/>
      <c r="AV1234" s="48"/>
      <c r="AW1234" s="48"/>
      <c r="AX1234" s="48"/>
      <c r="AY1234" s="48"/>
      <c r="AZ1234" s="48"/>
      <c r="BA1234" s="48"/>
      <c r="BB1234" s="48"/>
      <c r="BC1234" s="48"/>
      <c r="BD1234" s="48"/>
      <c r="BE1234" s="48"/>
      <c r="BF1234" s="48"/>
      <c r="BG1234" s="48"/>
      <c r="BH1234" s="48"/>
      <c r="BI1234" s="48"/>
      <c r="BJ1234" s="48"/>
      <c r="BK1234" s="48"/>
      <c r="BL1234" s="48"/>
      <c r="BM1234" s="48"/>
      <c r="BN1234" s="48"/>
      <c r="BO1234" s="48"/>
      <c r="BP1234" s="48"/>
      <c r="BQ1234" s="48"/>
      <c r="BR1234" s="48"/>
      <c r="BS1234" s="48"/>
      <c r="BT1234" s="48"/>
      <c r="BU1234" s="48"/>
    </row>
    <row r="1235" spans="1:73" hidden="1">
      <c r="A1235" s="48"/>
      <c r="B1235" s="48"/>
      <c r="C1235" s="70" t="s">
        <v>3423</v>
      </c>
      <c r="D1235" s="48"/>
      <c r="E1235" s="48"/>
      <c r="F1235" s="48"/>
      <c r="G1235" s="48"/>
      <c r="H1235" s="48"/>
      <c r="I1235" s="48"/>
      <c r="J1235" s="48"/>
      <c r="K1235" s="48"/>
      <c r="L1235" s="450">
        <f t="shared" si="82"/>
        <v>864</v>
      </c>
      <c r="M1235" s="450"/>
      <c r="N1235" s="145" t="s">
        <v>3424</v>
      </c>
      <c r="O1235" s="48"/>
      <c r="P1235" s="48"/>
      <c r="Q1235" s="48"/>
      <c r="R1235" s="48"/>
      <c r="S1235" s="48"/>
      <c r="T1235" s="48"/>
      <c r="U1235" s="451" t="str">
        <f t="shared" si="80"/>
        <v/>
      </c>
      <c r="V1235" s="451"/>
      <c r="W1235" s="451" t="str">
        <f t="shared" si="81"/>
        <v/>
      </c>
      <c r="X1235" s="451"/>
      <c r="Y1235" s="48"/>
      <c r="Z1235" s="48"/>
      <c r="AA1235" s="48"/>
      <c r="AB1235" s="48"/>
      <c r="AC1235" s="48"/>
      <c r="AD1235" s="48"/>
      <c r="AE1235" s="48"/>
      <c r="AF1235" s="70"/>
      <c r="AG1235" s="48"/>
      <c r="AH1235" s="70"/>
      <c r="AI1235" s="48"/>
      <c r="AJ1235" s="48"/>
      <c r="AK1235" s="48"/>
      <c r="AL1235" s="48"/>
      <c r="AM1235" s="48"/>
      <c r="AN1235" s="48"/>
      <c r="AO1235" s="48"/>
      <c r="AP1235" s="48"/>
      <c r="AQ1235" s="48"/>
      <c r="AR1235" s="48"/>
      <c r="AS1235" s="48"/>
      <c r="AT1235" s="48"/>
      <c r="AU1235" s="48"/>
      <c r="AV1235" s="48"/>
      <c r="AW1235" s="48"/>
      <c r="AX1235" s="48"/>
      <c r="AY1235" s="48"/>
      <c r="AZ1235" s="48"/>
      <c r="BA1235" s="48"/>
      <c r="BB1235" s="48"/>
      <c r="BC1235" s="48"/>
      <c r="BD1235" s="48"/>
      <c r="BE1235" s="48"/>
      <c r="BF1235" s="48"/>
      <c r="BG1235" s="48"/>
      <c r="BH1235" s="48"/>
      <c r="BI1235" s="48"/>
      <c r="BJ1235" s="48"/>
      <c r="BK1235" s="48"/>
      <c r="BL1235" s="48"/>
      <c r="BM1235" s="48"/>
      <c r="BN1235" s="48"/>
      <c r="BO1235" s="48"/>
      <c r="BP1235" s="48"/>
      <c r="BQ1235" s="48"/>
      <c r="BR1235" s="48"/>
      <c r="BS1235" s="48"/>
      <c r="BT1235" s="48"/>
      <c r="BU1235" s="48"/>
    </row>
    <row r="1236" spans="1:73" hidden="1">
      <c r="A1236" s="48"/>
      <c r="B1236" s="48"/>
      <c r="C1236" s="70" t="s">
        <v>3425</v>
      </c>
      <c r="D1236" s="48"/>
      <c r="E1236" s="48"/>
      <c r="F1236" s="48"/>
      <c r="G1236" s="48"/>
      <c r="H1236" s="48"/>
      <c r="I1236" s="48"/>
      <c r="J1236" s="48"/>
      <c r="K1236" s="48"/>
      <c r="L1236" s="450">
        <f t="shared" si="82"/>
        <v>865</v>
      </c>
      <c r="M1236" s="450"/>
      <c r="N1236" s="145" t="s">
        <v>3426</v>
      </c>
      <c r="O1236" s="48"/>
      <c r="P1236" s="48"/>
      <c r="Q1236" s="48"/>
      <c r="R1236" s="48"/>
      <c r="S1236" s="48"/>
      <c r="T1236" s="48"/>
      <c r="U1236" s="451" t="str">
        <f t="shared" si="80"/>
        <v/>
      </c>
      <c r="V1236" s="451"/>
      <c r="W1236" s="451" t="str">
        <f t="shared" si="81"/>
        <v/>
      </c>
      <c r="X1236" s="451"/>
      <c r="Y1236" s="48"/>
      <c r="Z1236" s="48"/>
      <c r="AA1236" s="48"/>
      <c r="AB1236" s="48"/>
      <c r="AC1236" s="48"/>
      <c r="AD1236" s="48"/>
      <c r="AE1236" s="48"/>
      <c r="AF1236" s="70"/>
      <c r="AG1236" s="48"/>
      <c r="AH1236" s="70"/>
      <c r="AI1236" s="48"/>
      <c r="AJ1236" s="48"/>
      <c r="AK1236" s="48"/>
      <c r="AL1236" s="48"/>
      <c r="AM1236" s="48"/>
      <c r="AN1236" s="48"/>
      <c r="AO1236" s="48"/>
      <c r="AP1236" s="48"/>
      <c r="AQ1236" s="48"/>
      <c r="AR1236" s="48"/>
      <c r="AS1236" s="48"/>
      <c r="AT1236" s="48"/>
      <c r="AU1236" s="48"/>
      <c r="AV1236" s="48"/>
      <c r="AW1236" s="48"/>
      <c r="AX1236" s="48"/>
      <c r="AY1236" s="48"/>
      <c r="AZ1236" s="48"/>
      <c r="BA1236" s="48"/>
      <c r="BB1236" s="48"/>
      <c r="BC1236" s="48"/>
      <c r="BD1236" s="48"/>
      <c r="BE1236" s="48"/>
      <c r="BF1236" s="48"/>
      <c r="BG1236" s="48"/>
      <c r="BH1236" s="48"/>
      <c r="BI1236" s="48"/>
      <c r="BJ1236" s="48"/>
      <c r="BK1236" s="48"/>
      <c r="BL1236" s="48"/>
      <c r="BM1236" s="48"/>
      <c r="BN1236" s="48"/>
      <c r="BO1236" s="48"/>
      <c r="BP1236" s="48"/>
      <c r="BQ1236" s="48"/>
      <c r="BR1236" s="48"/>
      <c r="BS1236" s="48"/>
      <c r="BT1236" s="48"/>
      <c r="BU1236" s="48"/>
    </row>
    <row r="1237" spans="1:73" hidden="1">
      <c r="A1237" s="48"/>
      <c r="B1237" s="48"/>
      <c r="C1237" s="70" t="s">
        <v>3427</v>
      </c>
      <c r="D1237" s="48"/>
      <c r="E1237" s="48"/>
      <c r="F1237" s="48"/>
      <c r="G1237" s="48"/>
      <c r="H1237" s="48"/>
      <c r="I1237" s="48"/>
      <c r="J1237" s="48"/>
      <c r="K1237" s="48"/>
      <c r="L1237" s="450">
        <f t="shared" si="82"/>
        <v>866</v>
      </c>
      <c r="M1237" s="450"/>
      <c r="N1237" s="145" t="s">
        <v>3428</v>
      </c>
      <c r="O1237" s="48"/>
      <c r="P1237" s="48"/>
      <c r="Q1237" s="48"/>
      <c r="R1237" s="48"/>
      <c r="S1237" s="48"/>
      <c r="T1237" s="48"/>
      <c r="U1237" s="451" t="str">
        <f t="shared" si="80"/>
        <v/>
      </c>
      <c r="V1237" s="451"/>
      <c r="W1237" s="451" t="str">
        <f t="shared" si="81"/>
        <v/>
      </c>
      <c r="X1237" s="451"/>
      <c r="Y1237" s="48"/>
      <c r="Z1237" s="48"/>
      <c r="AA1237" s="48"/>
      <c r="AB1237" s="48"/>
      <c r="AC1237" s="48"/>
      <c r="AD1237" s="48"/>
      <c r="AE1237" s="48"/>
      <c r="AF1237" s="70"/>
      <c r="AG1237" s="48"/>
      <c r="AH1237" s="70"/>
      <c r="AI1237" s="48"/>
      <c r="AJ1237" s="48"/>
      <c r="AK1237" s="48"/>
      <c r="AL1237" s="48"/>
      <c r="AM1237" s="48"/>
      <c r="AN1237" s="48"/>
      <c r="AO1237" s="48"/>
      <c r="AP1237" s="48"/>
      <c r="AQ1237" s="48"/>
      <c r="AR1237" s="48"/>
      <c r="AS1237" s="48"/>
      <c r="AT1237" s="48"/>
      <c r="AU1237" s="48"/>
      <c r="AV1237" s="48"/>
      <c r="AW1237" s="48"/>
      <c r="AX1237" s="48"/>
      <c r="AY1237" s="48"/>
      <c r="AZ1237" s="48"/>
      <c r="BA1237" s="48"/>
      <c r="BB1237" s="48"/>
      <c r="BC1237" s="48"/>
      <c r="BD1237" s="48"/>
      <c r="BE1237" s="48"/>
      <c r="BF1237" s="48"/>
      <c r="BG1237" s="48"/>
      <c r="BH1237" s="48"/>
      <c r="BI1237" s="48"/>
      <c r="BJ1237" s="48"/>
      <c r="BK1237" s="48"/>
      <c r="BL1237" s="48"/>
      <c r="BM1237" s="48"/>
      <c r="BN1237" s="48"/>
      <c r="BO1237" s="48"/>
      <c r="BP1237" s="48"/>
      <c r="BQ1237" s="48"/>
      <c r="BR1237" s="48"/>
      <c r="BS1237" s="48"/>
      <c r="BT1237" s="48"/>
      <c r="BU1237" s="48"/>
    </row>
    <row r="1238" spans="1:73" hidden="1">
      <c r="A1238" s="48"/>
      <c r="B1238" s="48"/>
      <c r="C1238" s="70" t="s">
        <v>3429</v>
      </c>
      <c r="D1238" s="48"/>
      <c r="E1238" s="48"/>
      <c r="F1238" s="48"/>
      <c r="G1238" s="48"/>
      <c r="H1238" s="48"/>
      <c r="I1238" s="48"/>
      <c r="J1238" s="48"/>
      <c r="K1238" s="48"/>
      <c r="L1238" s="450">
        <f t="shared" si="82"/>
        <v>867</v>
      </c>
      <c r="M1238" s="450"/>
      <c r="N1238" s="145" t="s">
        <v>3430</v>
      </c>
      <c r="O1238" s="48"/>
      <c r="P1238" s="48"/>
      <c r="Q1238" s="48"/>
      <c r="R1238" s="48"/>
      <c r="S1238" s="48"/>
      <c r="T1238" s="48"/>
      <c r="U1238" s="451" t="str">
        <f t="shared" si="80"/>
        <v/>
      </c>
      <c r="V1238" s="451"/>
      <c r="W1238" s="451" t="str">
        <f t="shared" si="81"/>
        <v/>
      </c>
      <c r="X1238" s="451"/>
      <c r="Y1238" s="48"/>
      <c r="Z1238" s="48"/>
      <c r="AA1238" s="48"/>
      <c r="AB1238" s="48"/>
      <c r="AC1238" s="48"/>
      <c r="AD1238" s="48"/>
      <c r="AE1238" s="48"/>
      <c r="AF1238" s="70"/>
      <c r="AG1238" s="48"/>
      <c r="AH1238" s="70"/>
      <c r="AI1238" s="48"/>
      <c r="AJ1238" s="48"/>
      <c r="AK1238" s="48"/>
      <c r="AL1238" s="48"/>
      <c r="AM1238" s="48"/>
      <c r="AN1238" s="48"/>
      <c r="AO1238" s="48"/>
      <c r="AP1238" s="48"/>
      <c r="AQ1238" s="48"/>
      <c r="AR1238" s="48"/>
      <c r="AS1238" s="48"/>
      <c r="AT1238" s="48"/>
      <c r="AU1238" s="48"/>
      <c r="AV1238" s="48"/>
      <c r="AW1238" s="48"/>
      <c r="AX1238" s="48"/>
      <c r="AY1238" s="48"/>
      <c r="AZ1238" s="48"/>
      <c r="BA1238" s="48"/>
      <c r="BB1238" s="48"/>
      <c r="BC1238" s="48"/>
      <c r="BD1238" s="48"/>
      <c r="BE1238" s="48"/>
      <c r="BF1238" s="48"/>
      <c r="BG1238" s="48"/>
      <c r="BH1238" s="48"/>
      <c r="BI1238" s="48"/>
      <c r="BJ1238" s="48"/>
      <c r="BK1238" s="48"/>
      <c r="BL1238" s="48"/>
      <c r="BM1238" s="48"/>
      <c r="BN1238" s="48"/>
      <c r="BO1238" s="48"/>
      <c r="BP1238" s="48"/>
      <c r="BQ1238" s="48"/>
      <c r="BR1238" s="48"/>
      <c r="BS1238" s="48"/>
      <c r="BT1238" s="48"/>
      <c r="BU1238" s="48"/>
    </row>
    <row r="1239" spans="1:73" hidden="1">
      <c r="A1239" s="48"/>
      <c r="B1239" s="48"/>
      <c r="C1239" s="70" t="s">
        <v>3431</v>
      </c>
      <c r="D1239" s="48"/>
      <c r="E1239" s="48"/>
      <c r="F1239" s="48"/>
      <c r="G1239" s="48"/>
      <c r="H1239" s="48"/>
      <c r="I1239" s="48"/>
      <c r="J1239" s="48"/>
      <c r="K1239" s="48"/>
      <c r="L1239" s="450">
        <f t="shared" si="82"/>
        <v>868</v>
      </c>
      <c r="M1239" s="450"/>
      <c r="N1239" s="145" t="s">
        <v>3432</v>
      </c>
      <c r="O1239" s="48"/>
      <c r="P1239" s="48"/>
      <c r="Q1239" s="48"/>
      <c r="R1239" s="48"/>
      <c r="S1239" s="48"/>
      <c r="T1239" s="48"/>
      <c r="U1239" s="451" t="str">
        <f t="shared" si="80"/>
        <v/>
      </c>
      <c r="V1239" s="451"/>
      <c r="W1239" s="451" t="str">
        <f t="shared" si="81"/>
        <v/>
      </c>
      <c r="X1239" s="451"/>
      <c r="Y1239" s="48"/>
      <c r="Z1239" s="48"/>
      <c r="AA1239" s="48"/>
      <c r="AB1239" s="48"/>
      <c r="AC1239" s="48"/>
      <c r="AD1239" s="48"/>
      <c r="AE1239" s="48"/>
      <c r="AF1239" s="70"/>
      <c r="AG1239" s="48"/>
      <c r="AH1239" s="70"/>
      <c r="AI1239" s="48"/>
      <c r="AJ1239" s="48"/>
      <c r="AK1239" s="48"/>
      <c r="AL1239" s="48"/>
      <c r="AM1239" s="48"/>
      <c r="AN1239" s="48"/>
      <c r="AO1239" s="48"/>
      <c r="AP1239" s="48"/>
      <c r="AQ1239" s="48"/>
      <c r="AR1239" s="48"/>
      <c r="AS1239" s="48"/>
      <c r="AT1239" s="48"/>
      <c r="AU1239" s="48"/>
      <c r="AV1239" s="48"/>
      <c r="AW1239" s="48"/>
      <c r="AX1239" s="48"/>
      <c r="AY1239" s="48"/>
      <c r="AZ1239" s="48"/>
      <c r="BA1239" s="48"/>
      <c r="BB1239" s="48"/>
      <c r="BC1239" s="48"/>
      <c r="BD1239" s="48"/>
      <c r="BE1239" s="48"/>
      <c r="BF1239" s="48"/>
      <c r="BG1239" s="48"/>
      <c r="BH1239" s="48"/>
      <c r="BI1239" s="48"/>
      <c r="BJ1239" s="48"/>
      <c r="BK1239" s="48"/>
      <c r="BL1239" s="48"/>
      <c r="BM1239" s="48"/>
      <c r="BN1239" s="48"/>
      <c r="BO1239" s="48"/>
      <c r="BP1239" s="48"/>
      <c r="BQ1239" s="48"/>
      <c r="BR1239" s="48"/>
      <c r="BS1239" s="48"/>
      <c r="BT1239" s="48"/>
      <c r="BU1239" s="48"/>
    </row>
    <row r="1240" spans="1:73" hidden="1">
      <c r="A1240" s="48"/>
      <c r="B1240" s="48"/>
      <c r="C1240" s="70" t="s">
        <v>3433</v>
      </c>
      <c r="D1240" s="48"/>
      <c r="E1240" s="48"/>
      <c r="F1240" s="48"/>
      <c r="G1240" s="48"/>
      <c r="H1240" s="48"/>
      <c r="I1240" s="48"/>
      <c r="J1240" s="48"/>
      <c r="K1240" s="48"/>
      <c r="L1240" s="450">
        <f t="shared" si="82"/>
        <v>869</v>
      </c>
      <c r="M1240" s="450"/>
      <c r="N1240" s="145" t="s">
        <v>3434</v>
      </c>
      <c r="O1240" s="48"/>
      <c r="P1240" s="48"/>
      <c r="Q1240" s="48"/>
      <c r="R1240" s="48"/>
      <c r="S1240" s="48"/>
      <c r="T1240" s="48"/>
      <c r="U1240" s="451" t="str">
        <f t="shared" si="80"/>
        <v/>
      </c>
      <c r="V1240" s="451"/>
      <c r="W1240" s="451" t="str">
        <f t="shared" si="81"/>
        <v/>
      </c>
      <c r="X1240" s="451"/>
      <c r="Y1240" s="48"/>
      <c r="Z1240" s="48"/>
      <c r="AA1240" s="48"/>
      <c r="AB1240" s="48"/>
      <c r="AC1240" s="48"/>
      <c r="AD1240" s="48"/>
      <c r="AE1240" s="48"/>
      <c r="AF1240" s="70"/>
      <c r="AG1240" s="48"/>
      <c r="AH1240" s="70"/>
      <c r="AI1240" s="48"/>
      <c r="AJ1240" s="48"/>
      <c r="AK1240" s="48"/>
      <c r="AL1240" s="48"/>
      <c r="AM1240" s="48"/>
      <c r="AN1240" s="48"/>
      <c r="AO1240" s="48"/>
      <c r="AP1240" s="48"/>
      <c r="AQ1240" s="48"/>
      <c r="AR1240" s="48"/>
      <c r="AS1240" s="48"/>
      <c r="AT1240" s="48"/>
      <c r="AU1240" s="48"/>
      <c r="AV1240" s="48"/>
      <c r="AW1240" s="48"/>
      <c r="AX1240" s="48"/>
      <c r="AY1240" s="48"/>
      <c r="AZ1240" s="48"/>
      <c r="BA1240" s="48"/>
      <c r="BB1240" s="48"/>
      <c r="BC1240" s="48"/>
      <c r="BD1240" s="48"/>
      <c r="BE1240" s="48"/>
      <c r="BF1240" s="48"/>
      <c r="BG1240" s="48"/>
      <c r="BH1240" s="48"/>
      <c r="BI1240" s="48"/>
      <c r="BJ1240" s="48"/>
      <c r="BK1240" s="48"/>
      <c r="BL1240" s="48"/>
      <c r="BM1240" s="48"/>
      <c r="BN1240" s="48"/>
      <c r="BO1240" s="48"/>
      <c r="BP1240" s="48"/>
      <c r="BQ1240" s="48"/>
      <c r="BR1240" s="48"/>
      <c r="BS1240" s="48"/>
      <c r="BT1240" s="48"/>
      <c r="BU1240" s="48"/>
    </row>
    <row r="1241" spans="1:73" hidden="1">
      <c r="A1241" s="48"/>
      <c r="B1241" s="48"/>
      <c r="C1241" s="70" t="s">
        <v>3435</v>
      </c>
      <c r="D1241" s="48"/>
      <c r="E1241" s="48"/>
      <c r="F1241" s="48"/>
      <c r="G1241" s="48"/>
      <c r="H1241" s="48"/>
      <c r="I1241" s="48"/>
      <c r="J1241" s="48"/>
      <c r="K1241" s="48"/>
      <c r="L1241" s="450">
        <f t="shared" si="82"/>
        <v>870</v>
      </c>
      <c r="M1241" s="450"/>
      <c r="N1241" s="145" t="s">
        <v>3436</v>
      </c>
      <c r="O1241" s="48"/>
      <c r="P1241" s="48"/>
      <c r="Q1241" s="48"/>
      <c r="R1241" s="48"/>
      <c r="S1241" s="48"/>
      <c r="T1241" s="48"/>
      <c r="U1241" s="451" t="str">
        <f t="shared" si="80"/>
        <v/>
      </c>
      <c r="V1241" s="451"/>
      <c r="W1241" s="451" t="str">
        <f t="shared" si="81"/>
        <v/>
      </c>
      <c r="X1241" s="451"/>
      <c r="Y1241" s="48"/>
      <c r="Z1241" s="48"/>
      <c r="AA1241" s="48"/>
      <c r="AB1241" s="48"/>
      <c r="AC1241" s="48"/>
      <c r="AD1241" s="48"/>
      <c r="AE1241" s="48"/>
      <c r="AF1241" s="70"/>
      <c r="AG1241" s="48"/>
      <c r="AH1241" s="70"/>
      <c r="AI1241" s="48"/>
      <c r="AJ1241" s="48"/>
      <c r="AK1241" s="48"/>
      <c r="AL1241" s="48"/>
      <c r="AM1241" s="48"/>
      <c r="AN1241" s="48"/>
      <c r="AO1241" s="48"/>
      <c r="AP1241" s="48"/>
      <c r="AQ1241" s="48"/>
      <c r="AR1241" s="48"/>
      <c r="AS1241" s="48"/>
      <c r="AT1241" s="48"/>
      <c r="AU1241" s="48"/>
      <c r="AV1241" s="48"/>
      <c r="AW1241" s="48"/>
      <c r="AX1241" s="48"/>
      <c r="AY1241" s="48"/>
      <c r="AZ1241" s="48"/>
      <c r="BA1241" s="48"/>
      <c r="BB1241" s="48"/>
      <c r="BC1241" s="48"/>
      <c r="BD1241" s="48"/>
      <c r="BE1241" s="48"/>
      <c r="BF1241" s="48"/>
      <c r="BG1241" s="48"/>
      <c r="BH1241" s="48"/>
      <c r="BI1241" s="48"/>
      <c r="BJ1241" s="48"/>
      <c r="BK1241" s="48"/>
      <c r="BL1241" s="48"/>
      <c r="BM1241" s="48"/>
      <c r="BN1241" s="48"/>
      <c r="BO1241" s="48"/>
      <c r="BP1241" s="48"/>
      <c r="BQ1241" s="48"/>
      <c r="BR1241" s="48"/>
      <c r="BS1241" s="48"/>
      <c r="BT1241" s="48"/>
      <c r="BU1241" s="48"/>
    </row>
    <row r="1242" spans="1:73" hidden="1">
      <c r="A1242" s="48"/>
      <c r="B1242" s="48"/>
      <c r="C1242" s="70" t="s">
        <v>3437</v>
      </c>
      <c r="D1242" s="48"/>
      <c r="E1242" s="48"/>
      <c r="F1242" s="48"/>
      <c r="G1242" s="48"/>
      <c r="H1242" s="48"/>
      <c r="I1242" s="48"/>
      <c r="J1242" s="48"/>
      <c r="K1242" s="48"/>
      <c r="L1242" s="450">
        <f t="shared" si="82"/>
        <v>871</v>
      </c>
      <c r="M1242" s="450"/>
      <c r="N1242" s="145" t="s">
        <v>3438</v>
      </c>
      <c r="O1242" s="48"/>
      <c r="P1242" s="48"/>
      <c r="Q1242" s="48"/>
      <c r="R1242" s="48"/>
      <c r="S1242" s="48"/>
      <c r="T1242" s="48"/>
      <c r="U1242" s="451" t="str">
        <f t="shared" si="80"/>
        <v/>
      </c>
      <c r="V1242" s="451"/>
      <c r="W1242" s="451" t="str">
        <f t="shared" si="81"/>
        <v/>
      </c>
      <c r="X1242" s="451"/>
      <c r="Y1242" s="48"/>
      <c r="Z1242" s="48"/>
      <c r="AA1242" s="48"/>
      <c r="AB1242" s="48"/>
      <c r="AC1242" s="48"/>
      <c r="AD1242" s="48"/>
      <c r="AE1242" s="48"/>
      <c r="AF1242" s="70"/>
      <c r="AG1242" s="48"/>
      <c r="AH1242" s="70"/>
      <c r="AI1242" s="48"/>
      <c r="AJ1242" s="48"/>
      <c r="AK1242" s="48"/>
      <c r="AL1242" s="48"/>
      <c r="AM1242" s="48"/>
      <c r="AN1242" s="48"/>
      <c r="AO1242" s="48"/>
      <c r="AP1242" s="48"/>
      <c r="AQ1242" s="48"/>
      <c r="AR1242" s="48"/>
      <c r="AS1242" s="48"/>
      <c r="AT1242" s="48"/>
      <c r="AU1242" s="48"/>
      <c r="AV1242" s="48"/>
      <c r="AW1242" s="48"/>
      <c r="AX1242" s="48"/>
      <c r="AY1242" s="48"/>
      <c r="AZ1242" s="48"/>
      <c r="BA1242" s="48"/>
      <c r="BB1242" s="48"/>
      <c r="BC1242" s="48"/>
      <c r="BD1242" s="48"/>
      <c r="BE1242" s="48"/>
      <c r="BF1242" s="48"/>
      <c r="BG1242" s="48"/>
      <c r="BH1242" s="48"/>
      <c r="BI1242" s="48"/>
      <c r="BJ1242" s="48"/>
      <c r="BK1242" s="48"/>
      <c r="BL1242" s="48"/>
      <c r="BM1242" s="48"/>
      <c r="BN1242" s="48"/>
      <c r="BO1242" s="48"/>
      <c r="BP1242" s="48"/>
      <c r="BQ1242" s="48"/>
      <c r="BR1242" s="48"/>
      <c r="BS1242" s="48"/>
      <c r="BT1242" s="48"/>
      <c r="BU1242" s="48"/>
    </row>
    <row r="1243" spans="1:73" hidden="1">
      <c r="A1243" s="48"/>
      <c r="B1243" s="48"/>
      <c r="C1243" s="70" t="s">
        <v>3439</v>
      </c>
      <c r="D1243" s="48"/>
      <c r="E1243" s="48"/>
      <c r="F1243" s="48"/>
      <c r="G1243" s="48"/>
      <c r="H1243" s="48"/>
      <c r="I1243" s="48"/>
      <c r="J1243" s="48"/>
      <c r="K1243" s="48"/>
      <c r="L1243" s="450">
        <f t="shared" si="82"/>
        <v>872</v>
      </c>
      <c r="M1243" s="450"/>
      <c r="N1243" s="145" t="s">
        <v>3440</v>
      </c>
      <c r="O1243" s="48"/>
      <c r="P1243" s="48"/>
      <c r="Q1243" s="48"/>
      <c r="R1243" s="48"/>
      <c r="S1243" s="48"/>
      <c r="T1243" s="48"/>
      <c r="U1243" s="451" t="str">
        <f t="shared" si="80"/>
        <v/>
      </c>
      <c r="V1243" s="451"/>
      <c r="W1243" s="451" t="str">
        <f t="shared" si="81"/>
        <v/>
      </c>
      <c r="X1243" s="451"/>
      <c r="Y1243" s="48"/>
      <c r="Z1243" s="48"/>
      <c r="AA1243" s="48"/>
      <c r="AB1243" s="48"/>
      <c r="AC1243" s="48"/>
      <c r="AD1243" s="48"/>
      <c r="AE1243" s="48"/>
      <c r="AF1243" s="70"/>
      <c r="AG1243" s="48"/>
      <c r="AH1243" s="70"/>
      <c r="AI1243" s="48"/>
      <c r="AJ1243" s="48"/>
      <c r="AK1243" s="48"/>
      <c r="AL1243" s="48"/>
      <c r="AM1243" s="48"/>
      <c r="AN1243" s="48"/>
      <c r="AO1243" s="48"/>
      <c r="AP1243" s="48"/>
      <c r="AQ1243" s="48"/>
      <c r="AR1243" s="48"/>
      <c r="AS1243" s="48"/>
      <c r="AT1243" s="48"/>
      <c r="AU1243" s="48"/>
      <c r="AV1243" s="48"/>
      <c r="AW1243" s="48"/>
      <c r="AX1243" s="48"/>
      <c r="AY1243" s="48"/>
      <c r="AZ1243" s="48"/>
      <c r="BA1243" s="48"/>
      <c r="BB1243" s="48"/>
      <c r="BC1243" s="48"/>
      <c r="BD1243" s="48"/>
      <c r="BE1243" s="48"/>
      <c r="BF1243" s="48"/>
      <c r="BG1243" s="48"/>
      <c r="BH1243" s="48"/>
      <c r="BI1243" s="48"/>
      <c r="BJ1243" s="48"/>
      <c r="BK1243" s="48"/>
      <c r="BL1243" s="48"/>
      <c r="BM1243" s="48"/>
      <c r="BN1243" s="48"/>
      <c r="BO1243" s="48"/>
      <c r="BP1243" s="48"/>
      <c r="BQ1243" s="48"/>
      <c r="BR1243" s="48"/>
      <c r="BS1243" s="48"/>
      <c r="BT1243" s="48"/>
      <c r="BU1243" s="48"/>
    </row>
    <row r="1244" spans="1:73" hidden="1">
      <c r="A1244" s="48"/>
      <c r="B1244" s="48"/>
      <c r="C1244" s="70" t="s">
        <v>3441</v>
      </c>
      <c r="D1244" s="48"/>
      <c r="E1244" s="48"/>
      <c r="F1244" s="48"/>
      <c r="G1244" s="48"/>
      <c r="H1244" s="48"/>
      <c r="I1244" s="48"/>
      <c r="J1244" s="48"/>
      <c r="K1244" s="48"/>
      <c r="L1244" s="450">
        <f t="shared" si="82"/>
        <v>873</v>
      </c>
      <c r="M1244" s="450"/>
      <c r="N1244" s="145" t="s">
        <v>3442</v>
      </c>
      <c r="O1244" s="48"/>
      <c r="P1244" s="48"/>
      <c r="Q1244" s="48"/>
      <c r="R1244" s="48"/>
      <c r="S1244" s="48"/>
      <c r="T1244" s="48"/>
      <c r="U1244" s="451" t="str">
        <f t="shared" si="80"/>
        <v/>
      </c>
      <c r="V1244" s="451"/>
      <c r="W1244" s="451" t="str">
        <f t="shared" si="81"/>
        <v/>
      </c>
      <c r="X1244" s="451"/>
      <c r="Y1244" s="48"/>
      <c r="Z1244" s="48"/>
      <c r="AA1244" s="48"/>
      <c r="AB1244" s="48"/>
      <c r="AC1244" s="48"/>
      <c r="AD1244" s="48"/>
      <c r="AE1244" s="48"/>
      <c r="AF1244" s="70"/>
      <c r="AG1244" s="48"/>
      <c r="AH1244" s="70"/>
      <c r="AI1244" s="48"/>
      <c r="AJ1244" s="48"/>
      <c r="AK1244" s="48"/>
      <c r="AL1244" s="48"/>
      <c r="AM1244" s="48"/>
      <c r="AN1244" s="48"/>
      <c r="AO1244" s="48"/>
      <c r="AP1244" s="48"/>
      <c r="AQ1244" s="48"/>
      <c r="AR1244" s="48"/>
      <c r="AS1244" s="48"/>
      <c r="AT1244" s="48"/>
      <c r="AU1244" s="48"/>
      <c r="AV1244" s="48"/>
      <c r="AW1244" s="48"/>
      <c r="AX1244" s="48"/>
      <c r="AY1244" s="48"/>
      <c r="AZ1244" s="48"/>
      <c r="BA1244" s="48"/>
      <c r="BB1244" s="48"/>
      <c r="BC1244" s="48"/>
      <c r="BD1244" s="48"/>
      <c r="BE1244" s="48"/>
      <c r="BF1244" s="48"/>
      <c r="BG1244" s="48"/>
      <c r="BH1244" s="48"/>
      <c r="BI1244" s="48"/>
      <c r="BJ1244" s="48"/>
      <c r="BK1244" s="48"/>
      <c r="BL1244" s="48"/>
      <c r="BM1244" s="48"/>
      <c r="BN1244" s="48"/>
      <c r="BO1244" s="48"/>
      <c r="BP1244" s="48"/>
      <c r="BQ1244" s="48"/>
      <c r="BR1244" s="48"/>
      <c r="BS1244" s="48"/>
      <c r="BT1244" s="48"/>
      <c r="BU1244" s="48"/>
    </row>
    <row r="1245" spans="1:73" hidden="1">
      <c r="A1245" s="48"/>
      <c r="B1245" s="48"/>
      <c r="C1245" s="70" t="s">
        <v>3443</v>
      </c>
      <c r="D1245" s="48"/>
      <c r="E1245" s="48"/>
      <c r="F1245" s="48"/>
      <c r="G1245" s="48"/>
      <c r="H1245" s="48"/>
      <c r="I1245" s="48"/>
      <c r="J1245" s="48"/>
      <c r="K1245" s="48"/>
      <c r="L1245" s="450">
        <f t="shared" si="82"/>
        <v>874</v>
      </c>
      <c r="M1245" s="450"/>
      <c r="N1245" s="145" t="s">
        <v>3444</v>
      </c>
      <c r="O1245" s="48"/>
      <c r="P1245" s="48"/>
      <c r="Q1245" s="48"/>
      <c r="R1245" s="48"/>
      <c r="S1245" s="48"/>
      <c r="T1245" s="48"/>
      <c r="U1245" s="451" t="str">
        <f t="shared" si="80"/>
        <v/>
      </c>
      <c r="V1245" s="451"/>
      <c r="W1245" s="451" t="str">
        <f t="shared" si="81"/>
        <v/>
      </c>
      <c r="X1245" s="451"/>
      <c r="Y1245" s="48"/>
      <c r="Z1245" s="48"/>
      <c r="AA1245" s="48"/>
      <c r="AB1245" s="48"/>
      <c r="AC1245" s="48"/>
      <c r="AD1245" s="48"/>
      <c r="AE1245" s="48"/>
      <c r="AF1245" s="48"/>
      <c r="AG1245" s="48"/>
      <c r="AH1245" s="48"/>
      <c r="AI1245" s="48"/>
      <c r="AJ1245" s="48"/>
      <c r="AK1245" s="48"/>
      <c r="AL1245" s="48"/>
      <c r="AM1245" s="48"/>
      <c r="AN1245" s="48"/>
      <c r="AO1245" s="48"/>
      <c r="AP1245" s="48"/>
      <c r="AQ1245" s="48"/>
      <c r="AR1245" s="48"/>
      <c r="AS1245" s="48"/>
      <c r="AT1245" s="48"/>
      <c r="AU1245" s="48"/>
      <c r="AV1245" s="48"/>
      <c r="AW1245" s="48"/>
      <c r="AX1245" s="48"/>
      <c r="AY1245" s="48"/>
      <c r="AZ1245" s="48"/>
      <c r="BA1245" s="48"/>
      <c r="BB1245" s="48"/>
      <c r="BC1245" s="48"/>
      <c r="BD1245" s="48"/>
      <c r="BE1245" s="48"/>
      <c r="BF1245" s="48"/>
      <c r="BG1245" s="48"/>
      <c r="BH1245" s="48"/>
      <c r="BI1245" s="48"/>
      <c r="BJ1245" s="48"/>
      <c r="BK1245" s="48"/>
      <c r="BL1245" s="48"/>
      <c r="BM1245" s="48"/>
      <c r="BN1245" s="48"/>
      <c r="BO1245" s="48"/>
      <c r="BP1245" s="48"/>
      <c r="BQ1245" s="48"/>
      <c r="BR1245" s="48"/>
      <c r="BS1245" s="48"/>
      <c r="BT1245" s="48"/>
      <c r="BU1245" s="48"/>
    </row>
    <row r="1246" spans="1:73" hidden="1">
      <c r="A1246" s="48"/>
      <c r="B1246" s="48"/>
      <c r="C1246" s="70" t="s">
        <v>3445</v>
      </c>
      <c r="D1246" s="48"/>
      <c r="E1246" s="48"/>
      <c r="F1246" s="48"/>
      <c r="G1246" s="48"/>
      <c r="H1246" s="48"/>
      <c r="I1246" s="48"/>
      <c r="J1246" s="48"/>
      <c r="K1246" s="48"/>
      <c r="L1246" s="450">
        <f t="shared" si="82"/>
        <v>875</v>
      </c>
      <c r="M1246" s="450"/>
      <c r="N1246" s="145" t="s">
        <v>3446</v>
      </c>
      <c r="O1246" s="48"/>
      <c r="P1246" s="48"/>
      <c r="Q1246" s="48"/>
      <c r="R1246" s="48"/>
      <c r="S1246" s="48"/>
      <c r="T1246" s="48"/>
      <c r="U1246" s="451" t="str">
        <f t="shared" si="80"/>
        <v/>
      </c>
      <c r="V1246" s="451"/>
      <c r="W1246" s="451" t="str">
        <f t="shared" si="81"/>
        <v/>
      </c>
      <c r="X1246" s="451"/>
      <c r="Y1246" s="48"/>
      <c r="Z1246" s="48"/>
      <c r="AA1246" s="48"/>
      <c r="AB1246" s="48"/>
      <c r="AC1246" s="48"/>
      <c r="AD1246" s="48"/>
      <c r="AE1246" s="48"/>
      <c r="AF1246" s="48"/>
      <c r="AG1246" s="48"/>
      <c r="AH1246" s="48"/>
      <c r="AI1246" s="48"/>
      <c r="AJ1246" s="48"/>
      <c r="AK1246" s="48"/>
      <c r="AL1246" s="48"/>
      <c r="AM1246" s="48"/>
      <c r="AN1246" s="48"/>
      <c r="AO1246" s="48"/>
      <c r="AP1246" s="48"/>
      <c r="AQ1246" s="48"/>
      <c r="AR1246" s="48"/>
      <c r="AS1246" s="48"/>
      <c r="AT1246" s="48"/>
      <c r="AU1246" s="48"/>
      <c r="AV1246" s="48"/>
      <c r="AW1246" s="48"/>
      <c r="AX1246" s="48"/>
      <c r="AY1246" s="48"/>
      <c r="AZ1246" s="48"/>
      <c r="BA1246" s="48"/>
      <c r="BB1246" s="48"/>
      <c r="BC1246" s="48"/>
      <c r="BD1246" s="48"/>
      <c r="BE1246" s="48"/>
      <c r="BF1246" s="48"/>
      <c r="BG1246" s="48"/>
      <c r="BH1246" s="48"/>
      <c r="BI1246" s="48"/>
      <c r="BJ1246" s="48"/>
      <c r="BK1246" s="48"/>
      <c r="BL1246" s="48"/>
      <c r="BM1246" s="48"/>
      <c r="BN1246" s="48"/>
      <c r="BO1246" s="48"/>
      <c r="BP1246" s="48"/>
      <c r="BQ1246" s="48"/>
      <c r="BR1246" s="48"/>
      <c r="BS1246" s="48"/>
      <c r="BT1246" s="48"/>
      <c r="BU1246" s="48"/>
    </row>
    <row r="1247" spans="1:73" hidden="1">
      <c r="A1247" s="48"/>
      <c r="B1247" s="48"/>
      <c r="C1247" s="70" t="s">
        <v>3447</v>
      </c>
      <c r="D1247" s="48"/>
      <c r="E1247" s="48"/>
      <c r="F1247" s="48"/>
      <c r="G1247" s="48"/>
      <c r="H1247" s="48"/>
      <c r="I1247" s="48"/>
      <c r="J1247" s="48"/>
      <c r="K1247" s="48"/>
      <c r="L1247" s="450">
        <f t="shared" si="82"/>
        <v>876</v>
      </c>
      <c r="M1247" s="450"/>
      <c r="N1247" s="145" t="s">
        <v>3448</v>
      </c>
      <c r="O1247" s="48"/>
      <c r="P1247" s="48"/>
      <c r="Q1247" s="48"/>
      <c r="R1247" s="48"/>
      <c r="S1247" s="48"/>
      <c r="T1247" s="48"/>
      <c r="U1247" s="451" t="str">
        <f t="shared" si="80"/>
        <v/>
      </c>
      <c r="V1247" s="451"/>
      <c r="W1247" s="451" t="str">
        <f t="shared" si="81"/>
        <v/>
      </c>
      <c r="X1247" s="451"/>
      <c r="Y1247" s="48"/>
      <c r="Z1247" s="48"/>
      <c r="AA1247" s="48"/>
      <c r="AB1247" s="48"/>
      <c r="AC1247" s="48"/>
      <c r="AD1247" s="48"/>
      <c r="AE1247" s="48"/>
      <c r="AF1247" s="48"/>
      <c r="AG1247" s="48"/>
      <c r="AH1247" s="48"/>
      <c r="AI1247" s="48"/>
      <c r="AJ1247" s="48"/>
      <c r="AK1247" s="48"/>
      <c r="AL1247" s="48"/>
      <c r="AM1247" s="48"/>
      <c r="AN1247" s="48"/>
      <c r="AO1247" s="48"/>
      <c r="AP1247" s="48"/>
      <c r="AQ1247" s="48"/>
      <c r="AR1247" s="48"/>
      <c r="AS1247" s="48"/>
      <c r="AT1247" s="48"/>
      <c r="AU1247" s="48"/>
      <c r="AV1247" s="48"/>
      <c r="AW1247" s="48"/>
      <c r="AX1247" s="48"/>
      <c r="AY1247" s="48"/>
      <c r="AZ1247" s="48"/>
      <c r="BA1247" s="48"/>
      <c r="BB1247" s="48"/>
      <c r="BC1247" s="48"/>
      <c r="BD1247" s="48"/>
      <c r="BE1247" s="48"/>
      <c r="BF1247" s="48"/>
      <c r="BG1247" s="48"/>
      <c r="BH1247" s="48"/>
      <c r="BI1247" s="48"/>
      <c r="BJ1247" s="48"/>
      <c r="BK1247" s="48"/>
      <c r="BL1247" s="48"/>
      <c r="BM1247" s="48"/>
      <c r="BN1247" s="48"/>
      <c r="BO1247" s="48"/>
      <c r="BP1247" s="48"/>
      <c r="BQ1247" s="48"/>
      <c r="BR1247" s="48"/>
      <c r="BS1247" s="48"/>
      <c r="BT1247" s="48"/>
      <c r="BU1247" s="48"/>
    </row>
    <row r="1248" spans="1:73" hidden="1">
      <c r="A1248" s="48"/>
      <c r="B1248" s="48"/>
      <c r="C1248" s="70" t="s">
        <v>3449</v>
      </c>
      <c r="D1248" s="48"/>
      <c r="E1248" s="48"/>
      <c r="F1248" s="48"/>
      <c r="G1248" s="48"/>
      <c r="H1248" s="48"/>
      <c r="I1248" s="48"/>
      <c r="J1248" s="48"/>
      <c r="K1248" s="48"/>
      <c r="L1248" s="450">
        <f t="shared" si="82"/>
        <v>877</v>
      </c>
      <c r="M1248" s="450"/>
      <c r="N1248" s="145" t="s">
        <v>3450</v>
      </c>
      <c r="O1248" s="48"/>
      <c r="P1248" s="48"/>
      <c r="Q1248" s="48"/>
      <c r="R1248" s="48"/>
      <c r="S1248" s="48"/>
      <c r="T1248" s="48"/>
      <c r="U1248" s="451" t="str">
        <f t="shared" si="80"/>
        <v/>
      </c>
      <c r="V1248" s="451"/>
      <c r="W1248" s="451" t="str">
        <f t="shared" si="81"/>
        <v/>
      </c>
      <c r="X1248" s="451"/>
      <c r="Y1248" s="48"/>
      <c r="Z1248" s="48"/>
      <c r="AA1248" s="48"/>
      <c r="AB1248" s="48"/>
      <c r="AC1248" s="48"/>
      <c r="AD1248" s="48"/>
      <c r="AE1248" s="48"/>
      <c r="AF1248" s="48"/>
      <c r="AG1248" s="48"/>
      <c r="AH1248" s="70"/>
      <c r="AI1248" s="48"/>
      <c r="AJ1248" s="48"/>
      <c r="AK1248" s="48"/>
      <c r="AL1248" s="48"/>
      <c r="AM1248" s="48"/>
      <c r="AN1248" s="48"/>
      <c r="AO1248" s="48"/>
      <c r="AP1248" s="48"/>
      <c r="AQ1248" s="48"/>
      <c r="AR1248" s="48"/>
      <c r="AS1248" s="48"/>
      <c r="AT1248" s="48"/>
      <c r="AU1248" s="48"/>
      <c r="AV1248" s="48"/>
      <c r="AW1248" s="48"/>
      <c r="AX1248" s="48"/>
      <c r="AY1248" s="48"/>
      <c r="AZ1248" s="48"/>
      <c r="BA1248" s="48"/>
      <c r="BB1248" s="48"/>
      <c r="BC1248" s="48"/>
      <c r="BD1248" s="48"/>
      <c r="BE1248" s="48"/>
      <c r="BF1248" s="48"/>
      <c r="BG1248" s="48"/>
      <c r="BH1248" s="48"/>
      <c r="BI1248" s="48"/>
      <c r="BJ1248" s="48"/>
      <c r="BK1248" s="48"/>
      <c r="BL1248" s="48"/>
      <c r="BM1248" s="48"/>
      <c r="BN1248" s="48"/>
      <c r="BO1248" s="48"/>
      <c r="BP1248" s="48"/>
      <c r="BQ1248" s="48"/>
      <c r="BR1248" s="48"/>
      <c r="BS1248" s="48"/>
      <c r="BT1248" s="48"/>
      <c r="BU1248" s="48"/>
    </row>
    <row r="1249" spans="1:73" hidden="1">
      <c r="A1249" s="48"/>
      <c r="B1249" s="48"/>
      <c r="C1249" s="70" t="s">
        <v>3451</v>
      </c>
      <c r="D1249" s="48"/>
      <c r="E1249" s="48"/>
      <c r="F1249" s="48"/>
      <c r="G1249" s="48"/>
      <c r="H1249" s="48"/>
      <c r="I1249" s="48"/>
      <c r="J1249" s="48"/>
      <c r="K1249" s="48"/>
      <c r="L1249" s="450">
        <f t="shared" si="82"/>
        <v>878</v>
      </c>
      <c r="M1249" s="450"/>
      <c r="N1249" s="145" t="s">
        <v>3452</v>
      </c>
      <c r="O1249" s="48"/>
      <c r="P1249" s="48"/>
      <c r="Q1249" s="48"/>
      <c r="R1249" s="48"/>
      <c r="S1249" s="48"/>
      <c r="T1249" s="48"/>
      <c r="U1249" s="451" t="str">
        <f t="shared" si="80"/>
        <v/>
      </c>
      <c r="V1249" s="451"/>
      <c r="W1249" s="451" t="str">
        <f t="shared" si="81"/>
        <v/>
      </c>
      <c r="X1249" s="451"/>
      <c r="Y1249" s="48"/>
      <c r="Z1249" s="48"/>
      <c r="AA1249" s="48"/>
      <c r="AB1249" s="48"/>
      <c r="AC1249" s="48"/>
      <c r="AD1249" s="48"/>
      <c r="AE1249" s="48"/>
      <c r="AF1249" s="48"/>
      <c r="AG1249" s="48"/>
      <c r="AH1249" s="48"/>
      <c r="AI1249" s="48"/>
      <c r="AJ1249" s="48"/>
      <c r="AK1249" s="48"/>
      <c r="AL1249" s="48"/>
      <c r="AM1249" s="48"/>
      <c r="AN1249" s="48"/>
      <c r="AO1249" s="48"/>
      <c r="AP1249" s="48"/>
      <c r="AQ1249" s="48"/>
      <c r="AR1249" s="48"/>
      <c r="AS1249" s="48"/>
      <c r="AT1249" s="48"/>
      <c r="AU1249" s="48"/>
      <c r="AV1249" s="48"/>
      <c r="AW1249" s="48"/>
      <c r="AX1249" s="48"/>
      <c r="AY1249" s="48"/>
      <c r="AZ1249" s="48"/>
      <c r="BA1249" s="48"/>
      <c r="BB1249" s="48"/>
      <c r="BC1249" s="48"/>
      <c r="BD1249" s="48"/>
      <c r="BE1249" s="48"/>
      <c r="BF1249" s="48"/>
      <c r="BG1249" s="48"/>
      <c r="BH1249" s="48"/>
      <c r="BI1249" s="48"/>
      <c r="BJ1249" s="48"/>
      <c r="BK1249" s="48"/>
      <c r="BL1249" s="48"/>
      <c r="BM1249" s="48"/>
      <c r="BN1249" s="48"/>
      <c r="BO1249" s="48"/>
      <c r="BP1249" s="48"/>
      <c r="BQ1249" s="48"/>
      <c r="BR1249" s="48"/>
      <c r="BS1249" s="48"/>
      <c r="BT1249" s="48"/>
      <c r="BU1249" s="48"/>
    </row>
    <row r="1250" spans="1:73" hidden="1">
      <c r="A1250" s="48"/>
      <c r="B1250" s="48"/>
      <c r="C1250" s="70" t="s">
        <v>3453</v>
      </c>
      <c r="D1250" s="48"/>
      <c r="E1250" s="48"/>
      <c r="F1250" s="48"/>
      <c r="G1250" s="48"/>
      <c r="H1250" s="48"/>
      <c r="I1250" s="48"/>
      <c r="J1250" s="48"/>
      <c r="K1250" s="48"/>
      <c r="L1250" s="450">
        <f t="shared" si="82"/>
        <v>879</v>
      </c>
      <c r="M1250" s="450"/>
      <c r="N1250" s="145" t="s">
        <v>3454</v>
      </c>
      <c r="O1250" s="48"/>
      <c r="P1250" s="48"/>
      <c r="Q1250" s="48"/>
      <c r="R1250" s="48"/>
      <c r="S1250" s="48"/>
      <c r="T1250" s="48"/>
      <c r="U1250" s="451" t="str">
        <f t="shared" si="80"/>
        <v/>
      </c>
      <c r="V1250" s="451"/>
      <c r="W1250" s="451" t="str">
        <f t="shared" si="81"/>
        <v/>
      </c>
      <c r="X1250" s="451"/>
      <c r="Y1250" s="48"/>
      <c r="Z1250" s="48"/>
      <c r="AA1250" s="48"/>
      <c r="AB1250" s="48"/>
      <c r="AC1250" s="48"/>
      <c r="AD1250" s="48"/>
      <c r="AE1250" s="48"/>
      <c r="AF1250" s="48"/>
      <c r="AG1250" s="48"/>
      <c r="AH1250" s="48"/>
      <c r="AI1250" s="48"/>
      <c r="AJ1250" s="48"/>
      <c r="AK1250" s="48"/>
      <c r="AL1250" s="48"/>
      <c r="AM1250" s="48"/>
      <c r="AN1250" s="48"/>
      <c r="AO1250" s="48"/>
      <c r="AP1250" s="48"/>
      <c r="AQ1250" s="48"/>
      <c r="AR1250" s="48"/>
      <c r="AS1250" s="48"/>
      <c r="AT1250" s="48"/>
      <c r="AU1250" s="48"/>
      <c r="AV1250" s="48"/>
      <c r="AW1250" s="48"/>
      <c r="AX1250" s="48"/>
      <c r="AY1250" s="48"/>
      <c r="AZ1250" s="48"/>
      <c r="BA1250" s="48"/>
      <c r="BB1250" s="48"/>
      <c r="BC1250" s="48"/>
      <c r="BD1250" s="48"/>
      <c r="BE1250" s="48"/>
      <c r="BF1250" s="48"/>
      <c r="BG1250" s="48"/>
      <c r="BH1250" s="48"/>
      <c r="BI1250" s="48"/>
      <c r="BJ1250" s="48"/>
      <c r="BK1250" s="48"/>
      <c r="BL1250" s="48"/>
      <c r="BM1250" s="48"/>
      <c r="BN1250" s="48"/>
      <c r="BO1250" s="48"/>
      <c r="BP1250" s="48"/>
      <c r="BQ1250" s="48"/>
      <c r="BR1250" s="48"/>
      <c r="BS1250" s="48"/>
      <c r="BT1250" s="48"/>
      <c r="BU1250" s="48"/>
    </row>
    <row r="1251" spans="1:73" hidden="1">
      <c r="A1251" s="48"/>
      <c r="B1251" s="48"/>
      <c r="C1251" s="70" t="s">
        <v>3455</v>
      </c>
      <c r="D1251" s="48"/>
      <c r="E1251" s="48"/>
      <c r="F1251" s="48"/>
      <c r="G1251" s="48"/>
      <c r="H1251" s="48"/>
      <c r="I1251" s="48"/>
      <c r="J1251" s="48"/>
      <c r="K1251" s="48"/>
      <c r="L1251" s="450">
        <f t="shared" si="82"/>
        <v>880</v>
      </c>
      <c r="M1251" s="450"/>
      <c r="N1251" s="145" t="s">
        <v>3456</v>
      </c>
      <c r="O1251" s="48"/>
      <c r="P1251" s="48"/>
      <c r="Q1251" s="48"/>
      <c r="R1251" s="48"/>
      <c r="S1251" s="48"/>
      <c r="T1251" s="48"/>
      <c r="U1251" s="451" t="str">
        <f t="shared" si="80"/>
        <v/>
      </c>
      <c r="V1251" s="451"/>
      <c r="W1251" s="451" t="str">
        <f t="shared" si="81"/>
        <v/>
      </c>
      <c r="X1251" s="451"/>
      <c r="Y1251" s="48"/>
      <c r="Z1251" s="48"/>
      <c r="AA1251" s="48"/>
      <c r="AB1251" s="48"/>
      <c r="AC1251" s="48"/>
      <c r="AD1251" s="48"/>
      <c r="AE1251" s="48"/>
      <c r="AF1251" s="48"/>
      <c r="AG1251" s="48"/>
      <c r="AH1251" s="48"/>
      <c r="AI1251" s="48"/>
      <c r="AJ1251" s="48"/>
      <c r="AK1251" s="48"/>
      <c r="AL1251" s="48"/>
      <c r="AM1251" s="48"/>
      <c r="AN1251" s="48"/>
      <c r="AO1251" s="48"/>
      <c r="AP1251" s="48"/>
      <c r="AQ1251" s="48"/>
      <c r="AR1251" s="48"/>
      <c r="AS1251" s="48"/>
      <c r="AT1251" s="48"/>
      <c r="AU1251" s="48"/>
      <c r="AV1251" s="48"/>
      <c r="AW1251" s="48"/>
      <c r="AX1251" s="48"/>
      <c r="AY1251" s="48"/>
      <c r="AZ1251" s="48"/>
      <c r="BA1251" s="48"/>
      <c r="BB1251" s="48"/>
      <c r="BC1251" s="48"/>
      <c r="BD1251" s="48"/>
      <c r="BE1251" s="48"/>
      <c r="BF1251" s="48"/>
      <c r="BG1251" s="48"/>
      <c r="BH1251" s="48"/>
      <c r="BI1251" s="48"/>
      <c r="BJ1251" s="48"/>
      <c r="BK1251" s="48"/>
      <c r="BL1251" s="48"/>
      <c r="BM1251" s="48"/>
      <c r="BN1251" s="48"/>
      <c r="BO1251" s="48"/>
      <c r="BP1251" s="48"/>
      <c r="BQ1251" s="48"/>
      <c r="BR1251" s="48"/>
      <c r="BS1251" s="48"/>
      <c r="BT1251" s="48"/>
      <c r="BU1251" s="48"/>
    </row>
    <row r="1252" spans="1:73" hidden="1">
      <c r="A1252" s="48"/>
      <c r="B1252" s="48"/>
      <c r="C1252" s="70" t="s">
        <v>3457</v>
      </c>
      <c r="D1252" s="48"/>
      <c r="E1252" s="48"/>
      <c r="F1252" s="48"/>
      <c r="G1252" s="48"/>
      <c r="H1252" s="48"/>
      <c r="I1252" s="48"/>
      <c r="J1252" s="48"/>
      <c r="K1252" s="48"/>
      <c r="L1252" s="450">
        <f t="shared" si="82"/>
        <v>881</v>
      </c>
      <c r="M1252" s="450"/>
      <c r="N1252" s="145" t="s">
        <v>3458</v>
      </c>
      <c r="O1252" s="48"/>
      <c r="P1252" s="48"/>
      <c r="Q1252" s="48"/>
      <c r="R1252" s="48"/>
      <c r="S1252" s="48"/>
      <c r="T1252" s="48"/>
      <c r="U1252" s="451" t="str">
        <f t="shared" si="80"/>
        <v/>
      </c>
      <c r="V1252" s="451"/>
      <c r="W1252" s="451" t="str">
        <f t="shared" si="81"/>
        <v/>
      </c>
      <c r="X1252" s="451"/>
      <c r="Y1252" s="48"/>
      <c r="Z1252" s="48"/>
      <c r="AA1252" s="48"/>
      <c r="AB1252" s="48"/>
      <c r="AC1252" s="48"/>
      <c r="AD1252" s="48"/>
      <c r="AE1252" s="48"/>
      <c r="AF1252" s="48"/>
      <c r="AG1252" s="48"/>
      <c r="AH1252" s="48"/>
      <c r="AI1252" s="48"/>
      <c r="AJ1252" s="48"/>
      <c r="AK1252" s="48"/>
      <c r="AL1252" s="48"/>
      <c r="AM1252" s="48"/>
      <c r="AN1252" s="48"/>
      <c r="AO1252" s="48"/>
      <c r="AP1252" s="48"/>
      <c r="AQ1252" s="48"/>
      <c r="AR1252" s="48"/>
      <c r="AS1252" s="48"/>
      <c r="AT1252" s="48"/>
      <c r="AU1252" s="48"/>
      <c r="AV1252" s="48"/>
      <c r="AW1252" s="48"/>
      <c r="AX1252" s="48"/>
      <c r="AY1252" s="48"/>
      <c r="AZ1252" s="48"/>
      <c r="BA1252" s="48"/>
      <c r="BB1252" s="48"/>
      <c r="BC1252" s="48"/>
      <c r="BD1252" s="48"/>
      <c r="BE1252" s="48"/>
      <c r="BF1252" s="48"/>
      <c r="BG1252" s="48"/>
      <c r="BH1252" s="48"/>
      <c r="BI1252" s="48"/>
      <c r="BJ1252" s="48"/>
      <c r="BK1252" s="48"/>
      <c r="BL1252" s="48"/>
      <c r="BM1252" s="48"/>
      <c r="BN1252" s="48"/>
      <c r="BO1252" s="48"/>
      <c r="BP1252" s="48"/>
      <c r="BQ1252" s="48"/>
      <c r="BR1252" s="48"/>
      <c r="BS1252" s="48"/>
      <c r="BT1252" s="48"/>
      <c r="BU1252" s="48"/>
    </row>
    <row r="1253" spans="1:73" hidden="1">
      <c r="A1253" s="48"/>
      <c r="B1253" s="48"/>
      <c r="C1253" s="70" t="s">
        <v>3459</v>
      </c>
      <c r="D1253" s="48"/>
      <c r="E1253" s="48"/>
      <c r="F1253" s="48"/>
      <c r="G1253" s="48"/>
      <c r="H1253" s="48"/>
      <c r="I1253" s="48"/>
      <c r="J1253" s="48"/>
      <c r="K1253" s="48"/>
      <c r="L1253" s="450">
        <f t="shared" si="82"/>
        <v>882</v>
      </c>
      <c r="M1253" s="450"/>
      <c r="N1253" s="145" t="s">
        <v>3460</v>
      </c>
      <c r="O1253" s="48"/>
      <c r="P1253" s="48"/>
      <c r="Q1253" s="48"/>
      <c r="R1253" s="48"/>
      <c r="S1253" s="48"/>
      <c r="T1253" s="48"/>
      <c r="U1253" s="451" t="str">
        <f t="shared" si="80"/>
        <v/>
      </c>
      <c r="V1253" s="451"/>
      <c r="W1253" s="451" t="str">
        <f t="shared" si="81"/>
        <v/>
      </c>
      <c r="X1253" s="451"/>
      <c r="Y1253" s="48"/>
      <c r="Z1253" s="48"/>
      <c r="AA1253" s="48"/>
      <c r="AB1253" s="48"/>
      <c r="AC1253" s="48"/>
      <c r="AD1253" s="48"/>
      <c r="AE1253" s="48"/>
      <c r="AF1253" s="48"/>
      <c r="AG1253" s="48"/>
      <c r="AH1253" s="48"/>
      <c r="AI1253" s="48"/>
      <c r="AJ1253" s="48"/>
      <c r="AK1253" s="48"/>
      <c r="AL1253" s="48"/>
      <c r="AM1253" s="48"/>
      <c r="AN1253" s="48"/>
      <c r="AO1253" s="48"/>
      <c r="AP1253" s="48"/>
      <c r="AQ1253" s="48"/>
      <c r="AR1253" s="48"/>
      <c r="AS1253" s="48"/>
      <c r="AT1253" s="48"/>
      <c r="AU1253" s="48"/>
      <c r="AV1253" s="48"/>
      <c r="AW1253" s="48"/>
      <c r="AX1253" s="48"/>
      <c r="AY1253" s="48"/>
      <c r="AZ1253" s="48"/>
      <c r="BA1253" s="48"/>
      <c r="BB1253" s="48"/>
      <c r="BC1253" s="48"/>
      <c r="BD1253" s="48"/>
      <c r="BE1253" s="48"/>
      <c r="BF1253" s="48"/>
      <c r="BG1253" s="48"/>
      <c r="BH1253" s="48"/>
      <c r="BI1253" s="48"/>
      <c r="BJ1253" s="48"/>
      <c r="BK1253" s="48"/>
      <c r="BL1253" s="48"/>
      <c r="BM1253" s="48"/>
      <c r="BN1253" s="48"/>
      <c r="BO1253" s="48"/>
      <c r="BP1253" s="48"/>
      <c r="BQ1253" s="48"/>
      <c r="BR1253" s="48"/>
      <c r="BS1253" s="48"/>
      <c r="BT1253" s="48"/>
      <c r="BU1253" s="48"/>
    </row>
    <row r="1254" spans="1:73" hidden="1">
      <c r="A1254" s="48"/>
      <c r="B1254" s="48"/>
      <c r="C1254" s="70" t="s">
        <v>3461</v>
      </c>
      <c r="D1254" s="48"/>
      <c r="E1254" s="48"/>
      <c r="F1254" s="48"/>
      <c r="G1254" s="48"/>
      <c r="H1254" s="48"/>
      <c r="I1254" s="48"/>
      <c r="J1254" s="48"/>
      <c r="K1254" s="48"/>
      <c r="L1254" s="450">
        <f t="shared" si="82"/>
        <v>883</v>
      </c>
      <c r="M1254" s="450"/>
      <c r="N1254" s="145" t="s">
        <v>3462</v>
      </c>
      <c r="O1254" s="48"/>
      <c r="P1254" s="48"/>
      <c r="Q1254" s="48"/>
      <c r="R1254" s="48"/>
      <c r="S1254" s="48"/>
      <c r="T1254" s="48"/>
      <c r="U1254" s="451" t="str">
        <f t="shared" si="80"/>
        <v/>
      </c>
      <c r="V1254" s="451"/>
      <c r="W1254" s="451" t="str">
        <f t="shared" si="81"/>
        <v/>
      </c>
      <c r="X1254" s="451"/>
      <c r="Y1254" s="48"/>
      <c r="Z1254" s="48"/>
      <c r="AA1254" s="48"/>
      <c r="AB1254" s="48"/>
      <c r="AC1254" s="48"/>
      <c r="AD1254" s="48"/>
      <c r="AE1254" s="48"/>
      <c r="AF1254" s="48"/>
      <c r="AG1254" s="48"/>
      <c r="AH1254" s="48"/>
      <c r="AI1254" s="48"/>
      <c r="AJ1254" s="48"/>
      <c r="AK1254" s="48"/>
      <c r="AL1254" s="48"/>
      <c r="AM1254" s="48"/>
      <c r="AN1254" s="48"/>
      <c r="AO1254" s="48"/>
      <c r="AP1254" s="48"/>
      <c r="AQ1254" s="48"/>
      <c r="AR1254" s="48"/>
      <c r="AS1254" s="48"/>
      <c r="AT1254" s="48"/>
      <c r="AU1254" s="48"/>
      <c r="AV1254" s="48"/>
      <c r="AW1254" s="48"/>
      <c r="AX1254" s="48"/>
      <c r="AY1254" s="48"/>
      <c r="AZ1254" s="48"/>
      <c r="BA1254" s="48"/>
      <c r="BB1254" s="48"/>
      <c r="BC1254" s="48"/>
      <c r="BD1254" s="48"/>
      <c r="BE1254" s="48"/>
      <c r="BF1254" s="48"/>
      <c r="BG1254" s="48"/>
      <c r="BH1254" s="48"/>
      <c r="BI1254" s="48"/>
      <c r="BJ1254" s="48"/>
      <c r="BK1254" s="48"/>
      <c r="BL1254" s="48"/>
      <c r="BM1254" s="48"/>
      <c r="BN1254" s="48"/>
      <c r="BO1254" s="48"/>
      <c r="BP1254" s="48"/>
      <c r="BQ1254" s="48"/>
      <c r="BR1254" s="48"/>
      <c r="BS1254" s="48"/>
      <c r="BT1254" s="48"/>
      <c r="BU1254" s="48"/>
    </row>
    <row r="1255" spans="1:73" hidden="1">
      <c r="A1255" s="48"/>
      <c r="B1255" s="48"/>
      <c r="C1255" s="70" t="s">
        <v>3463</v>
      </c>
      <c r="D1255" s="48"/>
      <c r="E1255" s="48"/>
      <c r="F1255" s="48"/>
      <c r="G1255" s="48"/>
      <c r="H1255" s="48"/>
      <c r="I1255" s="48"/>
      <c r="J1255" s="48"/>
      <c r="K1255" s="48"/>
      <c r="L1255" s="450">
        <f t="shared" si="82"/>
        <v>884</v>
      </c>
      <c r="M1255" s="450"/>
      <c r="N1255" s="145" t="s">
        <v>3464</v>
      </c>
      <c r="O1255" s="48"/>
      <c r="P1255" s="48"/>
      <c r="Q1255" s="48"/>
      <c r="R1255" s="48"/>
      <c r="S1255" s="48"/>
      <c r="T1255" s="48"/>
      <c r="U1255" s="451" t="str">
        <f t="shared" si="80"/>
        <v/>
      </c>
      <c r="V1255" s="451"/>
      <c r="W1255" s="451" t="str">
        <f t="shared" si="81"/>
        <v/>
      </c>
      <c r="X1255" s="451"/>
      <c r="Y1255" s="48"/>
      <c r="Z1255" s="48"/>
      <c r="AA1255" s="48"/>
      <c r="AB1255" s="48"/>
      <c r="AC1255" s="48"/>
      <c r="AD1255" s="48"/>
      <c r="AE1255" s="48"/>
      <c r="AF1255" s="48"/>
      <c r="AG1255" s="48"/>
      <c r="AH1255" s="48"/>
      <c r="AI1255" s="48"/>
      <c r="AJ1255" s="48"/>
      <c r="AK1255" s="48"/>
      <c r="AL1255" s="48"/>
      <c r="AM1255" s="48"/>
      <c r="AN1255" s="48"/>
      <c r="AO1255" s="48"/>
      <c r="AP1255" s="48"/>
      <c r="AQ1255" s="48"/>
      <c r="AR1255" s="48"/>
      <c r="AS1255" s="48"/>
      <c r="AT1255" s="48"/>
      <c r="AU1255" s="48"/>
      <c r="AV1255" s="48"/>
      <c r="AW1255" s="48"/>
      <c r="AX1255" s="48"/>
      <c r="AY1255" s="48"/>
      <c r="AZ1255" s="48"/>
      <c r="BA1255" s="48"/>
      <c r="BB1255" s="48"/>
      <c r="BC1255" s="48"/>
      <c r="BD1255" s="48"/>
      <c r="BE1255" s="48"/>
      <c r="BF1255" s="48"/>
      <c r="BG1255" s="48"/>
      <c r="BH1255" s="48"/>
      <c r="BI1255" s="48"/>
      <c r="BJ1255" s="48"/>
      <c r="BK1255" s="48"/>
      <c r="BL1255" s="48"/>
      <c r="BM1255" s="48"/>
      <c r="BN1255" s="48"/>
      <c r="BO1255" s="48"/>
      <c r="BP1255" s="48"/>
      <c r="BQ1255" s="48"/>
      <c r="BR1255" s="48"/>
      <c r="BS1255" s="48"/>
      <c r="BT1255" s="48"/>
      <c r="BU1255" s="48"/>
    </row>
    <row r="1256" spans="1:73" hidden="1">
      <c r="A1256" s="48"/>
      <c r="B1256" s="48"/>
      <c r="C1256" s="70" t="s">
        <v>3465</v>
      </c>
      <c r="D1256" s="48"/>
      <c r="E1256" s="48"/>
      <c r="F1256" s="48"/>
      <c r="G1256" s="48"/>
      <c r="H1256" s="48"/>
      <c r="I1256" s="48"/>
      <c r="J1256" s="48"/>
      <c r="K1256" s="48"/>
      <c r="L1256" s="450">
        <f t="shared" si="82"/>
        <v>885</v>
      </c>
      <c r="M1256" s="450"/>
      <c r="N1256" s="145" t="s">
        <v>3466</v>
      </c>
      <c r="O1256" s="48"/>
      <c r="P1256" s="48"/>
      <c r="Q1256" s="48"/>
      <c r="R1256" s="48"/>
      <c r="S1256" s="48"/>
      <c r="T1256" s="48"/>
      <c r="U1256" s="451" t="str">
        <f t="shared" si="80"/>
        <v/>
      </c>
      <c r="V1256" s="451"/>
      <c r="W1256" s="451" t="str">
        <f t="shared" si="81"/>
        <v/>
      </c>
      <c r="X1256" s="451"/>
      <c r="Y1256" s="48"/>
      <c r="Z1256" s="48"/>
      <c r="AA1256" s="48"/>
      <c r="AB1256" s="48"/>
      <c r="AC1256" s="48"/>
      <c r="AD1256" s="48"/>
      <c r="AE1256" s="48"/>
      <c r="AF1256" s="48"/>
      <c r="AG1256" s="48"/>
      <c r="AH1256" s="48"/>
      <c r="AI1256" s="48"/>
      <c r="AJ1256" s="48"/>
      <c r="AK1256" s="48"/>
      <c r="AL1256" s="48"/>
      <c r="AM1256" s="48"/>
      <c r="AN1256" s="48"/>
      <c r="AO1256" s="48"/>
      <c r="AP1256" s="48"/>
      <c r="AQ1256" s="48"/>
      <c r="AR1256" s="48"/>
      <c r="AS1256" s="48"/>
      <c r="AT1256" s="48"/>
      <c r="AU1256" s="48"/>
      <c r="AV1256" s="48"/>
      <c r="AW1256" s="48"/>
      <c r="AX1256" s="48"/>
      <c r="AY1256" s="48"/>
      <c r="AZ1256" s="48"/>
      <c r="BA1256" s="48"/>
      <c r="BB1256" s="48"/>
      <c r="BC1256" s="48"/>
      <c r="BD1256" s="48"/>
      <c r="BE1256" s="48"/>
      <c r="BF1256" s="48"/>
      <c r="BG1256" s="48"/>
      <c r="BH1256" s="48"/>
      <c r="BI1256" s="48"/>
      <c r="BJ1256" s="48"/>
      <c r="BK1256" s="48"/>
      <c r="BL1256" s="48"/>
      <c r="BM1256" s="48"/>
      <c r="BN1256" s="48"/>
      <c r="BO1256" s="48"/>
      <c r="BP1256" s="48"/>
      <c r="BQ1256" s="48"/>
      <c r="BR1256" s="48"/>
      <c r="BS1256" s="48"/>
      <c r="BT1256" s="48"/>
      <c r="BU1256" s="48"/>
    </row>
    <row r="1257" spans="1:73" hidden="1">
      <c r="A1257" s="48"/>
      <c r="B1257" s="48"/>
      <c r="C1257" s="70" t="s">
        <v>3467</v>
      </c>
      <c r="D1257" s="48"/>
      <c r="E1257" s="48"/>
      <c r="F1257" s="48"/>
      <c r="G1257" s="48"/>
      <c r="H1257" s="48"/>
      <c r="I1257" s="48"/>
      <c r="J1257" s="48"/>
      <c r="K1257" s="48"/>
      <c r="L1257" s="450">
        <f t="shared" si="82"/>
        <v>886</v>
      </c>
      <c r="M1257" s="450"/>
      <c r="N1257" s="145" t="s">
        <v>3468</v>
      </c>
      <c r="O1257" s="48"/>
      <c r="P1257" s="48"/>
      <c r="Q1257" s="48"/>
      <c r="R1257" s="48"/>
      <c r="S1257" s="48"/>
      <c r="T1257" s="48"/>
      <c r="U1257" s="451" t="str">
        <f t="shared" si="80"/>
        <v/>
      </c>
      <c r="V1257" s="451"/>
      <c r="W1257" s="451" t="str">
        <f t="shared" si="81"/>
        <v/>
      </c>
      <c r="X1257" s="451"/>
      <c r="Y1257" s="48"/>
      <c r="Z1257" s="48"/>
      <c r="AA1257" s="48"/>
      <c r="AB1257" s="48"/>
      <c r="AC1257" s="48"/>
      <c r="AD1257" s="48"/>
      <c r="AE1257" s="48"/>
      <c r="AF1257" s="48"/>
      <c r="AG1257" s="48"/>
      <c r="AH1257" s="48"/>
      <c r="AI1257" s="48"/>
      <c r="AJ1257" s="48"/>
      <c r="AK1257" s="48"/>
      <c r="AL1257" s="48"/>
      <c r="AM1257" s="48"/>
      <c r="AN1257" s="48"/>
      <c r="AO1257" s="48"/>
      <c r="AP1257" s="48"/>
      <c r="AQ1257" s="48"/>
      <c r="AR1257" s="48"/>
      <c r="AS1257" s="48"/>
      <c r="AT1257" s="48"/>
      <c r="AU1257" s="48"/>
      <c r="AV1257" s="48"/>
      <c r="AW1257" s="48"/>
      <c r="AX1257" s="48"/>
      <c r="AY1257" s="48"/>
      <c r="AZ1257" s="48"/>
      <c r="BA1257" s="48"/>
      <c r="BB1257" s="48"/>
      <c r="BC1257" s="48"/>
      <c r="BD1257" s="48"/>
      <c r="BE1257" s="48"/>
      <c r="BF1257" s="48"/>
      <c r="BG1257" s="48"/>
      <c r="BH1257" s="48"/>
      <c r="BI1257" s="48"/>
      <c r="BJ1257" s="48"/>
      <c r="BK1257" s="48"/>
      <c r="BL1257" s="48"/>
      <c r="BM1257" s="48"/>
      <c r="BN1257" s="48"/>
      <c r="BO1257" s="48"/>
      <c r="BP1257" s="48"/>
      <c r="BQ1257" s="48"/>
      <c r="BR1257" s="48"/>
      <c r="BS1257" s="48"/>
      <c r="BT1257" s="48"/>
      <c r="BU1257" s="48"/>
    </row>
    <row r="1258" spans="1:73" hidden="1">
      <c r="A1258" s="48"/>
      <c r="B1258" s="48"/>
      <c r="C1258" s="70" t="s">
        <v>3469</v>
      </c>
      <c r="D1258" s="48"/>
      <c r="E1258" s="48"/>
      <c r="F1258" s="48"/>
      <c r="G1258" s="48"/>
      <c r="H1258" s="48"/>
      <c r="I1258" s="48"/>
      <c r="J1258" s="48"/>
      <c r="K1258" s="48"/>
      <c r="L1258" s="450">
        <f t="shared" si="82"/>
        <v>887</v>
      </c>
      <c r="M1258" s="450"/>
      <c r="N1258" s="145" t="s">
        <v>3470</v>
      </c>
      <c r="O1258" s="48"/>
      <c r="P1258" s="48"/>
      <c r="Q1258" s="48"/>
      <c r="R1258" s="48"/>
      <c r="S1258" s="48"/>
      <c r="T1258" s="48"/>
      <c r="U1258" s="451" t="str">
        <f t="shared" si="80"/>
        <v/>
      </c>
      <c r="V1258" s="451"/>
      <c r="W1258" s="451" t="str">
        <f t="shared" si="81"/>
        <v/>
      </c>
      <c r="X1258" s="451"/>
      <c r="Y1258" s="48"/>
      <c r="Z1258" s="48"/>
      <c r="AA1258" s="48"/>
      <c r="AB1258" s="48"/>
      <c r="AC1258" s="48"/>
      <c r="AD1258" s="48"/>
      <c r="AE1258" s="48"/>
      <c r="AF1258" s="48"/>
      <c r="AG1258" s="48"/>
      <c r="AH1258" s="48"/>
      <c r="AI1258" s="48"/>
      <c r="AJ1258" s="48"/>
      <c r="AK1258" s="48"/>
      <c r="AL1258" s="48"/>
      <c r="AM1258" s="48"/>
      <c r="AN1258" s="48"/>
      <c r="AO1258" s="48"/>
      <c r="AP1258" s="48"/>
      <c r="AQ1258" s="48"/>
      <c r="AR1258" s="48"/>
      <c r="AS1258" s="48"/>
      <c r="AT1258" s="48"/>
      <c r="AU1258" s="48"/>
      <c r="AV1258" s="48"/>
      <c r="AW1258" s="48"/>
      <c r="AX1258" s="48"/>
      <c r="AY1258" s="48"/>
      <c r="AZ1258" s="48"/>
      <c r="BA1258" s="48"/>
      <c r="BB1258" s="48"/>
      <c r="BC1258" s="48"/>
      <c r="BD1258" s="48"/>
      <c r="BE1258" s="48"/>
      <c r="BF1258" s="48"/>
      <c r="BG1258" s="48"/>
      <c r="BH1258" s="48"/>
      <c r="BI1258" s="48"/>
      <c r="BJ1258" s="48"/>
      <c r="BK1258" s="48"/>
      <c r="BL1258" s="48"/>
      <c r="BM1258" s="48"/>
      <c r="BN1258" s="48"/>
      <c r="BO1258" s="48"/>
      <c r="BP1258" s="48"/>
      <c r="BQ1258" s="48"/>
      <c r="BR1258" s="48"/>
      <c r="BS1258" s="48"/>
      <c r="BT1258" s="48"/>
      <c r="BU1258" s="48"/>
    </row>
    <row r="1259" spans="1:73" hidden="1">
      <c r="A1259" s="48"/>
      <c r="B1259" s="48"/>
      <c r="C1259" s="70" t="s">
        <v>3471</v>
      </c>
      <c r="D1259" s="48"/>
      <c r="E1259" s="48"/>
      <c r="F1259" s="48"/>
      <c r="G1259" s="48"/>
      <c r="H1259" s="48"/>
      <c r="I1259" s="48"/>
      <c r="J1259" s="48"/>
      <c r="K1259" s="48"/>
      <c r="L1259" s="450">
        <f t="shared" si="82"/>
        <v>888</v>
      </c>
      <c r="M1259" s="450"/>
      <c r="N1259" s="145" t="s">
        <v>3472</v>
      </c>
      <c r="O1259" s="48"/>
      <c r="P1259" s="48"/>
      <c r="Q1259" s="48"/>
      <c r="R1259" s="48"/>
      <c r="S1259" s="48"/>
      <c r="T1259" s="48"/>
      <c r="U1259" s="451" t="str">
        <f t="shared" si="80"/>
        <v/>
      </c>
      <c r="V1259" s="451"/>
      <c r="W1259" s="451" t="str">
        <f t="shared" si="81"/>
        <v/>
      </c>
      <c r="X1259" s="451"/>
      <c r="Y1259" s="48"/>
      <c r="Z1259" s="48"/>
      <c r="AA1259" s="48"/>
      <c r="AB1259" s="48"/>
      <c r="AC1259" s="48"/>
      <c r="AD1259" s="48"/>
      <c r="AE1259" s="48"/>
      <c r="AF1259" s="48"/>
      <c r="AG1259" s="48"/>
      <c r="AH1259" s="48"/>
      <c r="AI1259" s="48"/>
      <c r="AJ1259" s="48"/>
      <c r="AK1259" s="48"/>
      <c r="AL1259" s="48"/>
      <c r="AM1259" s="48"/>
      <c r="AN1259" s="48"/>
      <c r="AO1259" s="48"/>
      <c r="AP1259" s="48"/>
      <c r="AQ1259" s="48"/>
      <c r="AR1259" s="48"/>
      <c r="AS1259" s="48"/>
      <c r="AT1259" s="48"/>
      <c r="AU1259" s="48"/>
      <c r="AV1259" s="48"/>
      <c r="AW1259" s="48"/>
      <c r="AX1259" s="48"/>
      <c r="AY1259" s="48"/>
      <c r="AZ1259" s="48"/>
      <c r="BA1259" s="48"/>
      <c r="BB1259" s="48"/>
      <c r="BC1259" s="48"/>
      <c r="BD1259" s="48"/>
      <c r="BE1259" s="48"/>
      <c r="BF1259" s="48"/>
      <c r="BG1259" s="48"/>
      <c r="BH1259" s="48"/>
      <c r="BI1259" s="48"/>
      <c r="BJ1259" s="48"/>
      <c r="BK1259" s="48"/>
      <c r="BL1259" s="48"/>
      <c r="BM1259" s="48"/>
      <c r="BN1259" s="48"/>
      <c r="BO1259" s="48"/>
      <c r="BP1259" s="48"/>
      <c r="BQ1259" s="48"/>
      <c r="BR1259" s="48"/>
      <c r="BS1259" s="48"/>
      <c r="BT1259" s="48"/>
      <c r="BU1259" s="48"/>
    </row>
    <row r="1260" spans="1:73" hidden="1">
      <c r="A1260" s="48"/>
      <c r="B1260" s="48"/>
      <c r="C1260" s="70" t="s">
        <v>3473</v>
      </c>
      <c r="D1260" s="48"/>
      <c r="E1260" s="48"/>
      <c r="F1260" s="48"/>
      <c r="G1260" s="48"/>
      <c r="H1260" s="48"/>
      <c r="I1260" s="48"/>
      <c r="J1260" s="48"/>
      <c r="K1260" s="48"/>
      <c r="L1260" s="450">
        <f t="shared" si="82"/>
        <v>889</v>
      </c>
      <c r="M1260" s="450"/>
      <c r="N1260" s="145" t="s">
        <v>3474</v>
      </c>
      <c r="O1260" s="48"/>
      <c r="P1260" s="48"/>
      <c r="Q1260" s="48"/>
      <c r="R1260" s="48"/>
      <c r="S1260" s="48"/>
      <c r="T1260" s="48"/>
      <c r="U1260" s="451" t="str">
        <f t="shared" si="80"/>
        <v/>
      </c>
      <c r="V1260" s="451"/>
      <c r="W1260" s="451" t="str">
        <f t="shared" si="81"/>
        <v/>
      </c>
      <c r="X1260" s="451"/>
      <c r="Y1260" s="48"/>
      <c r="Z1260" s="48"/>
      <c r="AA1260" s="48"/>
      <c r="AB1260" s="48"/>
      <c r="AC1260" s="48"/>
      <c r="AD1260" s="48"/>
      <c r="AE1260" s="48"/>
      <c r="AF1260" s="48"/>
      <c r="AG1260" s="48"/>
      <c r="AH1260" s="48"/>
      <c r="AI1260" s="48"/>
      <c r="AJ1260" s="48"/>
      <c r="AK1260" s="48"/>
      <c r="AL1260" s="48"/>
      <c r="AM1260" s="48"/>
      <c r="AN1260" s="48"/>
      <c r="AO1260" s="48"/>
      <c r="AP1260" s="48"/>
      <c r="AQ1260" s="48"/>
      <c r="AR1260" s="48"/>
      <c r="AS1260" s="48"/>
      <c r="AT1260" s="48"/>
      <c r="AU1260" s="48"/>
      <c r="AV1260" s="48"/>
      <c r="AW1260" s="48"/>
      <c r="AX1260" s="48"/>
      <c r="AY1260" s="48"/>
      <c r="AZ1260" s="48"/>
      <c r="BA1260" s="48"/>
      <c r="BB1260" s="48"/>
      <c r="BC1260" s="48"/>
      <c r="BD1260" s="48"/>
      <c r="BE1260" s="48"/>
      <c r="BF1260" s="48"/>
      <c r="BG1260" s="48"/>
      <c r="BH1260" s="48"/>
      <c r="BI1260" s="48"/>
      <c r="BJ1260" s="48"/>
      <c r="BK1260" s="48"/>
      <c r="BL1260" s="48"/>
      <c r="BM1260" s="48"/>
      <c r="BN1260" s="48"/>
      <c r="BO1260" s="48"/>
      <c r="BP1260" s="48"/>
      <c r="BQ1260" s="48"/>
      <c r="BR1260" s="48"/>
      <c r="BS1260" s="48"/>
      <c r="BT1260" s="48"/>
      <c r="BU1260" s="48"/>
    </row>
    <row r="1261" spans="1:73" hidden="1">
      <c r="A1261" s="48"/>
      <c r="B1261" s="48"/>
      <c r="C1261" s="70" t="s">
        <v>3475</v>
      </c>
      <c r="D1261" s="48"/>
      <c r="E1261" s="48"/>
      <c r="F1261" s="48"/>
      <c r="G1261" s="48"/>
      <c r="H1261" s="48"/>
      <c r="I1261" s="48"/>
      <c r="J1261" s="48"/>
      <c r="K1261" s="48"/>
      <c r="L1261" s="450">
        <f t="shared" si="82"/>
        <v>890</v>
      </c>
      <c r="M1261" s="450"/>
      <c r="N1261" s="145" t="s">
        <v>966</v>
      </c>
      <c r="O1261" s="48"/>
      <c r="P1261" s="48"/>
      <c r="Q1261" s="48"/>
      <c r="R1261" s="48"/>
      <c r="S1261" s="48"/>
      <c r="T1261" s="48"/>
      <c r="U1261" s="451" t="str">
        <f t="shared" si="80"/>
        <v/>
      </c>
      <c r="V1261" s="451"/>
      <c r="W1261" s="451" t="str">
        <f t="shared" si="81"/>
        <v/>
      </c>
      <c r="X1261" s="451"/>
      <c r="Y1261" s="48"/>
      <c r="Z1261" s="48"/>
      <c r="AA1261" s="48"/>
      <c r="AB1261" s="48"/>
      <c r="AC1261" s="48"/>
      <c r="AD1261" s="48"/>
      <c r="AE1261" s="48"/>
      <c r="AF1261" s="48"/>
      <c r="AG1261" s="48"/>
      <c r="AH1261" s="48"/>
      <c r="AI1261" s="48"/>
      <c r="AJ1261" s="48"/>
      <c r="AK1261" s="48"/>
      <c r="AL1261" s="48"/>
      <c r="AM1261" s="48"/>
      <c r="AN1261" s="48"/>
      <c r="AO1261" s="48"/>
      <c r="AP1261" s="48"/>
      <c r="AQ1261" s="48"/>
      <c r="AR1261" s="48"/>
      <c r="AS1261" s="48"/>
      <c r="AT1261" s="48"/>
      <c r="AU1261" s="48"/>
      <c r="AV1261" s="48"/>
      <c r="AW1261" s="48"/>
      <c r="AX1261" s="48"/>
      <c r="AY1261" s="48"/>
      <c r="AZ1261" s="48"/>
      <c r="BA1261" s="48"/>
      <c r="BB1261" s="48"/>
      <c r="BC1261" s="48"/>
      <c r="BD1261" s="48"/>
      <c r="BE1261" s="48"/>
      <c r="BF1261" s="48"/>
      <c r="BG1261" s="48"/>
      <c r="BH1261" s="48"/>
      <c r="BI1261" s="48"/>
      <c r="BJ1261" s="48"/>
      <c r="BK1261" s="48"/>
      <c r="BL1261" s="48"/>
      <c r="BM1261" s="48"/>
      <c r="BN1261" s="48"/>
      <c r="BO1261" s="48"/>
      <c r="BP1261" s="48"/>
      <c r="BQ1261" s="48"/>
      <c r="BR1261" s="48"/>
      <c r="BS1261" s="48"/>
      <c r="BT1261" s="48"/>
      <c r="BU1261" s="48"/>
    </row>
    <row r="1262" spans="1:73" hidden="1">
      <c r="A1262" s="48"/>
      <c r="B1262" s="48"/>
      <c r="C1262" s="70" t="s">
        <v>3476</v>
      </c>
      <c r="D1262" s="48"/>
      <c r="E1262" s="48"/>
      <c r="F1262" s="48"/>
      <c r="G1262" s="48"/>
      <c r="H1262" s="48"/>
      <c r="I1262" s="48"/>
      <c r="J1262" s="48"/>
      <c r="K1262" s="48"/>
      <c r="L1262" s="450">
        <f t="shared" si="82"/>
        <v>891</v>
      </c>
      <c r="M1262" s="450"/>
      <c r="N1262" s="145" t="s">
        <v>3477</v>
      </c>
      <c r="O1262" s="48"/>
      <c r="P1262" s="48"/>
      <c r="Q1262" s="48"/>
      <c r="R1262" s="48"/>
      <c r="S1262" s="48"/>
      <c r="T1262" s="48"/>
      <c r="U1262" s="451" t="str">
        <f t="shared" si="80"/>
        <v/>
      </c>
      <c r="V1262" s="451"/>
      <c r="W1262" s="451" t="str">
        <f t="shared" si="81"/>
        <v/>
      </c>
      <c r="X1262" s="451"/>
      <c r="Y1262" s="48"/>
      <c r="Z1262" s="48"/>
      <c r="AA1262" s="48"/>
      <c r="AB1262" s="48"/>
      <c r="AC1262" s="48"/>
      <c r="AD1262" s="48"/>
      <c r="AE1262" s="48"/>
      <c r="AF1262" s="48"/>
      <c r="AG1262" s="48"/>
      <c r="AH1262" s="48"/>
      <c r="AI1262" s="48"/>
      <c r="AJ1262" s="48"/>
      <c r="AK1262" s="48"/>
      <c r="AL1262" s="48"/>
      <c r="AM1262" s="48"/>
      <c r="AN1262" s="48"/>
      <c r="AO1262" s="48"/>
      <c r="AP1262" s="48"/>
      <c r="AQ1262" s="48"/>
      <c r="AR1262" s="48"/>
      <c r="AS1262" s="48"/>
      <c r="AT1262" s="48"/>
      <c r="AU1262" s="48"/>
      <c r="AV1262" s="48"/>
      <c r="AW1262" s="48"/>
      <c r="AX1262" s="48"/>
      <c r="AY1262" s="48"/>
      <c r="AZ1262" s="48"/>
      <c r="BA1262" s="48"/>
      <c r="BB1262" s="48"/>
      <c r="BC1262" s="48"/>
      <c r="BD1262" s="48"/>
      <c r="BE1262" s="48"/>
      <c r="BF1262" s="48"/>
      <c r="BG1262" s="48"/>
      <c r="BH1262" s="48"/>
      <c r="BI1262" s="48"/>
      <c r="BJ1262" s="48"/>
      <c r="BK1262" s="48"/>
      <c r="BL1262" s="48"/>
      <c r="BM1262" s="48"/>
      <c r="BN1262" s="48"/>
      <c r="BO1262" s="48"/>
      <c r="BP1262" s="48"/>
      <c r="BQ1262" s="48"/>
      <c r="BR1262" s="48"/>
      <c r="BS1262" s="48"/>
      <c r="BT1262" s="48"/>
      <c r="BU1262" s="48"/>
    </row>
    <row r="1263" spans="1:73" hidden="1">
      <c r="A1263" s="48"/>
      <c r="B1263" s="48"/>
      <c r="C1263" s="70" t="s">
        <v>3478</v>
      </c>
      <c r="D1263" s="48"/>
      <c r="E1263" s="48"/>
      <c r="F1263" s="48"/>
      <c r="G1263" s="48"/>
      <c r="H1263" s="48"/>
      <c r="I1263" s="48"/>
      <c r="J1263" s="48"/>
      <c r="K1263" s="48"/>
      <c r="L1263" s="450">
        <f t="shared" si="82"/>
        <v>892</v>
      </c>
      <c r="M1263" s="450"/>
      <c r="N1263" s="145" t="s">
        <v>3479</v>
      </c>
      <c r="O1263" s="48"/>
      <c r="P1263" s="48"/>
      <c r="Q1263" s="48"/>
      <c r="R1263" s="48"/>
      <c r="S1263" s="48"/>
      <c r="T1263" s="48"/>
      <c r="U1263" s="451" t="str">
        <f t="shared" si="80"/>
        <v/>
      </c>
      <c r="V1263" s="451"/>
      <c r="W1263" s="451" t="str">
        <f t="shared" si="81"/>
        <v/>
      </c>
      <c r="X1263" s="451"/>
      <c r="Y1263" s="48"/>
      <c r="Z1263" s="48"/>
      <c r="AA1263" s="48"/>
      <c r="AB1263" s="48"/>
      <c r="AC1263" s="48"/>
      <c r="AD1263" s="48"/>
      <c r="AE1263" s="48"/>
      <c r="AF1263" s="48"/>
      <c r="AG1263" s="48"/>
      <c r="AH1263" s="48"/>
      <c r="AI1263" s="48"/>
      <c r="AJ1263" s="48"/>
      <c r="AK1263" s="48"/>
      <c r="AL1263" s="48"/>
      <c r="AM1263" s="48"/>
      <c r="AN1263" s="48"/>
      <c r="AO1263" s="48"/>
      <c r="AP1263" s="48"/>
      <c r="AQ1263" s="48"/>
      <c r="AR1263" s="48"/>
      <c r="AS1263" s="48"/>
      <c r="AT1263" s="48"/>
      <c r="AU1263" s="48"/>
      <c r="AV1263" s="48"/>
      <c r="AW1263" s="48"/>
      <c r="AX1263" s="48"/>
      <c r="AY1263" s="48"/>
      <c r="AZ1263" s="48"/>
      <c r="BA1263" s="48"/>
      <c r="BB1263" s="48"/>
      <c r="BC1263" s="48"/>
      <c r="BD1263" s="48"/>
      <c r="BE1263" s="48"/>
      <c r="BF1263" s="48"/>
      <c r="BG1263" s="48"/>
      <c r="BH1263" s="48"/>
      <c r="BI1263" s="48"/>
      <c r="BJ1263" s="48"/>
      <c r="BK1263" s="48"/>
      <c r="BL1263" s="48"/>
      <c r="BM1263" s="48"/>
      <c r="BN1263" s="48"/>
      <c r="BO1263" s="48"/>
      <c r="BP1263" s="48"/>
      <c r="BQ1263" s="48"/>
      <c r="BR1263" s="48"/>
      <c r="BS1263" s="48"/>
      <c r="BT1263" s="48"/>
      <c r="BU1263" s="48"/>
    </row>
    <row r="1264" spans="1:73" hidden="1">
      <c r="A1264" s="48"/>
      <c r="B1264" s="48"/>
      <c r="C1264" s="70" t="s">
        <v>3480</v>
      </c>
      <c r="D1264" s="48"/>
      <c r="E1264" s="48"/>
      <c r="F1264" s="48"/>
      <c r="G1264" s="48"/>
      <c r="H1264" s="48"/>
      <c r="I1264" s="48"/>
      <c r="J1264" s="48"/>
      <c r="K1264" s="48"/>
      <c r="L1264" s="450">
        <f t="shared" si="82"/>
        <v>893</v>
      </c>
      <c r="M1264" s="450"/>
      <c r="N1264" s="145" t="s">
        <v>3481</v>
      </c>
      <c r="O1264" s="48"/>
      <c r="P1264" s="48"/>
      <c r="Q1264" s="48"/>
      <c r="R1264" s="48"/>
      <c r="S1264" s="48"/>
      <c r="T1264" s="48"/>
      <c r="U1264" s="451" t="str">
        <f t="shared" si="80"/>
        <v/>
      </c>
      <c r="V1264" s="451"/>
      <c r="W1264" s="451" t="str">
        <f t="shared" si="81"/>
        <v/>
      </c>
      <c r="X1264" s="451"/>
      <c r="Y1264" s="48"/>
      <c r="Z1264" s="48"/>
      <c r="AA1264" s="48"/>
      <c r="AB1264" s="48"/>
      <c r="AC1264" s="48"/>
      <c r="AD1264" s="48"/>
      <c r="AE1264" s="48"/>
      <c r="AF1264" s="48"/>
      <c r="AG1264" s="48"/>
      <c r="AH1264" s="48"/>
      <c r="AI1264" s="48"/>
      <c r="AJ1264" s="48"/>
      <c r="AK1264" s="48"/>
      <c r="AL1264" s="48"/>
      <c r="AM1264" s="48"/>
      <c r="AN1264" s="48"/>
      <c r="AO1264" s="48"/>
      <c r="AP1264" s="48"/>
      <c r="AQ1264" s="48"/>
      <c r="AR1264" s="48"/>
      <c r="AS1264" s="48"/>
      <c r="AT1264" s="48"/>
      <c r="AU1264" s="48"/>
      <c r="AV1264" s="48"/>
      <c r="AW1264" s="48"/>
      <c r="AX1264" s="48"/>
      <c r="AY1264" s="48"/>
      <c r="AZ1264" s="48"/>
      <c r="BA1264" s="48"/>
      <c r="BB1264" s="48"/>
      <c r="BC1264" s="48"/>
      <c r="BD1264" s="48"/>
      <c r="BE1264" s="48"/>
      <c r="BF1264" s="48"/>
      <c r="BG1264" s="48"/>
      <c r="BH1264" s="48"/>
      <c r="BI1264" s="48"/>
      <c r="BJ1264" s="48"/>
      <c r="BK1264" s="48"/>
      <c r="BL1264" s="48"/>
      <c r="BM1264" s="48"/>
      <c r="BN1264" s="48"/>
      <c r="BO1264" s="48"/>
      <c r="BP1264" s="48"/>
      <c r="BQ1264" s="48"/>
      <c r="BR1264" s="48"/>
      <c r="BS1264" s="48"/>
      <c r="BT1264" s="48"/>
      <c r="BU1264" s="48"/>
    </row>
    <row r="1265" spans="1:73" hidden="1">
      <c r="A1265" s="48"/>
      <c r="B1265" s="48"/>
      <c r="C1265" s="70" t="s">
        <v>3482</v>
      </c>
      <c r="D1265" s="48"/>
      <c r="E1265" s="48"/>
      <c r="F1265" s="48"/>
      <c r="G1265" s="48"/>
      <c r="H1265" s="48"/>
      <c r="I1265" s="48"/>
      <c r="J1265" s="48"/>
      <c r="K1265" s="48"/>
      <c r="L1265" s="450">
        <f t="shared" si="82"/>
        <v>894</v>
      </c>
      <c r="M1265" s="450"/>
      <c r="N1265" s="145" t="s">
        <v>3483</v>
      </c>
      <c r="O1265" s="48"/>
      <c r="P1265" s="48"/>
      <c r="Q1265" s="48"/>
      <c r="R1265" s="48"/>
      <c r="S1265" s="48"/>
      <c r="T1265" s="48"/>
      <c r="U1265" s="451" t="str">
        <f t="shared" si="80"/>
        <v/>
      </c>
      <c r="V1265" s="451"/>
      <c r="W1265" s="451" t="str">
        <f t="shared" si="81"/>
        <v/>
      </c>
      <c r="X1265" s="451"/>
      <c r="Y1265" s="48"/>
      <c r="Z1265" s="48"/>
      <c r="AA1265" s="48"/>
      <c r="AB1265" s="48"/>
      <c r="AC1265" s="48"/>
      <c r="AD1265" s="48"/>
      <c r="AE1265" s="48"/>
      <c r="AF1265" s="48"/>
      <c r="AG1265" s="48"/>
      <c r="AH1265" s="48"/>
      <c r="AI1265" s="48"/>
      <c r="AJ1265" s="48"/>
      <c r="AK1265" s="48"/>
      <c r="AL1265" s="48"/>
      <c r="AM1265" s="48"/>
      <c r="AN1265" s="48"/>
      <c r="AO1265" s="48"/>
      <c r="AP1265" s="48"/>
      <c r="AQ1265" s="48"/>
      <c r="AR1265" s="48"/>
      <c r="AS1265" s="48"/>
      <c r="AT1265" s="48"/>
      <c r="AU1265" s="48"/>
      <c r="AV1265" s="48"/>
      <c r="AW1265" s="48"/>
      <c r="AX1265" s="48"/>
      <c r="AY1265" s="48"/>
      <c r="AZ1265" s="48"/>
      <c r="BA1265" s="48"/>
      <c r="BB1265" s="48"/>
      <c r="BC1265" s="48"/>
      <c r="BD1265" s="48"/>
      <c r="BE1265" s="48"/>
      <c r="BF1265" s="48"/>
      <c r="BG1265" s="48"/>
      <c r="BH1265" s="48"/>
      <c r="BI1265" s="48"/>
      <c r="BJ1265" s="48"/>
      <c r="BK1265" s="48"/>
      <c r="BL1265" s="48"/>
      <c r="BM1265" s="48"/>
      <c r="BN1265" s="48"/>
      <c r="BO1265" s="48"/>
      <c r="BP1265" s="48"/>
      <c r="BQ1265" s="48"/>
      <c r="BR1265" s="48"/>
      <c r="BS1265" s="48"/>
      <c r="BT1265" s="48"/>
      <c r="BU1265" s="48"/>
    </row>
    <row r="1266" spans="1:73" hidden="1">
      <c r="A1266" s="48"/>
      <c r="B1266" s="48"/>
      <c r="C1266" s="70" t="s">
        <v>3484</v>
      </c>
      <c r="D1266" s="48"/>
      <c r="E1266" s="48"/>
      <c r="F1266" s="48"/>
      <c r="G1266" s="48"/>
      <c r="H1266" s="48"/>
      <c r="I1266" s="48"/>
      <c r="J1266" s="48"/>
      <c r="K1266" s="48"/>
      <c r="L1266" s="450">
        <f t="shared" si="82"/>
        <v>895</v>
      </c>
      <c r="M1266" s="450"/>
      <c r="N1266" s="145" t="s">
        <v>3485</v>
      </c>
      <c r="O1266" s="48"/>
      <c r="P1266" s="48"/>
      <c r="Q1266" s="48"/>
      <c r="R1266" s="48"/>
      <c r="S1266" s="48"/>
      <c r="T1266" s="48"/>
      <c r="U1266" s="451" t="str">
        <f t="shared" si="80"/>
        <v/>
      </c>
      <c r="V1266" s="451"/>
      <c r="W1266" s="451" t="str">
        <f t="shared" si="81"/>
        <v/>
      </c>
      <c r="X1266" s="451"/>
      <c r="Y1266" s="48"/>
      <c r="Z1266" s="48"/>
      <c r="AA1266" s="48"/>
      <c r="AB1266" s="48"/>
      <c r="AC1266" s="48"/>
      <c r="AD1266" s="48"/>
      <c r="AE1266" s="48"/>
      <c r="AF1266" s="48"/>
      <c r="AG1266" s="48"/>
      <c r="AH1266" s="48"/>
      <c r="AI1266" s="48"/>
      <c r="AJ1266" s="48"/>
      <c r="AK1266" s="48"/>
      <c r="AL1266" s="48"/>
      <c r="AM1266" s="48"/>
      <c r="AN1266" s="48"/>
      <c r="AO1266" s="48"/>
      <c r="AP1266" s="48"/>
      <c r="AQ1266" s="48"/>
      <c r="AR1266" s="48"/>
      <c r="AS1266" s="48"/>
      <c r="AT1266" s="48"/>
      <c r="AU1266" s="48"/>
      <c r="AV1266" s="48"/>
      <c r="AW1266" s="48"/>
      <c r="AX1266" s="48"/>
      <c r="AY1266" s="48"/>
      <c r="AZ1266" s="48"/>
      <c r="BA1266" s="48"/>
      <c r="BB1266" s="48"/>
      <c r="BC1266" s="48"/>
      <c r="BD1266" s="48"/>
      <c r="BE1266" s="48"/>
      <c r="BF1266" s="48"/>
      <c r="BG1266" s="48"/>
      <c r="BH1266" s="48"/>
      <c r="BI1266" s="48"/>
      <c r="BJ1266" s="48"/>
      <c r="BK1266" s="48"/>
      <c r="BL1266" s="48"/>
      <c r="BM1266" s="48"/>
      <c r="BN1266" s="48"/>
      <c r="BO1266" s="48"/>
      <c r="BP1266" s="48"/>
      <c r="BQ1266" s="48"/>
      <c r="BR1266" s="48"/>
      <c r="BS1266" s="48"/>
      <c r="BT1266" s="48"/>
      <c r="BU1266" s="48"/>
    </row>
    <row r="1267" spans="1:73" hidden="1">
      <c r="A1267" s="48"/>
      <c r="B1267" s="48"/>
      <c r="C1267" s="70" t="s">
        <v>3486</v>
      </c>
      <c r="D1267" s="48"/>
      <c r="E1267" s="48"/>
      <c r="F1267" s="48"/>
      <c r="G1267" s="48"/>
      <c r="H1267" s="48"/>
      <c r="I1267" s="48"/>
      <c r="J1267" s="48"/>
      <c r="K1267" s="48"/>
      <c r="L1267" s="450">
        <f t="shared" si="82"/>
        <v>896</v>
      </c>
      <c r="M1267" s="450"/>
      <c r="N1267" s="145" t="s">
        <v>3487</v>
      </c>
      <c r="O1267" s="48"/>
      <c r="P1267" s="48"/>
      <c r="Q1267" s="48"/>
      <c r="R1267" s="48"/>
      <c r="S1267" s="48"/>
      <c r="T1267" s="48"/>
      <c r="U1267" s="451" t="str">
        <f t="shared" si="80"/>
        <v/>
      </c>
      <c r="V1267" s="451"/>
      <c r="W1267" s="451" t="str">
        <f t="shared" si="81"/>
        <v/>
      </c>
      <c r="X1267" s="451"/>
      <c r="Y1267" s="48"/>
      <c r="Z1267" s="48"/>
      <c r="AA1267" s="48"/>
      <c r="AB1267" s="48"/>
      <c r="AC1267" s="48"/>
      <c r="AD1267" s="48"/>
      <c r="AE1267" s="48"/>
      <c r="AF1267" s="48"/>
      <c r="AG1267" s="48"/>
      <c r="AH1267" s="48"/>
      <c r="AI1267" s="48"/>
      <c r="AJ1267" s="48"/>
      <c r="AK1267" s="48"/>
      <c r="AL1267" s="48"/>
      <c r="AM1267" s="48"/>
      <c r="AN1267" s="48"/>
      <c r="AO1267" s="48"/>
      <c r="AP1267" s="48"/>
      <c r="AQ1267" s="48"/>
      <c r="AR1267" s="48"/>
      <c r="AS1267" s="48"/>
      <c r="AT1267" s="48"/>
      <c r="AU1267" s="48"/>
      <c r="AV1267" s="48"/>
      <c r="AW1267" s="48"/>
      <c r="AX1267" s="48"/>
      <c r="AY1267" s="48"/>
      <c r="AZ1267" s="48"/>
      <c r="BA1267" s="48"/>
      <c r="BB1267" s="48"/>
      <c r="BC1267" s="48"/>
      <c r="BD1267" s="48"/>
      <c r="BE1267" s="48"/>
      <c r="BF1267" s="48"/>
      <c r="BG1267" s="48"/>
      <c r="BH1267" s="48"/>
      <c r="BI1267" s="48"/>
      <c r="BJ1267" s="48"/>
      <c r="BK1267" s="48"/>
      <c r="BL1267" s="48"/>
      <c r="BM1267" s="48"/>
      <c r="BN1267" s="48"/>
      <c r="BO1267" s="48"/>
      <c r="BP1267" s="48"/>
      <c r="BQ1267" s="48"/>
      <c r="BR1267" s="48"/>
      <c r="BS1267" s="48"/>
      <c r="BT1267" s="48"/>
      <c r="BU1267" s="48"/>
    </row>
    <row r="1268" spans="1:73" hidden="1">
      <c r="A1268" s="48"/>
      <c r="B1268" s="48"/>
      <c r="C1268" s="70" t="s">
        <v>3488</v>
      </c>
      <c r="D1268" s="48"/>
      <c r="E1268" s="48"/>
      <c r="F1268" s="48"/>
      <c r="G1268" s="48"/>
      <c r="H1268" s="48"/>
      <c r="I1268" s="48"/>
      <c r="J1268" s="48"/>
      <c r="K1268" s="48"/>
      <c r="L1268" s="450">
        <f t="shared" si="82"/>
        <v>897</v>
      </c>
      <c r="M1268" s="450"/>
      <c r="N1268" s="145" t="s">
        <v>3489</v>
      </c>
      <c r="O1268" s="48"/>
      <c r="P1268" s="48"/>
      <c r="Q1268" s="48"/>
      <c r="R1268" s="48"/>
      <c r="S1268" s="48"/>
      <c r="T1268" s="48"/>
      <c r="U1268" s="451" t="str">
        <f t="shared" si="80"/>
        <v/>
      </c>
      <c r="V1268" s="451"/>
      <c r="W1268" s="451" t="str">
        <f t="shared" si="81"/>
        <v/>
      </c>
      <c r="X1268" s="451"/>
      <c r="Y1268" s="48"/>
      <c r="Z1268" s="48"/>
      <c r="AA1268" s="48"/>
      <c r="AB1268" s="48"/>
      <c r="AC1268" s="48"/>
      <c r="AD1268" s="48"/>
      <c r="AE1268" s="48"/>
      <c r="AF1268" s="48"/>
      <c r="AG1268" s="48"/>
      <c r="AH1268" s="48"/>
      <c r="AI1268" s="48"/>
      <c r="AJ1268" s="48"/>
      <c r="AK1268" s="48"/>
      <c r="AL1268" s="48"/>
      <c r="AM1268" s="48"/>
      <c r="AN1268" s="48"/>
      <c r="AO1268" s="48"/>
      <c r="AP1268" s="48"/>
      <c r="AQ1268" s="48"/>
      <c r="AR1268" s="48"/>
      <c r="AS1268" s="48"/>
      <c r="AT1268" s="48"/>
      <c r="AU1268" s="48"/>
      <c r="AV1268" s="48"/>
      <c r="AW1268" s="48"/>
      <c r="AX1268" s="48"/>
      <c r="AY1268" s="48"/>
      <c r="AZ1268" s="48"/>
      <c r="BA1268" s="48"/>
      <c r="BB1268" s="48"/>
      <c r="BC1268" s="48"/>
      <c r="BD1268" s="48"/>
      <c r="BE1268" s="48"/>
      <c r="BF1268" s="48"/>
      <c r="BG1268" s="48"/>
      <c r="BH1268" s="48"/>
      <c r="BI1268" s="48"/>
      <c r="BJ1268" s="48"/>
      <c r="BK1268" s="48"/>
      <c r="BL1268" s="48"/>
      <c r="BM1268" s="48"/>
      <c r="BN1268" s="48"/>
      <c r="BO1268" s="48"/>
      <c r="BP1268" s="48"/>
      <c r="BQ1268" s="48"/>
      <c r="BR1268" s="48"/>
      <c r="BS1268" s="48"/>
      <c r="BT1268" s="48"/>
      <c r="BU1268" s="48"/>
    </row>
    <row r="1269" spans="1:73" hidden="1">
      <c r="A1269" s="48"/>
      <c r="B1269" s="48"/>
      <c r="C1269" s="147" t="s">
        <v>3490</v>
      </c>
      <c r="D1269" s="48"/>
      <c r="E1269" s="48"/>
      <c r="F1269" s="48"/>
      <c r="G1269" s="48"/>
      <c r="H1269" s="48"/>
      <c r="I1269" s="48"/>
      <c r="J1269" s="48"/>
      <c r="K1269" s="48"/>
      <c r="L1269" s="450">
        <f t="shared" si="82"/>
        <v>898</v>
      </c>
      <c r="M1269" s="450"/>
      <c r="N1269" s="145" t="s">
        <v>3491</v>
      </c>
      <c r="O1269" s="48"/>
      <c r="P1269" s="48"/>
      <c r="Q1269" s="48"/>
      <c r="R1269" s="48"/>
      <c r="S1269" s="48"/>
      <c r="T1269" s="48"/>
      <c r="U1269" s="451" t="str">
        <f t="shared" ref="U1269:U1332" si="83">IF(N1269=Q$364,"Yes","")</f>
        <v/>
      </c>
      <c r="V1269" s="451"/>
      <c r="W1269" s="451" t="str">
        <f t="shared" ref="W1269:W1332" si="84">IF(N1269=Q$366,"Yes","")</f>
        <v/>
      </c>
      <c r="X1269" s="451"/>
      <c r="Y1269" s="48"/>
      <c r="Z1269" s="48"/>
      <c r="AA1269" s="48"/>
      <c r="AB1269" s="48"/>
      <c r="AC1269" s="48"/>
      <c r="AD1269" s="48"/>
      <c r="AE1269" s="48"/>
      <c r="AF1269" s="48"/>
      <c r="AG1269" s="48"/>
      <c r="AH1269" s="48"/>
      <c r="AI1269" s="48"/>
      <c r="AJ1269" s="48"/>
      <c r="AK1269" s="48"/>
      <c r="AL1269" s="48"/>
      <c r="AM1269" s="48"/>
      <c r="AN1269" s="48"/>
      <c r="AO1269" s="48"/>
      <c r="AP1269" s="48"/>
      <c r="AQ1269" s="48"/>
      <c r="AR1269" s="48"/>
      <c r="AS1269" s="48"/>
      <c r="AT1269" s="48"/>
      <c r="AU1269" s="48"/>
      <c r="AV1269" s="48"/>
      <c r="AW1269" s="48"/>
      <c r="AX1269" s="48"/>
      <c r="AY1269" s="48"/>
      <c r="AZ1269" s="48"/>
      <c r="BA1269" s="48"/>
      <c r="BB1269" s="48"/>
      <c r="BC1269" s="48"/>
      <c r="BD1269" s="48"/>
      <c r="BE1269" s="48"/>
      <c r="BF1269" s="48"/>
      <c r="BG1269" s="48"/>
      <c r="BH1269" s="48"/>
      <c r="BI1269" s="48"/>
      <c r="BJ1269" s="48"/>
      <c r="BK1269" s="48"/>
      <c r="BL1269" s="48"/>
      <c r="BM1269" s="48"/>
      <c r="BN1269" s="48"/>
      <c r="BO1269" s="48"/>
      <c r="BP1269" s="48"/>
      <c r="BQ1269" s="48"/>
      <c r="BR1269" s="48"/>
      <c r="BS1269" s="48"/>
      <c r="BT1269" s="48"/>
      <c r="BU1269" s="48"/>
    </row>
    <row r="1270" spans="1:73" hidden="1">
      <c r="A1270" s="48"/>
      <c r="B1270" s="48"/>
      <c r="C1270" s="70" t="s">
        <v>3492</v>
      </c>
      <c r="D1270" s="48"/>
      <c r="E1270" s="48"/>
      <c r="F1270" s="48"/>
      <c r="G1270" s="48"/>
      <c r="H1270" s="48"/>
      <c r="I1270" s="48"/>
      <c r="J1270" s="48"/>
      <c r="K1270" s="48"/>
      <c r="L1270" s="450">
        <f t="shared" ref="L1270:L1333" si="85">L1269+1</f>
        <v>899</v>
      </c>
      <c r="M1270" s="450"/>
      <c r="N1270" s="145" t="s">
        <v>3493</v>
      </c>
      <c r="O1270" s="48"/>
      <c r="P1270" s="48"/>
      <c r="Q1270" s="48"/>
      <c r="R1270" s="48"/>
      <c r="S1270" s="48"/>
      <c r="T1270" s="48"/>
      <c r="U1270" s="451" t="str">
        <f t="shared" si="83"/>
        <v/>
      </c>
      <c r="V1270" s="451"/>
      <c r="W1270" s="451" t="str">
        <f t="shared" si="84"/>
        <v/>
      </c>
      <c r="X1270" s="451"/>
      <c r="Y1270" s="48"/>
      <c r="Z1270" s="48"/>
      <c r="AA1270" s="48"/>
      <c r="AB1270" s="48"/>
      <c r="AC1270" s="48"/>
      <c r="AD1270" s="48"/>
      <c r="AE1270" s="48"/>
      <c r="AF1270" s="48"/>
      <c r="AG1270" s="48"/>
      <c r="AH1270" s="48"/>
      <c r="AI1270" s="48"/>
      <c r="AJ1270" s="48"/>
      <c r="AK1270" s="48"/>
      <c r="AL1270" s="48"/>
      <c r="AM1270" s="48"/>
      <c r="AN1270" s="48"/>
      <c r="AO1270" s="48"/>
      <c r="AP1270" s="48"/>
      <c r="AQ1270" s="48"/>
      <c r="AR1270" s="48"/>
      <c r="AS1270" s="48"/>
      <c r="AT1270" s="48"/>
      <c r="AU1270" s="48"/>
      <c r="AV1270" s="48"/>
      <c r="AW1270" s="48"/>
      <c r="AX1270" s="48"/>
      <c r="AY1270" s="48"/>
      <c r="AZ1270" s="48"/>
      <c r="BA1270" s="48"/>
      <c r="BB1270" s="48"/>
      <c r="BC1270" s="48"/>
      <c r="BD1270" s="48"/>
      <c r="BE1270" s="48"/>
      <c r="BF1270" s="48"/>
      <c r="BG1270" s="48"/>
      <c r="BH1270" s="48"/>
      <c r="BI1270" s="48"/>
      <c r="BJ1270" s="48"/>
      <c r="BK1270" s="48"/>
      <c r="BL1270" s="48"/>
      <c r="BM1270" s="48"/>
      <c r="BN1270" s="48"/>
      <c r="BO1270" s="48"/>
      <c r="BP1270" s="48"/>
      <c r="BQ1270" s="48"/>
      <c r="BR1270" s="48"/>
      <c r="BS1270" s="48"/>
      <c r="BT1270" s="48"/>
      <c r="BU1270" s="48"/>
    </row>
    <row r="1271" spans="1:73" hidden="1">
      <c r="A1271" s="48"/>
      <c r="B1271" s="48"/>
      <c r="C1271" s="70" t="s">
        <v>3494</v>
      </c>
      <c r="D1271" s="48"/>
      <c r="E1271" s="48"/>
      <c r="F1271" s="48"/>
      <c r="G1271" s="48"/>
      <c r="H1271" s="48"/>
      <c r="I1271" s="48"/>
      <c r="J1271" s="48"/>
      <c r="K1271" s="48"/>
      <c r="L1271" s="450">
        <f t="shared" si="85"/>
        <v>900</v>
      </c>
      <c r="M1271" s="450"/>
      <c r="N1271" s="145" t="s">
        <v>3495</v>
      </c>
      <c r="O1271" s="48"/>
      <c r="P1271" s="48"/>
      <c r="Q1271" s="48"/>
      <c r="R1271" s="48"/>
      <c r="S1271" s="48"/>
      <c r="T1271" s="48"/>
      <c r="U1271" s="451" t="str">
        <f t="shared" si="83"/>
        <v/>
      </c>
      <c r="V1271" s="451"/>
      <c r="W1271" s="451" t="str">
        <f t="shared" si="84"/>
        <v/>
      </c>
      <c r="X1271" s="451"/>
      <c r="Y1271" s="48"/>
      <c r="Z1271" s="48"/>
      <c r="AA1271" s="48"/>
      <c r="AB1271" s="48"/>
      <c r="AC1271" s="48"/>
      <c r="AD1271" s="48"/>
      <c r="AE1271" s="48"/>
      <c r="AF1271" s="48"/>
      <c r="AG1271" s="48"/>
      <c r="AH1271" s="48"/>
      <c r="AI1271" s="48"/>
      <c r="AJ1271" s="48"/>
      <c r="AK1271" s="48"/>
      <c r="AL1271" s="48"/>
      <c r="AM1271" s="48"/>
      <c r="AN1271" s="48"/>
      <c r="AO1271" s="48"/>
      <c r="AP1271" s="48"/>
      <c r="AQ1271" s="48"/>
      <c r="AR1271" s="48"/>
      <c r="AS1271" s="48"/>
      <c r="AT1271" s="48"/>
      <c r="AU1271" s="48"/>
      <c r="AV1271" s="48"/>
      <c r="AW1271" s="48"/>
      <c r="AX1271" s="48"/>
      <c r="AY1271" s="48"/>
      <c r="AZ1271" s="48"/>
      <c r="BA1271" s="48"/>
      <c r="BB1271" s="48"/>
      <c r="BC1271" s="48"/>
      <c r="BD1271" s="48"/>
      <c r="BE1271" s="48"/>
      <c r="BF1271" s="48"/>
      <c r="BG1271" s="48"/>
      <c r="BH1271" s="48"/>
      <c r="BI1271" s="48"/>
      <c r="BJ1271" s="48"/>
      <c r="BK1271" s="48"/>
      <c r="BL1271" s="48"/>
      <c r="BM1271" s="48"/>
      <c r="BN1271" s="48"/>
      <c r="BO1271" s="48"/>
      <c r="BP1271" s="48"/>
      <c r="BQ1271" s="48"/>
      <c r="BR1271" s="48"/>
      <c r="BS1271" s="48"/>
      <c r="BT1271" s="48"/>
      <c r="BU1271" s="48"/>
    </row>
    <row r="1272" spans="1:73" hidden="1">
      <c r="A1272" s="48"/>
      <c r="B1272" s="48"/>
      <c r="C1272" s="70" t="s">
        <v>3496</v>
      </c>
      <c r="D1272" s="48"/>
      <c r="E1272" s="48"/>
      <c r="F1272" s="48"/>
      <c r="G1272" s="48"/>
      <c r="H1272" s="48"/>
      <c r="I1272" s="48"/>
      <c r="J1272" s="48"/>
      <c r="K1272" s="48"/>
      <c r="L1272" s="450">
        <f t="shared" si="85"/>
        <v>901</v>
      </c>
      <c r="M1272" s="450"/>
      <c r="N1272" s="145" t="s">
        <v>3497</v>
      </c>
      <c r="O1272" s="48"/>
      <c r="P1272" s="48"/>
      <c r="Q1272" s="48"/>
      <c r="R1272" s="48"/>
      <c r="S1272" s="48"/>
      <c r="T1272" s="48"/>
      <c r="U1272" s="451" t="str">
        <f t="shared" si="83"/>
        <v/>
      </c>
      <c r="V1272" s="451"/>
      <c r="W1272" s="451" t="str">
        <f t="shared" si="84"/>
        <v/>
      </c>
      <c r="X1272" s="451"/>
      <c r="Y1272" s="48"/>
      <c r="Z1272" s="48"/>
      <c r="AA1272" s="48"/>
      <c r="AB1272" s="48"/>
      <c r="AC1272" s="48"/>
      <c r="AD1272" s="48"/>
      <c r="AE1272" s="48"/>
      <c r="AF1272" s="48"/>
      <c r="AG1272" s="48"/>
      <c r="AH1272" s="48"/>
      <c r="AI1272" s="48"/>
      <c r="AJ1272" s="48"/>
      <c r="AK1272" s="48"/>
      <c r="AL1272" s="48"/>
      <c r="AM1272" s="48"/>
      <c r="AN1272" s="48"/>
      <c r="AO1272" s="48"/>
      <c r="AP1272" s="48"/>
      <c r="AQ1272" s="48"/>
      <c r="AR1272" s="48"/>
      <c r="AS1272" s="48"/>
      <c r="AT1272" s="48"/>
      <c r="AU1272" s="48"/>
      <c r="AV1272" s="48"/>
      <c r="AW1272" s="48"/>
      <c r="AX1272" s="48"/>
      <c r="AY1272" s="48"/>
      <c r="AZ1272" s="48"/>
      <c r="BA1272" s="48"/>
      <c r="BB1272" s="48"/>
      <c r="BC1272" s="48"/>
      <c r="BD1272" s="48"/>
      <c r="BE1272" s="48"/>
      <c r="BF1272" s="48"/>
      <c r="BG1272" s="48"/>
      <c r="BH1272" s="48"/>
      <c r="BI1272" s="48"/>
      <c r="BJ1272" s="48"/>
      <c r="BK1272" s="48"/>
      <c r="BL1272" s="48"/>
      <c r="BM1272" s="48"/>
      <c r="BN1272" s="48"/>
      <c r="BO1272" s="48"/>
      <c r="BP1272" s="48"/>
      <c r="BQ1272" s="48"/>
      <c r="BR1272" s="48"/>
      <c r="BS1272" s="48"/>
      <c r="BT1272" s="48"/>
      <c r="BU1272" s="48"/>
    </row>
    <row r="1273" spans="1:73" hidden="1">
      <c r="A1273" s="48"/>
      <c r="B1273" s="48"/>
      <c r="C1273" s="70" t="s">
        <v>3498</v>
      </c>
      <c r="D1273" s="48"/>
      <c r="E1273" s="48"/>
      <c r="F1273" s="48"/>
      <c r="G1273" s="48"/>
      <c r="H1273" s="48"/>
      <c r="I1273" s="48"/>
      <c r="J1273" s="48"/>
      <c r="K1273" s="48"/>
      <c r="L1273" s="450">
        <f t="shared" si="85"/>
        <v>902</v>
      </c>
      <c r="M1273" s="450"/>
      <c r="N1273" s="145" t="s">
        <v>3499</v>
      </c>
      <c r="O1273" s="48"/>
      <c r="P1273" s="48"/>
      <c r="Q1273" s="48"/>
      <c r="R1273" s="48"/>
      <c r="S1273" s="48"/>
      <c r="T1273" s="48"/>
      <c r="U1273" s="451" t="str">
        <f t="shared" si="83"/>
        <v/>
      </c>
      <c r="V1273" s="451"/>
      <c r="W1273" s="451" t="str">
        <f t="shared" si="84"/>
        <v/>
      </c>
      <c r="X1273" s="451"/>
      <c r="Y1273" s="48"/>
      <c r="Z1273" s="48"/>
      <c r="AA1273" s="48"/>
      <c r="AB1273" s="48"/>
      <c r="AC1273" s="48"/>
      <c r="AD1273" s="48"/>
      <c r="AE1273" s="48"/>
      <c r="AF1273" s="48"/>
      <c r="AG1273" s="48"/>
      <c r="AH1273" s="48"/>
      <c r="AI1273" s="48"/>
      <c r="AJ1273" s="48"/>
      <c r="AK1273" s="48"/>
      <c r="AL1273" s="48"/>
      <c r="AM1273" s="48"/>
      <c r="AN1273" s="48"/>
      <c r="AO1273" s="48"/>
      <c r="AP1273" s="48"/>
      <c r="AQ1273" s="48"/>
      <c r="AR1273" s="48"/>
      <c r="AS1273" s="48"/>
      <c r="AT1273" s="48"/>
      <c r="AU1273" s="48"/>
      <c r="AV1273" s="48"/>
      <c r="AW1273" s="48"/>
      <c r="AX1273" s="48"/>
      <c r="AY1273" s="48"/>
      <c r="AZ1273" s="48"/>
      <c r="BA1273" s="48"/>
      <c r="BB1273" s="48"/>
      <c r="BC1273" s="48"/>
      <c r="BD1273" s="48"/>
      <c r="BE1273" s="48"/>
      <c r="BF1273" s="48"/>
      <c r="BG1273" s="48"/>
      <c r="BH1273" s="48"/>
      <c r="BI1273" s="48"/>
      <c r="BJ1273" s="48"/>
      <c r="BK1273" s="48"/>
      <c r="BL1273" s="48"/>
      <c r="BM1273" s="48"/>
      <c r="BN1273" s="48"/>
      <c r="BO1273" s="48"/>
      <c r="BP1273" s="48"/>
      <c r="BQ1273" s="48"/>
      <c r="BR1273" s="48"/>
      <c r="BS1273" s="48"/>
      <c r="BT1273" s="48"/>
      <c r="BU1273" s="48"/>
    </row>
    <row r="1274" spans="1:73" hidden="1">
      <c r="A1274" s="48"/>
      <c r="B1274" s="48"/>
      <c r="C1274" s="70" t="s">
        <v>3500</v>
      </c>
      <c r="D1274" s="48"/>
      <c r="E1274" s="48"/>
      <c r="F1274" s="48"/>
      <c r="G1274" s="48"/>
      <c r="H1274" s="48"/>
      <c r="I1274" s="48"/>
      <c r="J1274" s="48"/>
      <c r="K1274" s="48"/>
      <c r="L1274" s="450">
        <f t="shared" si="85"/>
        <v>903</v>
      </c>
      <c r="M1274" s="450"/>
      <c r="N1274" s="145" t="s">
        <v>3501</v>
      </c>
      <c r="O1274" s="48"/>
      <c r="P1274" s="48"/>
      <c r="Q1274" s="48"/>
      <c r="R1274" s="48"/>
      <c r="S1274" s="48"/>
      <c r="T1274" s="48"/>
      <c r="U1274" s="451" t="str">
        <f t="shared" si="83"/>
        <v/>
      </c>
      <c r="V1274" s="451"/>
      <c r="W1274" s="451" t="str">
        <f t="shared" si="84"/>
        <v/>
      </c>
      <c r="X1274" s="451"/>
      <c r="Y1274" s="48"/>
      <c r="Z1274" s="48"/>
      <c r="AA1274" s="48"/>
      <c r="AB1274" s="48"/>
      <c r="AC1274" s="48"/>
      <c r="AD1274" s="48"/>
      <c r="AE1274" s="48"/>
      <c r="AF1274" s="48"/>
      <c r="AG1274" s="48"/>
      <c r="AH1274" s="48"/>
      <c r="AI1274" s="48"/>
      <c r="AJ1274" s="48"/>
      <c r="AK1274" s="48"/>
      <c r="AL1274" s="48"/>
      <c r="AM1274" s="48"/>
      <c r="AN1274" s="48"/>
      <c r="AO1274" s="48"/>
      <c r="AP1274" s="48"/>
      <c r="AQ1274" s="48"/>
      <c r="AR1274" s="48"/>
      <c r="AS1274" s="48"/>
      <c r="AT1274" s="48"/>
      <c r="AU1274" s="48"/>
      <c r="AV1274" s="48"/>
      <c r="AW1274" s="48"/>
      <c r="AX1274" s="48"/>
      <c r="AY1274" s="48"/>
      <c r="AZ1274" s="48"/>
      <c r="BA1274" s="48"/>
      <c r="BB1274" s="48"/>
      <c r="BC1274" s="48"/>
      <c r="BD1274" s="48"/>
      <c r="BE1274" s="48"/>
      <c r="BF1274" s="48"/>
      <c r="BG1274" s="48"/>
      <c r="BH1274" s="48"/>
      <c r="BI1274" s="48"/>
      <c r="BJ1274" s="48"/>
      <c r="BK1274" s="48"/>
      <c r="BL1274" s="48"/>
      <c r="BM1274" s="48"/>
      <c r="BN1274" s="48"/>
      <c r="BO1274" s="48"/>
      <c r="BP1274" s="48"/>
      <c r="BQ1274" s="48"/>
      <c r="BR1274" s="48"/>
      <c r="BS1274" s="48"/>
      <c r="BT1274" s="48"/>
      <c r="BU1274" s="48"/>
    </row>
    <row r="1275" spans="1:73" hidden="1">
      <c r="A1275" s="48"/>
      <c r="B1275" s="48"/>
      <c r="C1275" s="70" t="s">
        <v>3502</v>
      </c>
      <c r="D1275" s="48"/>
      <c r="E1275" s="48"/>
      <c r="F1275" s="48"/>
      <c r="G1275" s="48"/>
      <c r="H1275" s="48"/>
      <c r="I1275" s="48"/>
      <c r="J1275" s="48"/>
      <c r="K1275" s="48"/>
      <c r="L1275" s="450">
        <f t="shared" si="85"/>
        <v>904</v>
      </c>
      <c r="M1275" s="450"/>
      <c r="N1275" s="145" t="s">
        <v>3503</v>
      </c>
      <c r="O1275" s="48"/>
      <c r="P1275" s="48"/>
      <c r="Q1275" s="48"/>
      <c r="R1275" s="48"/>
      <c r="S1275" s="48"/>
      <c r="T1275" s="48"/>
      <c r="U1275" s="451" t="str">
        <f t="shared" si="83"/>
        <v/>
      </c>
      <c r="V1275" s="451"/>
      <c r="W1275" s="451" t="str">
        <f t="shared" si="84"/>
        <v/>
      </c>
      <c r="X1275" s="451"/>
      <c r="Y1275" s="48"/>
      <c r="Z1275" s="48"/>
      <c r="AA1275" s="48"/>
      <c r="AB1275" s="48"/>
      <c r="AC1275" s="48"/>
      <c r="AD1275" s="48"/>
      <c r="AE1275" s="48"/>
      <c r="AF1275" s="48"/>
      <c r="AG1275" s="48"/>
      <c r="AH1275" s="48"/>
      <c r="AI1275" s="48"/>
      <c r="AJ1275" s="48"/>
      <c r="AK1275" s="48"/>
      <c r="AL1275" s="48"/>
      <c r="AM1275" s="48"/>
      <c r="AN1275" s="48"/>
      <c r="AO1275" s="48"/>
      <c r="AP1275" s="48"/>
      <c r="AQ1275" s="48"/>
      <c r="AR1275" s="48"/>
      <c r="AS1275" s="48"/>
      <c r="AT1275" s="48"/>
      <c r="AU1275" s="48"/>
      <c r="AV1275" s="48"/>
      <c r="AW1275" s="48"/>
      <c r="AX1275" s="48"/>
      <c r="AY1275" s="48"/>
      <c r="AZ1275" s="48"/>
      <c r="BA1275" s="48"/>
      <c r="BB1275" s="48"/>
      <c r="BC1275" s="48"/>
      <c r="BD1275" s="48"/>
      <c r="BE1275" s="48"/>
      <c r="BF1275" s="48"/>
      <c r="BG1275" s="48"/>
      <c r="BH1275" s="48"/>
      <c r="BI1275" s="48"/>
      <c r="BJ1275" s="48"/>
      <c r="BK1275" s="48"/>
      <c r="BL1275" s="48"/>
      <c r="BM1275" s="48"/>
      <c r="BN1275" s="48"/>
      <c r="BO1275" s="48"/>
      <c r="BP1275" s="48"/>
      <c r="BQ1275" s="48"/>
      <c r="BR1275" s="48"/>
      <c r="BS1275" s="48"/>
      <c r="BT1275" s="48"/>
      <c r="BU1275" s="48"/>
    </row>
    <row r="1276" spans="1:73" hidden="1">
      <c r="A1276" s="48"/>
      <c r="B1276" s="48"/>
      <c r="C1276" s="70" t="s">
        <v>3504</v>
      </c>
      <c r="D1276" s="48"/>
      <c r="E1276" s="48"/>
      <c r="F1276" s="48"/>
      <c r="G1276" s="48"/>
      <c r="H1276" s="48"/>
      <c r="I1276" s="48"/>
      <c r="J1276" s="48"/>
      <c r="K1276" s="48"/>
      <c r="L1276" s="450">
        <f t="shared" si="85"/>
        <v>905</v>
      </c>
      <c r="M1276" s="450"/>
      <c r="N1276" s="145" t="s">
        <v>3505</v>
      </c>
      <c r="O1276" s="48"/>
      <c r="P1276" s="48"/>
      <c r="Q1276" s="48"/>
      <c r="R1276" s="48"/>
      <c r="S1276" s="48"/>
      <c r="T1276" s="48"/>
      <c r="U1276" s="451" t="str">
        <f t="shared" si="83"/>
        <v/>
      </c>
      <c r="V1276" s="451"/>
      <c r="W1276" s="451" t="str">
        <f t="shared" si="84"/>
        <v/>
      </c>
      <c r="X1276" s="451"/>
      <c r="Y1276" s="48"/>
      <c r="Z1276" s="48"/>
      <c r="AA1276" s="48"/>
      <c r="AB1276" s="48"/>
      <c r="AC1276" s="48"/>
      <c r="AD1276" s="48"/>
      <c r="AE1276" s="48"/>
      <c r="AF1276" s="48"/>
      <c r="AG1276" s="48"/>
      <c r="AH1276" s="48"/>
      <c r="AI1276" s="48"/>
      <c r="AJ1276" s="48"/>
      <c r="AK1276" s="48"/>
      <c r="AL1276" s="48"/>
      <c r="AM1276" s="48"/>
      <c r="AN1276" s="48"/>
      <c r="AO1276" s="48"/>
      <c r="AP1276" s="48"/>
      <c r="AQ1276" s="48"/>
      <c r="AR1276" s="48"/>
      <c r="AS1276" s="48"/>
      <c r="AT1276" s="48"/>
      <c r="AU1276" s="48"/>
      <c r="AV1276" s="48"/>
      <c r="AW1276" s="48"/>
      <c r="AX1276" s="48"/>
      <c r="AY1276" s="48"/>
      <c r="AZ1276" s="48"/>
      <c r="BA1276" s="48"/>
      <c r="BB1276" s="48"/>
      <c r="BC1276" s="48"/>
      <c r="BD1276" s="48"/>
      <c r="BE1276" s="48"/>
      <c r="BF1276" s="48"/>
      <c r="BG1276" s="48"/>
      <c r="BH1276" s="48"/>
      <c r="BI1276" s="48"/>
      <c r="BJ1276" s="48"/>
      <c r="BK1276" s="48"/>
      <c r="BL1276" s="48"/>
      <c r="BM1276" s="48"/>
      <c r="BN1276" s="48"/>
      <c r="BO1276" s="48"/>
      <c r="BP1276" s="48"/>
      <c r="BQ1276" s="48"/>
      <c r="BR1276" s="48"/>
      <c r="BS1276" s="48"/>
      <c r="BT1276" s="48"/>
      <c r="BU1276" s="48"/>
    </row>
    <row r="1277" spans="1:73" hidden="1">
      <c r="A1277" s="48"/>
      <c r="B1277" s="48"/>
      <c r="C1277" s="70" t="s">
        <v>3506</v>
      </c>
      <c r="D1277" s="48"/>
      <c r="E1277" s="48"/>
      <c r="F1277" s="48"/>
      <c r="G1277" s="48"/>
      <c r="H1277" s="48"/>
      <c r="I1277" s="48"/>
      <c r="J1277" s="48"/>
      <c r="K1277" s="48"/>
      <c r="L1277" s="450">
        <f t="shared" si="85"/>
        <v>906</v>
      </c>
      <c r="M1277" s="450"/>
      <c r="N1277" s="145" t="s">
        <v>3507</v>
      </c>
      <c r="O1277" s="48"/>
      <c r="P1277" s="48"/>
      <c r="Q1277" s="48"/>
      <c r="R1277" s="48"/>
      <c r="S1277" s="48"/>
      <c r="T1277" s="48"/>
      <c r="U1277" s="451" t="str">
        <f t="shared" si="83"/>
        <v/>
      </c>
      <c r="V1277" s="451"/>
      <c r="W1277" s="451" t="str">
        <f t="shared" si="84"/>
        <v/>
      </c>
      <c r="X1277" s="451"/>
      <c r="Y1277" s="48"/>
      <c r="Z1277" s="48"/>
      <c r="AA1277" s="48"/>
      <c r="AB1277" s="48"/>
      <c r="AC1277" s="48"/>
      <c r="AD1277" s="48"/>
      <c r="AE1277" s="48"/>
      <c r="AF1277" s="48"/>
      <c r="AG1277" s="48"/>
      <c r="AH1277" s="48"/>
      <c r="AI1277" s="48"/>
      <c r="AJ1277" s="48"/>
      <c r="AK1277" s="48"/>
      <c r="AL1277" s="48"/>
      <c r="AM1277" s="48"/>
      <c r="AN1277" s="48"/>
      <c r="AO1277" s="48"/>
      <c r="AP1277" s="48"/>
      <c r="AQ1277" s="48"/>
      <c r="AR1277" s="48"/>
      <c r="AS1277" s="48"/>
      <c r="AT1277" s="48"/>
      <c r="AU1277" s="48"/>
      <c r="AV1277" s="48"/>
      <c r="AW1277" s="48"/>
      <c r="AX1277" s="48"/>
      <c r="AY1277" s="48"/>
      <c r="AZ1277" s="48"/>
      <c r="BA1277" s="48"/>
      <c r="BB1277" s="48"/>
      <c r="BC1277" s="48"/>
      <c r="BD1277" s="48"/>
      <c r="BE1277" s="48"/>
      <c r="BF1277" s="48"/>
      <c r="BG1277" s="48"/>
      <c r="BH1277" s="48"/>
      <c r="BI1277" s="48"/>
      <c r="BJ1277" s="48"/>
      <c r="BK1277" s="48"/>
      <c r="BL1277" s="48"/>
      <c r="BM1277" s="48"/>
      <c r="BN1277" s="48"/>
      <c r="BO1277" s="48"/>
      <c r="BP1277" s="48"/>
      <c r="BQ1277" s="48"/>
      <c r="BR1277" s="48"/>
      <c r="BS1277" s="48"/>
      <c r="BT1277" s="48"/>
      <c r="BU1277" s="48"/>
    </row>
    <row r="1278" spans="1:73" hidden="1">
      <c r="A1278" s="48"/>
      <c r="B1278" s="48"/>
      <c r="C1278" s="70" t="s">
        <v>3508</v>
      </c>
      <c r="D1278" s="48"/>
      <c r="E1278" s="48"/>
      <c r="F1278" s="48"/>
      <c r="G1278" s="48"/>
      <c r="H1278" s="48"/>
      <c r="I1278" s="48"/>
      <c r="J1278" s="48"/>
      <c r="K1278" s="48"/>
      <c r="L1278" s="450">
        <f t="shared" si="85"/>
        <v>907</v>
      </c>
      <c r="M1278" s="450"/>
      <c r="N1278" s="145" t="s">
        <v>3509</v>
      </c>
      <c r="O1278" s="48"/>
      <c r="P1278" s="48"/>
      <c r="Q1278" s="48"/>
      <c r="R1278" s="48"/>
      <c r="S1278" s="48"/>
      <c r="T1278" s="48"/>
      <c r="U1278" s="451" t="str">
        <f t="shared" si="83"/>
        <v/>
      </c>
      <c r="V1278" s="451"/>
      <c r="W1278" s="451" t="str">
        <f t="shared" si="84"/>
        <v/>
      </c>
      <c r="X1278" s="451"/>
      <c r="Y1278" s="48"/>
      <c r="Z1278" s="48"/>
      <c r="AA1278" s="48"/>
      <c r="AB1278" s="48"/>
      <c r="AC1278" s="48"/>
      <c r="AD1278" s="48"/>
      <c r="AE1278" s="48"/>
      <c r="AF1278" s="48"/>
      <c r="AG1278" s="48"/>
      <c r="AH1278" s="48"/>
      <c r="AI1278" s="48"/>
      <c r="AJ1278" s="48"/>
      <c r="AK1278" s="48"/>
      <c r="AL1278" s="48"/>
      <c r="AM1278" s="48"/>
      <c r="AN1278" s="48"/>
      <c r="AO1278" s="48"/>
      <c r="AP1278" s="48"/>
      <c r="AQ1278" s="48"/>
      <c r="AR1278" s="48"/>
      <c r="AS1278" s="48"/>
      <c r="AT1278" s="48"/>
      <c r="AU1278" s="48"/>
      <c r="AV1278" s="48"/>
      <c r="AW1278" s="48"/>
      <c r="AX1278" s="48"/>
      <c r="AY1278" s="48"/>
      <c r="AZ1278" s="48"/>
      <c r="BA1278" s="48"/>
      <c r="BB1278" s="48"/>
      <c r="BC1278" s="48"/>
      <c r="BD1278" s="48"/>
      <c r="BE1278" s="48"/>
      <c r="BF1278" s="48"/>
      <c r="BG1278" s="48"/>
      <c r="BH1278" s="48"/>
      <c r="BI1278" s="48"/>
      <c r="BJ1278" s="48"/>
      <c r="BK1278" s="48"/>
      <c r="BL1278" s="48"/>
      <c r="BM1278" s="48"/>
      <c r="BN1278" s="48"/>
      <c r="BO1278" s="48"/>
      <c r="BP1278" s="48"/>
      <c r="BQ1278" s="48"/>
      <c r="BR1278" s="48"/>
      <c r="BS1278" s="48"/>
      <c r="BT1278" s="48"/>
      <c r="BU1278" s="48"/>
    </row>
    <row r="1279" spans="1:73" hidden="1">
      <c r="A1279" s="48"/>
      <c r="B1279" s="48"/>
      <c r="C1279" s="70" t="s">
        <v>3510</v>
      </c>
      <c r="D1279" s="48"/>
      <c r="E1279" s="48"/>
      <c r="F1279" s="48"/>
      <c r="G1279" s="48"/>
      <c r="H1279" s="48"/>
      <c r="I1279" s="48"/>
      <c r="J1279" s="48"/>
      <c r="K1279" s="48"/>
      <c r="L1279" s="450">
        <f t="shared" si="85"/>
        <v>908</v>
      </c>
      <c r="M1279" s="450"/>
      <c r="N1279" s="145" t="s">
        <v>3511</v>
      </c>
      <c r="O1279" s="48"/>
      <c r="P1279" s="48"/>
      <c r="Q1279" s="48"/>
      <c r="R1279" s="48"/>
      <c r="S1279" s="48"/>
      <c r="T1279" s="48"/>
      <c r="U1279" s="451" t="str">
        <f t="shared" si="83"/>
        <v/>
      </c>
      <c r="V1279" s="451"/>
      <c r="W1279" s="451" t="str">
        <f t="shared" si="84"/>
        <v/>
      </c>
      <c r="X1279" s="451"/>
      <c r="Y1279" s="48"/>
      <c r="Z1279" s="48"/>
      <c r="AA1279" s="48"/>
      <c r="AB1279" s="48"/>
      <c r="AC1279" s="48"/>
      <c r="AD1279" s="48"/>
      <c r="AE1279" s="48"/>
      <c r="AF1279" s="48"/>
      <c r="AG1279" s="48"/>
      <c r="AH1279" s="48"/>
      <c r="AI1279" s="48"/>
      <c r="AJ1279" s="48"/>
      <c r="AK1279" s="48"/>
      <c r="AL1279" s="48"/>
      <c r="AM1279" s="48"/>
      <c r="AN1279" s="48"/>
      <c r="AO1279" s="48"/>
      <c r="AP1279" s="48"/>
      <c r="AQ1279" s="48"/>
      <c r="AR1279" s="48"/>
      <c r="AS1279" s="48"/>
      <c r="AT1279" s="48"/>
      <c r="AU1279" s="48"/>
      <c r="AV1279" s="48"/>
      <c r="AW1279" s="48"/>
      <c r="AX1279" s="48"/>
      <c r="AY1279" s="48"/>
      <c r="AZ1279" s="48"/>
      <c r="BA1279" s="48"/>
      <c r="BB1279" s="48"/>
      <c r="BC1279" s="48"/>
      <c r="BD1279" s="48"/>
      <c r="BE1279" s="48"/>
      <c r="BF1279" s="48"/>
      <c r="BG1279" s="48"/>
      <c r="BH1279" s="48"/>
      <c r="BI1279" s="48"/>
      <c r="BJ1279" s="48"/>
      <c r="BK1279" s="48"/>
      <c r="BL1279" s="48"/>
      <c r="BM1279" s="48"/>
      <c r="BN1279" s="48"/>
      <c r="BO1279" s="48"/>
      <c r="BP1279" s="48"/>
      <c r="BQ1279" s="48"/>
      <c r="BR1279" s="48"/>
      <c r="BS1279" s="48"/>
      <c r="BT1279" s="48"/>
      <c r="BU1279" s="48"/>
    </row>
    <row r="1280" spans="1:73" hidden="1">
      <c r="A1280" s="48"/>
      <c r="B1280" s="48"/>
      <c r="C1280" s="70" t="s">
        <v>3512</v>
      </c>
      <c r="D1280" s="48"/>
      <c r="E1280" s="48"/>
      <c r="F1280" s="48"/>
      <c r="G1280" s="48"/>
      <c r="H1280" s="48"/>
      <c r="I1280" s="48"/>
      <c r="J1280" s="48"/>
      <c r="K1280" s="48"/>
      <c r="L1280" s="450">
        <f t="shared" si="85"/>
        <v>909</v>
      </c>
      <c r="M1280" s="450"/>
      <c r="N1280" s="145" t="s">
        <v>3513</v>
      </c>
      <c r="O1280" s="48"/>
      <c r="P1280" s="48"/>
      <c r="Q1280" s="48"/>
      <c r="R1280" s="48"/>
      <c r="S1280" s="48"/>
      <c r="T1280" s="48"/>
      <c r="U1280" s="451" t="str">
        <f t="shared" si="83"/>
        <v/>
      </c>
      <c r="V1280" s="451"/>
      <c r="W1280" s="451" t="str">
        <f t="shared" si="84"/>
        <v/>
      </c>
      <c r="X1280" s="451"/>
      <c r="Y1280" s="48"/>
      <c r="Z1280" s="48"/>
      <c r="AA1280" s="48"/>
      <c r="AB1280" s="48"/>
      <c r="AC1280" s="48"/>
      <c r="AD1280" s="48"/>
      <c r="AE1280" s="48"/>
      <c r="AF1280" s="48"/>
      <c r="AG1280" s="48"/>
      <c r="AH1280" s="48"/>
      <c r="AI1280" s="48"/>
      <c r="AJ1280" s="48"/>
      <c r="AK1280" s="48"/>
      <c r="AL1280" s="48"/>
      <c r="AM1280" s="48"/>
      <c r="AN1280" s="48"/>
      <c r="AO1280" s="48"/>
      <c r="AP1280" s="48"/>
      <c r="AQ1280" s="48"/>
      <c r="AR1280" s="48"/>
      <c r="AS1280" s="48"/>
      <c r="AT1280" s="48"/>
      <c r="AU1280" s="48"/>
      <c r="AV1280" s="48"/>
      <c r="AW1280" s="48"/>
      <c r="AX1280" s="48"/>
      <c r="AY1280" s="48"/>
      <c r="AZ1280" s="48"/>
      <c r="BA1280" s="48"/>
      <c r="BB1280" s="48"/>
      <c r="BC1280" s="48"/>
      <c r="BD1280" s="48"/>
      <c r="BE1280" s="48"/>
      <c r="BF1280" s="48"/>
      <c r="BG1280" s="48"/>
      <c r="BH1280" s="48"/>
      <c r="BI1280" s="48"/>
      <c r="BJ1280" s="48"/>
      <c r="BK1280" s="48"/>
      <c r="BL1280" s="48"/>
      <c r="BM1280" s="48"/>
      <c r="BN1280" s="48"/>
      <c r="BO1280" s="48"/>
      <c r="BP1280" s="48"/>
      <c r="BQ1280" s="48"/>
      <c r="BR1280" s="48"/>
      <c r="BS1280" s="48"/>
      <c r="BT1280" s="48"/>
      <c r="BU1280" s="48"/>
    </row>
    <row r="1281" spans="1:73" hidden="1">
      <c r="A1281" s="48"/>
      <c r="B1281" s="48"/>
      <c r="C1281" s="70" t="s">
        <v>3514</v>
      </c>
      <c r="D1281" s="48"/>
      <c r="E1281" s="48"/>
      <c r="F1281" s="48"/>
      <c r="G1281" s="48"/>
      <c r="H1281" s="48"/>
      <c r="I1281" s="48"/>
      <c r="J1281" s="48"/>
      <c r="K1281" s="48"/>
      <c r="L1281" s="450">
        <f t="shared" si="85"/>
        <v>910</v>
      </c>
      <c r="M1281" s="450"/>
      <c r="N1281" s="145" t="s">
        <v>3515</v>
      </c>
      <c r="O1281" s="48"/>
      <c r="P1281" s="48"/>
      <c r="Q1281" s="48"/>
      <c r="R1281" s="48"/>
      <c r="S1281" s="48"/>
      <c r="T1281" s="48"/>
      <c r="U1281" s="451" t="str">
        <f t="shared" si="83"/>
        <v/>
      </c>
      <c r="V1281" s="451"/>
      <c r="W1281" s="451" t="str">
        <f t="shared" si="84"/>
        <v/>
      </c>
      <c r="X1281" s="451"/>
      <c r="Y1281" s="48"/>
      <c r="Z1281" s="48"/>
      <c r="AA1281" s="48"/>
      <c r="AB1281" s="48"/>
      <c r="AC1281" s="48"/>
      <c r="AD1281" s="48"/>
      <c r="AE1281" s="48"/>
      <c r="AF1281" s="48"/>
      <c r="AG1281" s="48"/>
      <c r="AH1281" s="48"/>
      <c r="AI1281" s="48"/>
      <c r="AJ1281" s="48"/>
      <c r="AK1281" s="48"/>
      <c r="AL1281" s="48"/>
      <c r="AM1281" s="48"/>
      <c r="AN1281" s="48"/>
      <c r="AO1281" s="48"/>
      <c r="AP1281" s="48"/>
      <c r="AQ1281" s="48"/>
      <c r="AR1281" s="48"/>
      <c r="AS1281" s="48"/>
      <c r="AT1281" s="48"/>
      <c r="AU1281" s="48"/>
      <c r="AV1281" s="48"/>
      <c r="AW1281" s="48"/>
      <c r="AX1281" s="48"/>
      <c r="AY1281" s="48"/>
      <c r="AZ1281" s="48"/>
      <c r="BA1281" s="48"/>
      <c r="BB1281" s="48"/>
      <c r="BC1281" s="48"/>
      <c r="BD1281" s="48"/>
      <c r="BE1281" s="48"/>
      <c r="BF1281" s="48"/>
      <c r="BG1281" s="48"/>
      <c r="BH1281" s="48"/>
      <c r="BI1281" s="48"/>
      <c r="BJ1281" s="48"/>
      <c r="BK1281" s="48"/>
      <c r="BL1281" s="48"/>
      <c r="BM1281" s="48"/>
      <c r="BN1281" s="48"/>
      <c r="BO1281" s="48"/>
      <c r="BP1281" s="48"/>
      <c r="BQ1281" s="48"/>
      <c r="BR1281" s="48"/>
      <c r="BS1281" s="48"/>
      <c r="BT1281" s="48"/>
      <c r="BU1281" s="48"/>
    </row>
    <row r="1282" spans="1:73" hidden="1">
      <c r="A1282" s="48"/>
      <c r="B1282" s="48"/>
      <c r="C1282" s="70" t="s">
        <v>3516</v>
      </c>
      <c r="D1282" s="48"/>
      <c r="E1282" s="48"/>
      <c r="F1282" s="48"/>
      <c r="G1282" s="48"/>
      <c r="H1282" s="48"/>
      <c r="I1282" s="48"/>
      <c r="J1282" s="48"/>
      <c r="K1282" s="48"/>
      <c r="L1282" s="450">
        <f t="shared" si="85"/>
        <v>911</v>
      </c>
      <c r="M1282" s="450"/>
      <c r="N1282" s="145" t="s">
        <v>3517</v>
      </c>
      <c r="O1282" s="48"/>
      <c r="P1282" s="48"/>
      <c r="Q1282" s="48"/>
      <c r="R1282" s="48"/>
      <c r="S1282" s="48"/>
      <c r="T1282" s="48"/>
      <c r="U1282" s="451" t="str">
        <f t="shared" si="83"/>
        <v/>
      </c>
      <c r="V1282" s="451"/>
      <c r="W1282" s="451" t="str">
        <f t="shared" si="84"/>
        <v/>
      </c>
      <c r="X1282" s="451"/>
      <c r="Y1282" s="48"/>
      <c r="Z1282" s="48"/>
      <c r="AA1282" s="48"/>
      <c r="AB1282" s="48"/>
      <c r="AC1282" s="48"/>
      <c r="AD1282" s="48"/>
      <c r="AE1282" s="48"/>
      <c r="AF1282" s="48"/>
      <c r="AG1282" s="48"/>
      <c r="AH1282" s="48"/>
      <c r="AI1282" s="48"/>
      <c r="AJ1282" s="48"/>
      <c r="AK1282" s="48"/>
      <c r="AL1282" s="48"/>
      <c r="AM1282" s="48"/>
      <c r="AN1282" s="48"/>
      <c r="AO1282" s="48"/>
      <c r="AP1282" s="48"/>
      <c r="AQ1282" s="48"/>
      <c r="AR1282" s="48"/>
      <c r="AS1282" s="48"/>
      <c r="AT1282" s="48"/>
      <c r="AU1282" s="48"/>
      <c r="AV1282" s="48"/>
      <c r="AW1282" s="48"/>
      <c r="AX1282" s="48"/>
      <c r="AY1282" s="48"/>
      <c r="AZ1282" s="48"/>
      <c r="BA1282" s="48"/>
      <c r="BB1282" s="48"/>
      <c r="BC1282" s="48"/>
      <c r="BD1282" s="48"/>
      <c r="BE1282" s="48"/>
      <c r="BF1282" s="48"/>
      <c r="BG1282" s="48"/>
      <c r="BH1282" s="48"/>
      <c r="BI1282" s="48"/>
      <c r="BJ1282" s="48"/>
      <c r="BK1282" s="48"/>
      <c r="BL1282" s="48"/>
      <c r="BM1282" s="48"/>
      <c r="BN1282" s="48"/>
      <c r="BO1282" s="48"/>
      <c r="BP1282" s="48"/>
      <c r="BQ1282" s="48"/>
      <c r="BR1282" s="48"/>
      <c r="BS1282" s="48"/>
      <c r="BT1282" s="48"/>
      <c r="BU1282" s="48"/>
    </row>
    <row r="1283" spans="1:73" hidden="1">
      <c r="A1283" s="48"/>
      <c r="B1283" s="48"/>
      <c r="C1283" s="70" t="s">
        <v>3518</v>
      </c>
      <c r="D1283" s="48"/>
      <c r="E1283" s="48"/>
      <c r="F1283" s="48"/>
      <c r="G1283" s="48"/>
      <c r="H1283" s="48"/>
      <c r="I1283" s="48"/>
      <c r="J1283" s="48"/>
      <c r="K1283" s="48"/>
      <c r="L1283" s="450">
        <f t="shared" si="85"/>
        <v>912</v>
      </c>
      <c r="M1283" s="450"/>
      <c r="N1283" s="145" t="s">
        <v>3519</v>
      </c>
      <c r="O1283" s="48"/>
      <c r="P1283" s="48"/>
      <c r="Q1283" s="48"/>
      <c r="R1283" s="48"/>
      <c r="S1283" s="48"/>
      <c r="T1283" s="48"/>
      <c r="U1283" s="451" t="str">
        <f t="shared" si="83"/>
        <v/>
      </c>
      <c r="V1283" s="451"/>
      <c r="W1283" s="451" t="str">
        <f t="shared" si="84"/>
        <v/>
      </c>
      <c r="X1283" s="451"/>
      <c r="Y1283" s="48"/>
      <c r="Z1283" s="48"/>
      <c r="AA1283" s="48"/>
      <c r="AB1283" s="48"/>
      <c r="AC1283" s="48"/>
      <c r="AD1283" s="48"/>
      <c r="AE1283" s="48"/>
      <c r="AF1283" s="48"/>
      <c r="AG1283" s="48"/>
      <c r="AH1283" s="48"/>
      <c r="AI1283" s="48"/>
      <c r="AJ1283" s="48"/>
      <c r="AK1283" s="48"/>
      <c r="AL1283" s="48"/>
      <c r="AM1283" s="48"/>
      <c r="AN1283" s="48"/>
      <c r="AO1283" s="48"/>
      <c r="AP1283" s="48"/>
      <c r="AQ1283" s="48"/>
      <c r="AR1283" s="48"/>
      <c r="AS1283" s="48"/>
      <c r="AT1283" s="48"/>
      <c r="AU1283" s="48"/>
      <c r="AV1283" s="48"/>
      <c r="AW1283" s="48"/>
      <c r="AX1283" s="48"/>
      <c r="AY1283" s="48"/>
      <c r="AZ1283" s="48"/>
      <c r="BA1283" s="48"/>
      <c r="BB1283" s="48"/>
      <c r="BC1283" s="48"/>
      <c r="BD1283" s="48"/>
      <c r="BE1283" s="48"/>
      <c r="BF1283" s="48"/>
      <c r="BG1283" s="48"/>
      <c r="BH1283" s="48"/>
      <c r="BI1283" s="48"/>
      <c r="BJ1283" s="48"/>
      <c r="BK1283" s="48"/>
      <c r="BL1283" s="48"/>
      <c r="BM1283" s="48"/>
      <c r="BN1283" s="48"/>
      <c r="BO1283" s="48"/>
      <c r="BP1283" s="48"/>
      <c r="BQ1283" s="48"/>
      <c r="BR1283" s="48"/>
      <c r="BS1283" s="48"/>
      <c r="BT1283" s="48"/>
      <c r="BU1283" s="48"/>
    </row>
    <row r="1284" spans="1:73" hidden="1">
      <c r="A1284" s="48"/>
      <c r="B1284" s="48"/>
      <c r="C1284" s="70" t="s">
        <v>3520</v>
      </c>
      <c r="D1284" s="48"/>
      <c r="E1284" s="48"/>
      <c r="F1284" s="48"/>
      <c r="G1284" s="48"/>
      <c r="H1284" s="48"/>
      <c r="I1284" s="48"/>
      <c r="J1284" s="48"/>
      <c r="K1284" s="48"/>
      <c r="L1284" s="450">
        <f t="shared" si="85"/>
        <v>913</v>
      </c>
      <c r="M1284" s="450"/>
      <c r="N1284" s="145" t="s">
        <v>3521</v>
      </c>
      <c r="O1284" s="48"/>
      <c r="P1284" s="48"/>
      <c r="Q1284" s="48"/>
      <c r="R1284" s="48"/>
      <c r="S1284" s="48"/>
      <c r="T1284" s="48"/>
      <c r="U1284" s="451" t="str">
        <f t="shared" si="83"/>
        <v/>
      </c>
      <c r="V1284" s="451"/>
      <c r="W1284" s="451" t="str">
        <f t="shared" si="84"/>
        <v/>
      </c>
      <c r="X1284" s="451"/>
      <c r="Y1284" s="48"/>
      <c r="Z1284" s="48"/>
      <c r="AA1284" s="48"/>
      <c r="AB1284" s="48"/>
      <c r="AC1284" s="48"/>
      <c r="AD1284" s="48"/>
      <c r="AE1284" s="48"/>
      <c r="AF1284" s="48"/>
      <c r="AG1284" s="48"/>
      <c r="AH1284" s="48"/>
      <c r="AI1284" s="48"/>
      <c r="AJ1284" s="48"/>
      <c r="AK1284" s="48"/>
      <c r="AL1284" s="48"/>
      <c r="AM1284" s="48"/>
      <c r="AN1284" s="48"/>
      <c r="AO1284" s="48"/>
      <c r="AP1284" s="48"/>
      <c r="AQ1284" s="48"/>
      <c r="AR1284" s="48"/>
      <c r="AS1284" s="48"/>
      <c r="AT1284" s="48"/>
      <c r="AU1284" s="48"/>
      <c r="AV1284" s="48"/>
      <c r="AW1284" s="48"/>
      <c r="AX1284" s="48"/>
      <c r="AY1284" s="48"/>
      <c r="AZ1284" s="48"/>
      <c r="BA1284" s="48"/>
      <c r="BB1284" s="48"/>
      <c r="BC1284" s="48"/>
      <c r="BD1284" s="48"/>
      <c r="BE1284" s="48"/>
      <c r="BF1284" s="48"/>
      <c r="BG1284" s="48"/>
      <c r="BH1284" s="48"/>
      <c r="BI1284" s="48"/>
      <c r="BJ1284" s="48"/>
      <c r="BK1284" s="48"/>
      <c r="BL1284" s="48"/>
      <c r="BM1284" s="48"/>
      <c r="BN1284" s="48"/>
      <c r="BO1284" s="48"/>
      <c r="BP1284" s="48"/>
      <c r="BQ1284" s="48"/>
      <c r="BR1284" s="48"/>
      <c r="BS1284" s="48"/>
      <c r="BT1284" s="48"/>
      <c r="BU1284" s="48"/>
    </row>
    <row r="1285" spans="1:73" hidden="1">
      <c r="A1285" s="48"/>
      <c r="B1285" s="48"/>
      <c r="C1285" s="70" t="s">
        <v>3522</v>
      </c>
      <c r="D1285" s="48"/>
      <c r="E1285" s="48"/>
      <c r="F1285" s="48"/>
      <c r="G1285" s="48"/>
      <c r="H1285" s="48"/>
      <c r="I1285" s="48"/>
      <c r="J1285" s="48"/>
      <c r="K1285" s="48"/>
      <c r="L1285" s="450">
        <f t="shared" si="85"/>
        <v>914</v>
      </c>
      <c r="M1285" s="450"/>
      <c r="N1285" s="145" t="s">
        <v>3523</v>
      </c>
      <c r="O1285" s="48"/>
      <c r="P1285" s="48"/>
      <c r="Q1285" s="48"/>
      <c r="R1285" s="48"/>
      <c r="S1285" s="48"/>
      <c r="T1285" s="48"/>
      <c r="U1285" s="451" t="str">
        <f t="shared" si="83"/>
        <v/>
      </c>
      <c r="V1285" s="451"/>
      <c r="W1285" s="451" t="str">
        <f t="shared" si="84"/>
        <v/>
      </c>
      <c r="X1285" s="451"/>
      <c r="Y1285" s="48"/>
      <c r="Z1285" s="48"/>
      <c r="AA1285" s="48"/>
      <c r="AB1285" s="48"/>
      <c r="AC1285" s="48"/>
      <c r="AD1285" s="48"/>
      <c r="AE1285" s="48"/>
      <c r="AF1285" s="48"/>
      <c r="AG1285" s="48"/>
      <c r="AH1285" s="48"/>
      <c r="AI1285" s="48"/>
      <c r="AJ1285" s="48"/>
      <c r="AK1285" s="48"/>
      <c r="AL1285" s="48"/>
      <c r="AM1285" s="48"/>
      <c r="AN1285" s="48"/>
      <c r="AO1285" s="48"/>
      <c r="AP1285" s="48"/>
      <c r="AQ1285" s="48"/>
      <c r="AR1285" s="48"/>
      <c r="AS1285" s="48"/>
      <c r="AT1285" s="48"/>
      <c r="AU1285" s="48"/>
      <c r="AV1285" s="48"/>
      <c r="AW1285" s="48"/>
      <c r="AX1285" s="48"/>
      <c r="AY1285" s="48"/>
      <c r="AZ1285" s="48"/>
      <c r="BA1285" s="48"/>
      <c r="BB1285" s="48"/>
      <c r="BC1285" s="48"/>
      <c r="BD1285" s="48"/>
      <c r="BE1285" s="48"/>
      <c r="BF1285" s="48"/>
      <c r="BG1285" s="48"/>
      <c r="BH1285" s="48"/>
      <c r="BI1285" s="48"/>
      <c r="BJ1285" s="48"/>
      <c r="BK1285" s="48"/>
      <c r="BL1285" s="48"/>
      <c r="BM1285" s="48"/>
      <c r="BN1285" s="48"/>
      <c r="BO1285" s="48"/>
      <c r="BP1285" s="48"/>
      <c r="BQ1285" s="48"/>
      <c r="BR1285" s="48"/>
      <c r="BS1285" s="48"/>
      <c r="BT1285" s="48"/>
      <c r="BU1285" s="48"/>
    </row>
    <row r="1286" spans="1:73" hidden="1">
      <c r="A1286" s="48"/>
      <c r="B1286" s="48"/>
      <c r="C1286" s="70" t="s">
        <v>3524</v>
      </c>
      <c r="D1286" s="48"/>
      <c r="E1286" s="48"/>
      <c r="F1286" s="48"/>
      <c r="G1286" s="48"/>
      <c r="H1286" s="48"/>
      <c r="I1286" s="48"/>
      <c r="J1286" s="48"/>
      <c r="K1286" s="48"/>
      <c r="L1286" s="450">
        <f t="shared" si="85"/>
        <v>915</v>
      </c>
      <c r="M1286" s="450"/>
      <c r="N1286" s="145" t="s">
        <v>3525</v>
      </c>
      <c r="O1286" s="48"/>
      <c r="P1286" s="48"/>
      <c r="Q1286" s="48"/>
      <c r="R1286" s="48"/>
      <c r="S1286" s="48"/>
      <c r="T1286" s="48"/>
      <c r="U1286" s="451" t="str">
        <f t="shared" si="83"/>
        <v/>
      </c>
      <c r="V1286" s="451"/>
      <c r="W1286" s="451" t="str">
        <f t="shared" si="84"/>
        <v/>
      </c>
      <c r="X1286" s="451"/>
      <c r="Y1286" s="48"/>
      <c r="Z1286" s="48"/>
      <c r="AA1286" s="48"/>
      <c r="AB1286" s="48"/>
      <c r="AC1286" s="48"/>
      <c r="AD1286" s="48"/>
      <c r="AE1286" s="48"/>
      <c r="AF1286" s="48"/>
      <c r="AG1286" s="48"/>
      <c r="AH1286" s="48"/>
      <c r="AI1286" s="48"/>
      <c r="AJ1286" s="48"/>
      <c r="AK1286" s="48"/>
      <c r="AL1286" s="48"/>
      <c r="AM1286" s="48"/>
      <c r="AN1286" s="48"/>
      <c r="AO1286" s="48"/>
      <c r="AP1286" s="48"/>
      <c r="AQ1286" s="48"/>
      <c r="AR1286" s="48"/>
      <c r="AS1286" s="48"/>
      <c r="AT1286" s="48"/>
      <c r="AU1286" s="48"/>
      <c r="AV1286" s="48"/>
      <c r="AW1286" s="48"/>
      <c r="AX1286" s="48"/>
      <c r="AY1286" s="48"/>
      <c r="AZ1286" s="48"/>
      <c r="BA1286" s="48"/>
      <c r="BB1286" s="48"/>
      <c r="BC1286" s="48"/>
      <c r="BD1286" s="48"/>
      <c r="BE1286" s="48"/>
      <c r="BF1286" s="48"/>
      <c r="BG1286" s="48"/>
      <c r="BH1286" s="48"/>
      <c r="BI1286" s="48"/>
      <c r="BJ1286" s="48"/>
      <c r="BK1286" s="48"/>
      <c r="BL1286" s="48"/>
      <c r="BM1286" s="48"/>
      <c r="BN1286" s="48"/>
      <c r="BO1286" s="48"/>
      <c r="BP1286" s="48"/>
      <c r="BQ1286" s="48"/>
      <c r="BR1286" s="48"/>
      <c r="BS1286" s="48"/>
      <c r="BT1286" s="48"/>
      <c r="BU1286" s="48"/>
    </row>
    <row r="1287" spans="1:73" hidden="1">
      <c r="A1287" s="48"/>
      <c r="B1287" s="48"/>
      <c r="C1287" s="147" t="s">
        <v>3526</v>
      </c>
      <c r="D1287" s="48"/>
      <c r="E1287" s="48"/>
      <c r="F1287" s="48"/>
      <c r="G1287" s="48"/>
      <c r="H1287" s="48"/>
      <c r="I1287" s="48"/>
      <c r="J1287" s="48"/>
      <c r="K1287" s="48"/>
      <c r="L1287" s="450">
        <f t="shared" si="85"/>
        <v>916</v>
      </c>
      <c r="M1287" s="450"/>
      <c r="N1287" s="145" t="s">
        <v>2540</v>
      </c>
      <c r="O1287" s="48"/>
      <c r="P1287" s="48"/>
      <c r="Q1287" s="48"/>
      <c r="R1287" s="48"/>
      <c r="S1287" s="48"/>
      <c r="T1287" s="48"/>
      <c r="U1287" s="451" t="str">
        <f t="shared" si="83"/>
        <v/>
      </c>
      <c r="V1287" s="451"/>
      <c r="W1287" s="451" t="str">
        <f t="shared" si="84"/>
        <v/>
      </c>
      <c r="X1287" s="451"/>
      <c r="Y1287" s="48"/>
      <c r="Z1287" s="48"/>
      <c r="AA1287" s="48"/>
      <c r="AB1287" s="48"/>
      <c r="AC1287" s="48"/>
      <c r="AD1287" s="48"/>
      <c r="AE1287" s="48"/>
      <c r="AF1287" s="48"/>
      <c r="AG1287" s="48"/>
      <c r="AH1287" s="48"/>
      <c r="AI1287" s="48"/>
      <c r="AJ1287" s="48"/>
      <c r="AK1287" s="48"/>
      <c r="AL1287" s="48"/>
      <c r="AM1287" s="48"/>
      <c r="AN1287" s="48"/>
      <c r="AO1287" s="48"/>
      <c r="AP1287" s="48"/>
      <c r="AQ1287" s="48"/>
      <c r="AR1287" s="48"/>
      <c r="AS1287" s="48"/>
      <c r="AT1287" s="48"/>
      <c r="AU1287" s="48"/>
      <c r="AV1287" s="48"/>
      <c r="AW1287" s="48"/>
      <c r="AX1287" s="48"/>
      <c r="AY1287" s="48"/>
      <c r="AZ1287" s="48"/>
      <c r="BA1287" s="48"/>
      <c r="BB1287" s="48"/>
      <c r="BC1287" s="48"/>
      <c r="BD1287" s="48"/>
      <c r="BE1287" s="48"/>
      <c r="BF1287" s="48"/>
      <c r="BG1287" s="48"/>
      <c r="BH1287" s="48"/>
      <c r="BI1287" s="48"/>
      <c r="BJ1287" s="48"/>
      <c r="BK1287" s="48"/>
      <c r="BL1287" s="48"/>
      <c r="BM1287" s="48"/>
      <c r="BN1287" s="48"/>
      <c r="BO1287" s="48"/>
      <c r="BP1287" s="48"/>
      <c r="BQ1287" s="48"/>
      <c r="BR1287" s="48"/>
      <c r="BS1287" s="48"/>
      <c r="BT1287" s="48"/>
      <c r="BU1287" s="48"/>
    </row>
    <row r="1288" spans="1:73" hidden="1">
      <c r="A1288" s="48"/>
      <c r="B1288" s="48"/>
      <c r="C1288" s="70" t="s">
        <v>3527</v>
      </c>
      <c r="D1288" s="48"/>
      <c r="E1288" s="48"/>
      <c r="F1288" s="48"/>
      <c r="G1288" s="48"/>
      <c r="H1288" s="48"/>
      <c r="I1288" s="48"/>
      <c r="J1288" s="48"/>
      <c r="K1288" s="48"/>
      <c r="L1288" s="450">
        <f t="shared" si="85"/>
        <v>917</v>
      </c>
      <c r="M1288" s="450"/>
      <c r="N1288" s="145" t="s">
        <v>3528</v>
      </c>
      <c r="O1288" s="48"/>
      <c r="P1288" s="48"/>
      <c r="Q1288" s="48"/>
      <c r="R1288" s="48"/>
      <c r="S1288" s="48"/>
      <c r="T1288" s="48"/>
      <c r="U1288" s="451" t="str">
        <f t="shared" si="83"/>
        <v/>
      </c>
      <c r="V1288" s="451"/>
      <c r="W1288" s="451" t="str">
        <f t="shared" si="84"/>
        <v/>
      </c>
      <c r="X1288" s="451"/>
      <c r="Y1288" s="48"/>
      <c r="Z1288" s="48"/>
      <c r="AA1288" s="48"/>
      <c r="AB1288" s="48"/>
      <c r="AC1288" s="48"/>
      <c r="AD1288" s="48"/>
      <c r="AE1288" s="48"/>
      <c r="AF1288" s="48"/>
      <c r="AG1288" s="48"/>
      <c r="AH1288" s="48"/>
      <c r="AI1288" s="48"/>
      <c r="AJ1288" s="48"/>
      <c r="AK1288" s="48"/>
      <c r="AL1288" s="48"/>
      <c r="AM1288" s="48"/>
      <c r="AN1288" s="48"/>
      <c r="AO1288" s="48"/>
      <c r="AP1288" s="48"/>
      <c r="AQ1288" s="48"/>
      <c r="AR1288" s="48"/>
      <c r="AS1288" s="48"/>
      <c r="AT1288" s="48"/>
      <c r="AU1288" s="48"/>
      <c r="AV1288" s="48"/>
      <c r="AW1288" s="48"/>
      <c r="AX1288" s="48"/>
      <c r="AY1288" s="48"/>
      <c r="AZ1288" s="48"/>
      <c r="BA1288" s="48"/>
      <c r="BB1288" s="48"/>
      <c r="BC1288" s="48"/>
      <c r="BD1288" s="48"/>
      <c r="BE1288" s="48"/>
      <c r="BF1288" s="48"/>
      <c r="BG1288" s="48"/>
      <c r="BH1288" s="48"/>
      <c r="BI1288" s="48"/>
      <c r="BJ1288" s="48"/>
      <c r="BK1288" s="48"/>
      <c r="BL1288" s="48"/>
      <c r="BM1288" s="48"/>
      <c r="BN1288" s="48"/>
      <c r="BO1288" s="48"/>
      <c r="BP1288" s="48"/>
      <c r="BQ1288" s="48"/>
      <c r="BR1288" s="48"/>
      <c r="BS1288" s="48"/>
      <c r="BT1288" s="48"/>
      <c r="BU1288" s="48"/>
    </row>
    <row r="1289" spans="1:73" hidden="1">
      <c r="A1289" s="48"/>
      <c r="B1289" s="48"/>
      <c r="C1289" s="70" t="s">
        <v>3529</v>
      </c>
      <c r="D1289" s="48"/>
      <c r="E1289" s="48"/>
      <c r="F1289" s="48"/>
      <c r="G1289" s="48"/>
      <c r="H1289" s="48"/>
      <c r="I1289" s="48"/>
      <c r="J1289" s="48"/>
      <c r="K1289" s="48"/>
      <c r="L1289" s="450">
        <f t="shared" si="85"/>
        <v>918</v>
      </c>
      <c r="M1289" s="450"/>
      <c r="N1289" s="145" t="s">
        <v>3530</v>
      </c>
      <c r="O1289" s="48"/>
      <c r="P1289" s="48"/>
      <c r="Q1289" s="48"/>
      <c r="R1289" s="48"/>
      <c r="S1289" s="48"/>
      <c r="T1289" s="48"/>
      <c r="U1289" s="451" t="str">
        <f t="shared" si="83"/>
        <v/>
      </c>
      <c r="V1289" s="451"/>
      <c r="W1289" s="451" t="str">
        <f t="shared" si="84"/>
        <v/>
      </c>
      <c r="X1289" s="451"/>
      <c r="Y1289" s="48"/>
      <c r="Z1289" s="48"/>
      <c r="AA1289" s="48"/>
      <c r="AB1289" s="48"/>
      <c r="AC1289" s="48"/>
      <c r="AD1289" s="48"/>
      <c r="AE1289" s="48"/>
      <c r="AF1289" s="48"/>
      <c r="AG1289" s="48"/>
      <c r="AH1289" s="48"/>
      <c r="AI1289" s="48"/>
      <c r="AJ1289" s="48"/>
      <c r="AK1289" s="48"/>
      <c r="AL1289" s="48"/>
      <c r="AM1289" s="48"/>
      <c r="AN1289" s="48"/>
      <c r="AO1289" s="48"/>
      <c r="AP1289" s="48"/>
      <c r="AQ1289" s="48"/>
      <c r="AR1289" s="48"/>
      <c r="AS1289" s="48"/>
      <c r="AT1289" s="48"/>
      <c r="AU1289" s="48"/>
      <c r="AV1289" s="48"/>
      <c r="AW1289" s="48"/>
      <c r="AX1289" s="48"/>
      <c r="AY1289" s="48"/>
      <c r="AZ1289" s="48"/>
      <c r="BA1289" s="48"/>
      <c r="BB1289" s="48"/>
      <c r="BC1289" s="48"/>
      <c r="BD1289" s="48"/>
      <c r="BE1289" s="48"/>
      <c r="BF1289" s="48"/>
      <c r="BG1289" s="48"/>
      <c r="BH1289" s="48"/>
      <c r="BI1289" s="48"/>
      <c r="BJ1289" s="48"/>
      <c r="BK1289" s="48"/>
      <c r="BL1289" s="48"/>
      <c r="BM1289" s="48"/>
      <c r="BN1289" s="48"/>
      <c r="BO1289" s="48"/>
      <c r="BP1289" s="48"/>
      <c r="BQ1289" s="48"/>
      <c r="BR1289" s="48"/>
      <c r="BS1289" s="48"/>
      <c r="BT1289" s="48"/>
      <c r="BU1289" s="48"/>
    </row>
    <row r="1290" spans="1:73" hidden="1">
      <c r="A1290" s="48"/>
      <c r="B1290" s="48"/>
      <c r="C1290" s="70" t="s">
        <v>3531</v>
      </c>
      <c r="D1290" s="48"/>
      <c r="E1290" s="48"/>
      <c r="F1290" s="48"/>
      <c r="G1290" s="48"/>
      <c r="H1290" s="48"/>
      <c r="I1290" s="48"/>
      <c r="J1290" s="48"/>
      <c r="K1290" s="48"/>
      <c r="L1290" s="450">
        <f t="shared" si="85"/>
        <v>919</v>
      </c>
      <c r="M1290" s="450"/>
      <c r="N1290" s="145" t="s">
        <v>3532</v>
      </c>
      <c r="O1290" s="48"/>
      <c r="P1290" s="48"/>
      <c r="Q1290" s="48"/>
      <c r="R1290" s="48"/>
      <c r="S1290" s="48"/>
      <c r="T1290" s="48"/>
      <c r="U1290" s="451" t="str">
        <f t="shared" si="83"/>
        <v/>
      </c>
      <c r="V1290" s="451"/>
      <c r="W1290" s="451" t="str">
        <f t="shared" si="84"/>
        <v/>
      </c>
      <c r="X1290" s="451"/>
      <c r="Y1290" s="48"/>
      <c r="Z1290" s="48"/>
      <c r="AA1290" s="48"/>
      <c r="AB1290" s="48"/>
      <c r="AC1290" s="48"/>
      <c r="AD1290" s="48"/>
      <c r="AE1290" s="48"/>
      <c r="AF1290" s="48"/>
      <c r="AG1290" s="48"/>
      <c r="AH1290" s="48"/>
      <c r="AI1290" s="48"/>
      <c r="AJ1290" s="48"/>
      <c r="AK1290" s="48"/>
      <c r="AL1290" s="48"/>
      <c r="AM1290" s="48"/>
      <c r="AN1290" s="48"/>
      <c r="AO1290" s="48"/>
      <c r="AP1290" s="48"/>
      <c r="AQ1290" s="48"/>
      <c r="AR1290" s="48"/>
      <c r="AS1290" s="48"/>
      <c r="AT1290" s="48"/>
      <c r="AU1290" s="48"/>
      <c r="AV1290" s="48"/>
      <c r="AW1290" s="48"/>
      <c r="AX1290" s="48"/>
      <c r="AY1290" s="48"/>
      <c r="AZ1290" s="48"/>
      <c r="BA1290" s="48"/>
      <c r="BB1290" s="48"/>
      <c r="BC1290" s="48"/>
      <c r="BD1290" s="48"/>
      <c r="BE1290" s="48"/>
      <c r="BF1290" s="48"/>
      <c r="BG1290" s="48"/>
      <c r="BH1290" s="48"/>
      <c r="BI1290" s="48"/>
      <c r="BJ1290" s="48"/>
      <c r="BK1290" s="48"/>
      <c r="BL1290" s="48"/>
      <c r="BM1290" s="48"/>
      <c r="BN1290" s="48"/>
      <c r="BO1290" s="48"/>
      <c r="BP1290" s="48"/>
      <c r="BQ1290" s="48"/>
      <c r="BR1290" s="48"/>
      <c r="BS1290" s="48"/>
      <c r="BT1290" s="48"/>
      <c r="BU1290" s="48"/>
    </row>
    <row r="1291" spans="1:73" hidden="1">
      <c r="A1291" s="48"/>
      <c r="B1291" s="48"/>
      <c r="C1291" s="70" t="s">
        <v>3533</v>
      </c>
      <c r="D1291" s="48"/>
      <c r="E1291" s="48"/>
      <c r="F1291" s="48"/>
      <c r="G1291" s="48"/>
      <c r="H1291" s="48"/>
      <c r="I1291" s="48"/>
      <c r="J1291" s="48"/>
      <c r="K1291" s="48"/>
      <c r="L1291" s="450">
        <f t="shared" si="85"/>
        <v>920</v>
      </c>
      <c r="M1291" s="450"/>
      <c r="N1291" s="145" t="s">
        <v>2663</v>
      </c>
      <c r="O1291" s="48"/>
      <c r="P1291" s="48"/>
      <c r="Q1291" s="48"/>
      <c r="R1291" s="48"/>
      <c r="S1291" s="48"/>
      <c r="T1291" s="48"/>
      <c r="U1291" s="451" t="str">
        <f t="shared" si="83"/>
        <v/>
      </c>
      <c r="V1291" s="451"/>
      <c r="W1291" s="451" t="str">
        <f t="shared" si="84"/>
        <v/>
      </c>
      <c r="X1291" s="451"/>
      <c r="Y1291" s="48"/>
      <c r="Z1291" s="48"/>
      <c r="AA1291" s="48"/>
      <c r="AB1291" s="48"/>
      <c r="AC1291" s="48"/>
      <c r="AD1291" s="48"/>
      <c r="AE1291" s="48"/>
      <c r="AF1291" s="48"/>
      <c r="AG1291" s="48"/>
      <c r="AH1291" s="48"/>
      <c r="AI1291" s="48"/>
      <c r="AJ1291" s="48"/>
      <c r="AK1291" s="48"/>
      <c r="AL1291" s="48"/>
      <c r="AM1291" s="48"/>
      <c r="AN1291" s="48"/>
      <c r="AO1291" s="48"/>
      <c r="AP1291" s="48"/>
      <c r="AQ1291" s="48"/>
      <c r="AR1291" s="48"/>
      <c r="AS1291" s="48"/>
      <c r="AT1291" s="48"/>
      <c r="AU1291" s="48"/>
      <c r="AV1291" s="48"/>
      <c r="AW1291" s="48"/>
      <c r="AX1291" s="48"/>
      <c r="AY1291" s="48"/>
      <c r="AZ1291" s="48"/>
      <c r="BA1291" s="48"/>
      <c r="BB1291" s="48"/>
      <c r="BC1291" s="48"/>
      <c r="BD1291" s="48"/>
      <c r="BE1291" s="48"/>
      <c r="BF1291" s="48"/>
      <c r="BG1291" s="48"/>
      <c r="BH1291" s="48"/>
      <c r="BI1291" s="48"/>
      <c r="BJ1291" s="48"/>
      <c r="BK1291" s="48"/>
      <c r="BL1291" s="48"/>
      <c r="BM1291" s="48"/>
      <c r="BN1291" s="48"/>
      <c r="BO1291" s="48"/>
      <c r="BP1291" s="48"/>
      <c r="BQ1291" s="48"/>
      <c r="BR1291" s="48"/>
      <c r="BS1291" s="48"/>
      <c r="BT1291" s="48"/>
      <c r="BU1291" s="48"/>
    </row>
    <row r="1292" spans="1:73" hidden="1">
      <c r="A1292" s="48"/>
      <c r="B1292" s="48"/>
      <c r="C1292" s="70" t="s">
        <v>3534</v>
      </c>
      <c r="D1292" s="48"/>
      <c r="E1292" s="48"/>
      <c r="F1292" s="48"/>
      <c r="G1292" s="48"/>
      <c r="H1292" s="48"/>
      <c r="I1292" s="48"/>
      <c r="J1292" s="48"/>
      <c r="K1292" s="48"/>
      <c r="L1292" s="450">
        <f t="shared" si="85"/>
        <v>921</v>
      </c>
      <c r="M1292" s="450"/>
      <c r="N1292" s="145" t="s">
        <v>3535</v>
      </c>
      <c r="O1292" s="48"/>
      <c r="P1292" s="48"/>
      <c r="Q1292" s="48"/>
      <c r="R1292" s="48"/>
      <c r="S1292" s="48"/>
      <c r="T1292" s="48"/>
      <c r="U1292" s="451" t="str">
        <f t="shared" si="83"/>
        <v/>
      </c>
      <c r="V1292" s="451"/>
      <c r="W1292" s="451" t="str">
        <f t="shared" si="84"/>
        <v/>
      </c>
      <c r="X1292" s="451"/>
      <c r="Y1292" s="48"/>
      <c r="Z1292" s="48"/>
      <c r="AA1292" s="48"/>
      <c r="AB1292" s="48"/>
      <c r="AC1292" s="48"/>
      <c r="AD1292" s="48"/>
      <c r="AE1292" s="48"/>
      <c r="AF1292" s="48"/>
      <c r="AG1292" s="48"/>
      <c r="AH1292" s="48"/>
      <c r="AI1292" s="48"/>
      <c r="AJ1292" s="48"/>
      <c r="AK1292" s="48"/>
      <c r="AL1292" s="48"/>
      <c r="AM1292" s="48"/>
      <c r="AN1292" s="48"/>
      <c r="AO1292" s="48"/>
      <c r="AP1292" s="48"/>
      <c r="AQ1292" s="48"/>
      <c r="AR1292" s="48"/>
      <c r="AS1292" s="48"/>
      <c r="AT1292" s="48"/>
      <c r="AU1292" s="48"/>
      <c r="AV1292" s="48"/>
      <c r="AW1292" s="48"/>
      <c r="AX1292" s="48"/>
      <c r="AY1292" s="48"/>
      <c r="AZ1292" s="48"/>
      <c r="BA1292" s="48"/>
      <c r="BB1292" s="48"/>
      <c r="BC1292" s="48"/>
      <c r="BD1292" s="48"/>
      <c r="BE1292" s="48"/>
      <c r="BF1292" s="48"/>
      <c r="BG1292" s="48"/>
      <c r="BH1292" s="48"/>
      <c r="BI1292" s="48"/>
      <c r="BJ1292" s="48"/>
      <c r="BK1292" s="48"/>
      <c r="BL1292" s="48"/>
      <c r="BM1292" s="48"/>
      <c r="BN1292" s="48"/>
      <c r="BO1292" s="48"/>
      <c r="BP1292" s="48"/>
      <c r="BQ1292" s="48"/>
      <c r="BR1292" s="48"/>
      <c r="BS1292" s="48"/>
      <c r="BT1292" s="48"/>
      <c r="BU1292" s="48"/>
    </row>
    <row r="1293" spans="1:73" hidden="1">
      <c r="A1293" s="48"/>
      <c r="B1293" s="48"/>
      <c r="C1293" s="70" t="s">
        <v>3536</v>
      </c>
      <c r="D1293" s="48"/>
      <c r="E1293" s="48"/>
      <c r="F1293" s="48"/>
      <c r="G1293" s="48"/>
      <c r="H1293" s="48"/>
      <c r="I1293" s="48"/>
      <c r="J1293" s="48"/>
      <c r="K1293" s="48"/>
      <c r="L1293" s="450">
        <f t="shared" si="85"/>
        <v>922</v>
      </c>
      <c r="M1293" s="450"/>
      <c r="N1293" s="145" t="s">
        <v>3537</v>
      </c>
      <c r="O1293" s="48"/>
      <c r="P1293" s="48"/>
      <c r="Q1293" s="48"/>
      <c r="R1293" s="48"/>
      <c r="S1293" s="48"/>
      <c r="T1293" s="48"/>
      <c r="U1293" s="451" t="str">
        <f t="shared" si="83"/>
        <v/>
      </c>
      <c r="V1293" s="451"/>
      <c r="W1293" s="451" t="str">
        <f t="shared" si="84"/>
        <v/>
      </c>
      <c r="X1293" s="451"/>
      <c r="Y1293" s="48"/>
      <c r="Z1293" s="48"/>
      <c r="AA1293" s="48"/>
      <c r="AB1293" s="48"/>
      <c r="AC1293" s="48"/>
      <c r="AD1293" s="48"/>
      <c r="AE1293" s="48"/>
      <c r="AF1293" s="48"/>
      <c r="AG1293" s="48"/>
      <c r="AH1293" s="48"/>
      <c r="AI1293" s="48"/>
      <c r="AJ1293" s="48"/>
      <c r="AK1293" s="48"/>
      <c r="AL1293" s="48"/>
      <c r="AM1293" s="48"/>
      <c r="AN1293" s="48"/>
      <c r="AO1293" s="48"/>
      <c r="AP1293" s="48"/>
      <c r="AQ1293" s="48"/>
      <c r="AR1293" s="48"/>
      <c r="AS1293" s="48"/>
      <c r="AT1293" s="48"/>
      <c r="AU1293" s="48"/>
      <c r="AV1293" s="48"/>
      <c r="AW1293" s="48"/>
      <c r="AX1293" s="48"/>
      <c r="AY1293" s="48"/>
      <c r="AZ1293" s="48"/>
      <c r="BA1293" s="48"/>
      <c r="BB1293" s="48"/>
      <c r="BC1293" s="48"/>
      <c r="BD1293" s="48"/>
      <c r="BE1293" s="48"/>
      <c r="BF1293" s="48"/>
      <c r="BG1293" s="48"/>
      <c r="BH1293" s="48"/>
      <c r="BI1293" s="48"/>
      <c r="BJ1293" s="48"/>
      <c r="BK1293" s="48"/>
      <c r="BL1293" s="48"/>
      <c r="BM1293" s="48"/>
      <c r="BN1293" s="48"/>
      <c r="BO1293" s="48"/>
      <c r="BP1293" s="48"/>
      <c r="BQ1293" s="48"/>
      <c r="BR1293" s="48"/>
      <c r="BS1293" s="48"/>
      <c r="BT1293" s="48"/>
      <c r="BU1293" s="48"/>
    </row>
    <row r="1294" spans="1:73" hidden="1">
      <c r="A1294" s="48"/>
      <c r="B1294" s="48"/>
      <c r="C1294" s="70" t="s">
        <v>3538</v>
      </c>
      <c r="D1294" s="48"/>
      <c r="E1294" s="48"/>
      <c r="F1294" s="48"/>
      <c r="G1294" s="48"/>
      <c r="H1294" s="48"/>
      <c r="I1294" s="48"/>
      <c r="J1294" s="48"/>
      <c r="K1294" s="48"/>
      <c r="L1294" s="450">
        <f t="shared" si="85"/>
        <v>923</v>
      </c>
      <c r="M1294" s="450"/>
      <c r="N1294" s="145" t="s">
        <v>3539</v>
      </c>
      <c r="O1294" s="48"/>
      <c r="P1294" s="48"/>
      <c r="Q1294" s="48"/>
      <c r="R1294" s="48"/>
      <c r="S1294" s="48"/>
      <c r="T1294" s="48"/>
      <c r="U1294" s="451" t="str">
        <f t="shared" si="83"/>
        <v/>
      </c>
      <c r="V1294" s="451"/>
      <c r="W1294" s="451" t="str">
        <f t="shared" si="84"/>
        <v/>
      </c>
      <c r="X1294" s="451"/>
      <c r="Y1294" s="48"/>
      <c r="Z1294" s="48"/>
      <c r="AA1294" s="48"/>
      <c r="AB1294" s="48"/>
      <c r="AC1294" s="48"/>
      <c r="AD1294" s="48"/>
      <c r="AE1294" s="48"/>
      <c r="AF1294" s="48"/>
      <c r="AG1294" s="48"/>
      <c r="AH1294" s="48"/>
      <c r="AI1294" s="48"/>
      <c r="AJ1294" s="48"/>
      <c r="AK1294" s="48"/>
      <c r="AL1294" s="48"/>
      <c r="AM1294" s="48"/>
      <c r="AN1294" s="48"/>
      <c r="AO1294" s="48"/>
      <c r="AP1294" s="48"/>
      <c r="AQ1294" s="48"/>
      <c r="AR1294" s="48"/>
      <c r="AS1294" s="48"/>
      <c r="AT1294" s="48"/>
      <c r="AU1294" s="48"/>
      <c r="AV1294" s="48"/>
      <c r="AW1294" s="48"/>
      <c r="AX1294" s="48"/>
      <c r="AY1294" s="48"/>
      <c r="AZ1294" s="48"/>
      <c r="BA1294" s="48"/>
      <c r="BB1294" s="48"/>
      <c r="BC1294" s="48"/>
      <c r="BD1294" s="48"/>
      <c r="BE1294" s="48"/>
      <c r="BF1294" s="48"/>
      <c r="BG1294" s="48"/>
      <c r="BH1294" s="48"/>
      <c r="BI1294" s="48"/>
      <c r="BJ1294" s="48"/>
      <c r="BK1294" s="48"/>
      <c r="BL1294" s="48"/>
      <c r="BM1294" s="48"/>
      <c r="BN1294" s="48"/>
      <c r="BO1294" s="48"/>
      <c r="BP1294" s="48"/>
      <c r="BQ1294" s="48"/>
      <c r="BR1294" s="48"/>
      <c r="BS1294" s="48"/>
      <c r="BT1294" s="48"/>
      <c r="BU1294" s="48"/>
    </row>
    <row r="1295" spans="1:73" hidden="1">
      <c r="A1295" s="48"/>
      <c r="B1295" s="48"/>
      <c r="C1295" s="70" t="s">
        <v>3540</v>
      </c>
      <c r="D1295" s="48"/>
      <c r="E1295" s="48"/>
      <c r="F1295" s="48"/>
      <c r="G1295" s="48"/>
      <c r="H1295" s="48"/>
      <c r="I1295" s="48"/>
      <c r="J1295" s="48"/>
      <c r="K1295" s="48"/>
      <c r="L1295" s="450">
        <f t="shared" si="85"/>
        <v>924</v>
      </c>
      <c r="M1295" s="450"/>
      <c r="N1295" s="145" t="s">
        <v>3541</v>
      </c>
      <c r="O1295" s="48"/>
      <c r="P1295" s="48"/>
      <c r="Q1295" s="48"/>
      <c r="R1295" s="48"/>
      <c r="S1295" s="48"/>
      <c r="T1295" s="48"/>
      <c r="U1295" s="451" t="str">
        <f t="shared" si="83"/>
        <v/>
      </c>
      <c r="V1295" s="451"/>
      <c r="W1295" s="451" t="str">
        <f t="shared" si="84"/>
        <v/>
      </c>
      <c r="X1295" s="451"/>
      <c r="Y1295" s="48"/>
      <c r="Z1295" s="48"/>
      <c r="AA1295" s="48"/>
      <c r="AB1295" s="48"/>
      <c r="AC1295" s="48"/>
      <c r="AD1295" s="48"/>
      <c r="AE1295" s="48"/>
      <c r="AF1295" s="48"/>
      <c r="AG1295" s="48"/>
      <c r="AH1295" s="48"/>
      <c r="AI1295" s="48"/>
      <c r="AJ1295" s="48"/>
      <c r="AK1295" s="48"/>
      <c r="AL1295" s="48"/>
      <c r="AM1295" s="48"/>
      <c r="AN1295" s="48"/>
      <c r="AO1295" s="48"/>
      <c r="AP1295" s="48"/>
      <c r="AQ1295" s="48"/>
      <c r="AR1295" s="48"/>
      <c r="AS1295" s="48"/>
      <c r="AT1295" s="48"/>
      <c r="AU1295" s="48"/>
      <c r="AV1295" s="48"/>
      <c r="AW1295" s="48"/>
      <c r="AX1295" s="48"/>
      <c r="AY1295" s="48"/>
      <c r="AZ1295" s="48"/>
      <c r="BA1295" s="48"/>
      <c r="BB1295" s="48"/>
      <c r="BC1295" s="48"/>
      <c r="BD1295" s="48"/>
      <c r="BE1295" s="48"/>
      <c r="BF1295" s="48"/>
      <c r="BG1295" s="48"/>
      <c r="BH1295" s="48"/>
      <c r="BI1295" s="48"/>
      <c r="BJ1295" s="48"/>
      <c r="BK1295" s="48"/>
      <c r="BL1295" s="48"/>
      <c r="BM1295" s="48"/>
      <c r="BN1295" s="48"/>
      <c r="BO1295" s="48"/>
      <c r="BP1295" s="48"/>
      <c r="BQ1295" s="48"/>
      <c r="BR1295" s="48"/>
      <c r="BS1295" s="48"/>
      <c r="BT1295" s="48"/>
      <c r="BU1295" s="48"/>
    </row>
    <row r="1296" spans="1:73" hidden="1">
      <c r="A1296" s="48"/>
      <c r="B1296" s="48"/>
      <c r="C1296" s="70" t="s">
        <v>3542</v>
      </c>
      <c r="D1296" s="48"/>
      <c r="E1296" s="48"/>
      <c r="F1296" s="48"/>
      <c r="G1296" s="48"/>
      <c r="H1296" s="48"/>
      <c r="I1296" s="48"/>
      <c r="J1296" s="48"/>
      <c r="K1296" s="48"/>
      <c r="L1296" s="450">
        <f t="shared" si="85"/>
        <v>925</v>
      </c>
      <c r="M1296" s="450"/>
      <c r="N1296" s="145" t="s">
        <v>3543</v>
      </c>
      <c r="O1296" s="48"/>
      <c r="P1296" s="48"/>
      <c r="Q1296" s="48"/>
      <c r="R1296" s="48"/>
      <c r="S1296" s="48"/>
      <c r="T1296" s="48"/>
      <c r="U1296" s="451" t="str">
        <f t="shared" si="83"/>
        <v/>
      </c>
      <c r="V1296" s="451"/>
      <c r="W1296" s="451" t="str">
        <f t="shared" si="84"/>
        <v/>
      </c>
      <c r="X1296" s="451"/>
      <c r="Y1296" s="48"/>
      <c r="Z1296" s="48"/>
      <c r="AA1296" s="48"/>
      <c r="AB1296" s="48"/>
      <c r="AC1296" s="48"/>
      <c r="AD1296" s="48"/>
      <c r="AE1296" s="48"/>
      <c r="AF1296" s="48"/>
      <c r="AG1296" s="48"/>
      <c r="AH1296" s="48"/>
      <c r="AI1296" s="48"/>
      <c r="AJ1296" s="48"/>
      <c r="AK1296" s="48"/>
      <c r="AL1296" s="48"/>
      <c r="AM1296" s="48"/>
      <c r="AN1296" s="48"/>
      <c r="AO1296" s="48"/>
      <c r="AP1296" s="48"/>
      <c r="AQ1296" s="48"/>
      <c r="AR1296" s="48"/>
      <c r="AS1296" s="48"/>
      <c r="AT1296" s="48"/>
      <c r="AU1296" s="48"/>
      <c r="AV1296" s="48"/>
      <c r="AW1296" s="48"/>
      <c r="AX1296" s="48"/>
      <c r="AY1296" s="48"/>
      <c r="AZ1296" s="48"/>
      <c r="BA1296" s="48"/>
      <c r="BB1296" s="48"/>
      <c r="BC1296" s="48"/>
      <c r="BD1296" s="48"/>
      <c r="BE1296" s="48"/>
      <c r="BF1296" s="48"/>
      <c r="BG1296" s="48"/>
      <c r="BH1296" s="48"/>
      <c r="BI1296" s="48"/>
      <c r="BJ1296" s="48"/>
      <c r="BK1296" s="48"/>
      <c r="BL1296" s="48"/>
      <c r="BM1296" s="48"/>
      <c r="BN1296" s="48"/>
      <c r="BO1296" s="48"/>
      <c r="BP1296" s="48"/>
      <c r="BQ1296" s="48"/>
      <c r="BR1296" s="48"/>
      <c r="BS1296" s="48"/>
      <c r="BT1296" s="48"/>
      <c r="BU1296" s="48"/>
    </row>
    <row r="1297" spans="1:73" hidden="1">
      <c r="A1297" s="48"/>
      <c r="B1297" s="48"/>
      <c r="C1297" s="70" t="s">
        <v>3544</v>
      </c>
      <c r="D1297" s="48"/>
      <c r="E1297" s="48"/>
      <c r="F1297" s="48"/>
      <c r="G1297" s="48"/>
      <c r="H1297" s="48"/>
      <c r="I1297" s="48"/>
      <c r="J1297" s="48"/>
      <c r="K1297" s="48"/>
      <c r="L1297" s="450">
        <f t="shared" si="85"/>
        <v>926</v>
      </c>
      <c r="M1297" s="450"/>
      <c r="N1297" s="145" t="s">
        <v>3545</v>
      </c>
      <c r="O1297" s="48"/>
      <c r="P1297" s="48"/>
      <c r="Q1297" s="48"/>
      <c r="R1297" s="48"/>
      <c r="S1297" s="48"/>
      <c r="T1297" s="48"/>
      <c r="U1297" s="451" t="str">
        <f t="shared" si="83"/>
        <v/>
      </c>
      <c r="V1297" s="451"/>
      <c r="W1297" s="451" t="str">
        <f t="shared" si="84"/>
        <v/>
      </c>
      <c r="X1297" s="451"/>
      <c r="Y1297" s="48"/>
      <c r="Z1297" s="48"/>
      <c r="AA1297" s="48"/>
      <c r="AB1297" s="48"/>
      <c r="AC1297" s="48"/>
      <c r="AD1297" s="48"/>
      <c r="AE1297" s="48"/>
      <c r="AF1297" s="48"/>
      <c r="AG1297" s="48"/>
      <c r="AH1297" s="48"/>
      <c r="AI1297" s="48"/>
      <c r="AJ1297" s="48"/>
      <c r="AK1297" s="48"/>
      <c r="AL1297" s="48"/>
      <c r="AM1297" s="48"/>
      <c r="AN1297" s="48"/>
      <c r="AO1297" s="48"/>
      <c r="AP1297" s="48"/>
      <c r="AQ1297" s="48"/>
      <c r="AR1297" s="48"/>
      <c r="AS1297" s="48"/>
      <c r="AT1297" s="48"/>
      <c r="AU1297" s="48"/>
      <c r="AV1297" s="48"/>
      <c r="AW1297" s="48"/>
      <c r="AX1297" s="48"/>
      <c r="AY1297" s="48"/>
      <c r="AZ1297" s="48"/>
      <c r="BA1297" s="48"/>
      <c r="BB1297" s="48"/>
      <c r="BC1297" s="48"/>
      <c r="BD1297" s="48"/>
      <c r="BE1297" s="48"/>
      <c r="BF1297" s="48"/>
      <c r="BG1297" s="48"/>
      <c r="BH1297" s="48"/>
      <c r="BI1297" s="48"/>
      <c r="BJ1297" s="48"/>
      <c r="BK1297" s="48"/>
      <c r="BL1297" s="48"/>
      <c r="BM1297" s="48"/>
      <c r="BN1297" s="48"/>
      <c r="BO1297" s="48"/>
      <c r="BP1297" s="48"/>
      <c r="BQ1297" s="48"/>
      <c r="BR1297" s="48"/>
      <c r="BS1297" s="48"/>
      <c r="BT1297" s="48"/>
      <c r="BU1297" s="48"/>
    </row>
    <row r="1298" spans="1:73" hidden="1">
      <c r="A1298" s="48"/>
      <c r="B1298" s="48"/>
      <c r="C1298" s="70" t="s">
        <v>3546</v>
      </c>
      <c r="D1298" s="48"/>
      <c r="E1298" s="48"/>
      <c r="F1298" s="48"/>
      <c r="G1298" s="48"/>
      <c r="H1298" s="48"/>
      <c r="I1298" s="48"/>
      <c r="J1298" s="48"/>
      <c r="K1298" s="48"/>
      <c r="L1298" s="450">
        <f t="shared" si="85"/>
        <v>927</v>
      </c>
      <c r="M1298" s="450"/>
      <c r="N1298" s="145" t="s">
        <v>3547</v>
      </c>
      <c r="O1298" s="48"/>
      <c r="P1298" s="48"/>
      <c r="Q1298" s="48"/>
      <c r="R1298" s="48"/>
      <c r="S1298" s="48"/>
      <c r="T1298" s="48"/>
      <c r="U1298" s="451" t="str">
        <f t="shared" si="83"/>
        <v/>
      </c>
      <c r="V1298" s="451"/>
      <c r="W1298" s="451" t="str">
        <f t="shared" si="84"/>
        <v/>
      </c>
      <c r="X1298" s="451"/>
      <c r="Y1298" s="48"/>
      <c r="Z1298" s="48"/>
      <c r="AA1298" s="48"/>
      <c r="AB1298" s="48"/>
      <c r="AC1298" s="48"/>
      <c r="AD1298" s="48"/>
      <c r="AE1298" s="48"/>
      <c r="AF1298" s="48"/>
      <c r="AG1298" s="48"/>
      <c r="AH1298" s="48"/>
      <c r="AI1298" s="48"/>
      <c r="AJ1298" s="48"/>
      <c r="AK1298" s="48"/>
      <c r="AL1298" s="48"/>
      <c r="AM1298" s="48"/>
      <c r="AN1298" s="48"/>
      <c r="AO1298" s="48"/>
      <c r="AP1298" s="48"/>
      <c r="AQ1298" s="48"/>
      <c r="AR1298" s="48"/>
      <c r="AS1298" s="48"/>
      <c r="AT1298" s="48"/>
      <c r="AU1298" s="48"/>
      <c r="AV1298" s="48"/>
      <c r="AW1298" s="48"/>
      <c r="AX1298" s="48"/>
      <c r="AY1298" s="48"/>
      <c r="AZ1298" s="48"/>
      <c r="BA1298" s="48"/>
      <c r="BB1298" s="48"/>
      <c r="BC1298" s="48"/>
      <c r="BD1298" s="48"/>
      <c r="BE1298" s="48"/>
      <c r="BF1298" s="48"/>
      <c r="BG1298" s="48"/>
      <c r="BH1298" s="48"/>
      <c r="BI1298" s="48"/>
      <c r="BJ1298" s="48"/>
      <c r="BK1298" s="48"/>
      <c r="BL1298" s="48"/>
      <c r="BM1298" s="48"/>
      <c r="BN1298" s="48"/>
      <c r="BO1298" s="48"/>
      <c r="BP1298" s="48"/>
      <c r="BQ1298" s="48"/>
      <c r="BR1298" s="48"/>
      <c r="BS1298" s="48"/>
      <c r="BT1298" s="48"/>
      <c r="BU1298" s="48"/>
    </row>
    <row r="1299" spans="1:73" hidden="1">
      <c r="A1299" s="48"/>
      <c r="B1299" s="48"/>
      <c r="C1299" s="70" t="s">
        <v>3548</v>
      </c>
      <c r="D1299" s="48"/>
      <c r="E1299" s="48"/>
      <c r="F1299" s="48"/>
      <c r="G1299" s="48"/>
      <c r="H1299" s="48"/>
      <c r="I1299" s="48"/>
      <c r="J1299" s="48"/>
      <c r="K1299" s="48"/>
      <c r="L1299" s="450">
        <f t="shared" si="85"/>
        <v>928</v>
      </c>
      <c r="M1299" s="450"/>
      <c r="N1299" s="145" t="s">
        <v>3549</v>
      </c>
      <c r="O1299" s="48"/>
      <c r="P1299" s="48"/>
      <c r="Q1299" s="48"/>
      <c r="R1299" s="48"/>
      <c r="S1299" s="48"/>
      <c r="T1299" s="48"/>
      <c r="U1299" s="451" t="str">
        <f t="shared" si="83"/>
        <v/>
      </c>
      <c r="V1299" s="451"/>
      <c r="W1299" s="451" t="str">
        <f t="shared" si="84"/>
        <v/>
      </c>
      <c r="X1299" s="451"/>
      <c r="Y1299" s="48"/>
      <c r="Z1299" s="48"/>
      <c r="AA1299" s="48"/>
      <c r="AB1299" s="48"/>
      <c r="AC1299" s="48"/>
      <c r="AD1299" s="48"/>
      <c r="AE1299" s="48"/>
      <c r="AF1299" s="48"/>
      <c r="AG1299" s="48"/>
      <c r="AH1299" s="48"/>
      <c r="AI1299" s="48"/>
      <c r="AJ1299" s="48"/>
      <c r="AK1299" s="48"/>
      <c r="AL1299" s="48"/>
      <c r="AM1299" s="48"/>
      <c r="AN1299" s="48"/>
      <c r="AO1299" s="48"/>
      <c r="AP1299" s="48"/>
      <c r="AQ1299" s="48"/>
      <c r="AR1299" s="48"/>
      <c r="AS1299" s="48"/>
      <c r="AT1299" s="48"/>
      <c r="AU1299" s="48"/>
      <c r="AV1299" s="48"/>
      <c r="AW1299" s="48"/>
      <c r="AX1299" s="48"/>
      <c r="AY1299" s="48"/>
      <c r="AZ1299" s="48"/>
      <c r="BA1299" s="48"/>
      <c r="BB1299" s="48"/>
      <c r="BC1299" s="48"/>
      <c r="BD1299" s="48"/>
      <c r="BE1299" s="48"/>
      <c r="BF1299" s="48"/>
      <c r="BG1299" s="48"/>
      <c r="BH1299" s="48"/>
      <c r="BI1299" s="48"/>
      <c r="BJ1299" s="48"/>
      <c r="BK1299" s="48"/>
      <c r="BL1299" s="48"/>
      <c r="BM1299" s="48"/>
      <c r="BN1299" s="48"/>
      <c r="BO1299" s="48"/>
      <c r="BP1299" s="48"/>
      <c r="BQ1299" s="48"/>
      <c r="BR1299" s="48"/>
      <c r="BS1299" s="48"/>
      <c r="BT1299" s="48"/>
      <c r="BU1299" s="48"/>
    </row>
    <row r="1300" spans="1:73" hidden="1">
      <c r="A1300" s="48"/>
      <c r="B1300" s="48"/>
      <c r="C1300" s="70" t="s">
        <v>3550</v>
      </c>
      <c r="D1300" s="48"/>
      <c r="E1300" s="48"/>
      <c r="F1300" s="48"/>
      <c r="G1300" s="48"/>
      <c r="H1300" s="48"/>
      <c r="I1300" s="48"/>
      <c r="J1300" s="48"/>
      <c r="K1300" s="48"/>
      <c r="L1300" s="450">
        <f t="shared" si="85"/>
        <v>929</v>
      </c>
      <c r="M1300" s="450"/>
      <c r="N1300" s="145" t="s">
        <v>3551</v>
      </c>
      <c r="O1300" s="48"/>
      <c r="P1300" s="48"/>
      <c r="Q1300" s="48"/>
      <c r="R1300" s="48"/>
      <c r="S1300" s="48"/>
      <c r="T1300" s="48"/>
      <c r="U1300" s="451" t="str">
        <f t="shared" si="83"/>
        <v/>
      </c>
      <c r="V1300" s="451"/>
      <c r="W1300" s="451" t="str">
        <f t="shared" si="84"/>
        <v/>
      </c>
      <c r="X1300" s="451"/>
      <c r="Y1300" s="48"/>
      <c r="Z1300" s="48"/>
      <c r="AA1300" s="48"/>
      <c r="AB1300" s="48"/>
      <c r="AC1300" s="48"/>
      <c r="AD1300" s="48"/>
      <c r="AE1300" s="48"/>
      <c r="AF1300" s="48"/>
      <c r="AG1300" s="48"/>
      <c r="AH1300" s="48"/>
      <c r="AI1300" s="48"/>
      <c r="AJ1300" s="48"/>
      <c r="AK1300" s="48"/>
      <c r="AL1300" s="48"/>
      <c r="AM1300" s="48"/>
      <c r="AN1300" s="48"/>
      <c r="AO1300" s="48"/>
      <c r="AP1300" s="48"/>
      <c r="AQ1300" s="48"/>
      <c r="AR1300" s="48"/>
      <c r="AS1300" s="48"/>
      <c r="AT1300" s="48"/>
      <c r="AU1300" s="48"/>
      <c r="AV1300" s="48"/>
      <c r="AW1300" s="48"/>
      <c r="AX1300" s="48"/>
      <c r="AY1300" s="48"/>
      <c r="AZ1300" s="48"/>
      <c r="BA1300" s="48"/>
      <c r="BB1300" s="48"/>
      <c r="BC1300" s="48"/>
      <c r="BD1300" s="48"/>
      <c r="BE1300" s="48"/>
      <c r="BF1300" s="48"/>
      <c r="BG1300" s="48"/>
      <c r="BH1300" s="48"/>
      <c r="BI1300" s="48"/>
      <c r="BJ1300" s="48"/>
      <c r="BK1300" s="48"/>
      <c r="BL1300" s="48"/>
      <c r="BM1300" s="48"/>
      <c r="BN1300" s="48"/>
      <c r="BO1300" s="48"/>
      <c r="BP1300" s="48"/>
      <c r="BQ1300" s="48"/>
      <c r="BR1300" s="48"/>
      <c r="BS1300" s="48"/>
      <c r="BT1300" s="48"/>
      <c r="BU1300" s="48"/>
    </row>
    <row r="1301" spans="1:73" hidden="1">
      <c r="A1301" s="48"/>
      <c r="B1301" s="48"/>
      <c r="C1301" s="70" t="s">
        <v>3552</v>
      </c>
      <c r="D1301" s="48"/>
      <c r="E1301" s="48"/>
      <c r="F1301" s="48"/>
      <c r="G1301" s="48"/>
      <c r="H1301" s="48"/>
      <c r="I1301" s="48"/>
      <c r="J1301" s="48"/>
      <c r="K1301" s="48"/>
      <c r="L1301" s="450">
        <f t="shared" si="85"/>
        <v>930</v>
      </c>
      <c r="M1301" s="450"/>
      <c r="N1301" s="145" t="s">
        <v>3553</v>
      </c>
      <c r="O1301" s="48"/>
      <c r="P1301" s="48"/>
      <c r="Q1301" s="48"/>
      <c r="R1301" s="48"/>
      <c r="S1301" s="48"/>
      <c r="T1301" s="48"/>
      <c r="U1301" s="451" t="str">
        <f t="shared" si="83"/>
        <v/>
      </c>
      <c r="V1301" s="451"/>
      <c r="W1301" s="451" t="str">
        <f t="shared" si="84"/>
        <v/>
      </c>
      <c r="X1301" s="451"/>
      <c r="Y1301" s="48"/>
      <c r="Z1301" s="48"/>
      <c r="AA1301" s="48"/>
      <c r="AB1301" s="48"/>
      <c r="AC1301" s="48"/>
      <c r="AD1301" s="48"/>
      <c r="AE1301" s="48"/>
      <c r="AF1301" s="48"/>
      <c r="AG1301" s="48"/>
      <c r="AH1301" s="48"/>
      <c r="AI1301" s="48"/>
      <c r="AJ1301" s="48"/>
      <c r="AK1301" s="48"/>
      <c r="AL1301" s="48"/>
      <c r="AM1301" s="48"/>
      <c r="AN1301" s="48"/>
      <c r="AO1301" s="48"/>
      <c r="AP1301" s="48"/>
      <c r="AQ1301" s="48"/>
      <c r="AR1301" s="48"/>
      <c r="AS1301" s="48"/>
      <c r="AT1301" s="48"/>
      <c r="AU1301" s="48"/>
      <c r="AV1301" s="48"/>
      <c r="AW1301" s="48"/>
      <c r="AX1301" s="48"/>
      <c r="AY1301" s="48"/>
      <c r="AZ1301" s="48"/>
      <c r="BA1301" s="48"/>
      <c r="BB1301" s="48"/>
      <c r="BC1301" s="48"/>
      <c r="BD1301" s="48"/>
      <c r="BE1301" s="48"/>
      <c r="BF1301" s="48"/>
      <c r="BG1301" s="48"/>
      <c r="BH1301" s="48"/>
      <c r="BI1301" s="48"/>
      <c r="BJ1301" s="48"/>
      <c r="BK1301" s="48"/>
      <c r="BL1301" s="48"/>
      <c r="BM1301" s="48"/>
      <c r="BN1301" s="48"/>
      <c r="BO1301" s="48"/>
      <c r="BP1301" s="48"/>
      <c r="BQ1301" s="48"/>
      <c r="BR1301" s="48"/>
      <c r="BS1301" s="48"/>
      <c r="BT1301" s="48"/>
      <c r="BU1301" s="48"/>
    </row>
    <row r="1302" spans="1:73" hidden="1">
      <c r="A1302" s="48"/>
      <c r="B1302" s="48"/>
      <c r="C1302" s="70" t="s">
        <v>3554</v>
      </c>
      <c r="D1302" s="48"/>
      <c r="E1302" s="48"/>
      <c r="F1302" s="48"/>
      <c r="G1302" s="48"/>
      <c r="H1302" s="48"/>
      <c r="I1302" s="48"/>
      <c r="J1302" s="48"/>
      <c r="K1302" s="48"/>
      <c r="L1302" s="450">
        <f t="shared" si="85"/>
        <v>931</v>
      </c>
      <c r="M1302" s="450"/>
      <c r="N1302" s="145" t="s">
        <v>3555</v>
      </c>
      <c r="O1302" s="48"/>
      <c r="P1302" s="48"/>
      <c r="Q1302" s="48"/>
      <c r="R1302" s="48"/>
      <c r="S1302" s="48"/>
      <c r="T1302" s="48"/>
      <c r="U1302" s="451" t="str">
        <f t="shared" si="83"/>
        <v/>
      </c>
      <c r="V1302" s="451"/>
      <c r="W1302" s="451" t="str">
        <f t="shared" si="84"/>
        <v/>
      </c>
      <c r="X1302" s="451"/>
      <c r="Y1302" s="48"/>
      <c r="Z1302" s="48"/>
      <c r="AA1302" s="48"/>
      <c r="AB1302" s="48"/>
      <c r="AC1302" s="48"/>
      <c r="AD1302" s="48"/>
      <c r="AE1302" s="48"/>
      <c r="AF1302" s="48"/>
      <c r="AG1302" s="48"/>
      <c r="AH1302" s="48"/>
      <c r="AI1302" s="48"/>
      <c r="AJ1302" s="48"/>
      <c r="AK1302" s="48"/>
      <c r="AL1302" s="48"/>
      <c r="AM1302" s="48"/>
      <c r="AN1302" s="48"/>
      <c r="AO1302" s="48"/>
      <c r="AP1302" s="48"/>
      <c r="AQ1302" s="48"/>
      <c r="AR1302" s="48"/>
      <c r="AS1302" s="48"/>
      <c r="AT1302" s="48"/>
      <c r="AU1302" s="48"/>
      <c r="AV1302" s="48"/>
      <c r="AW1302" s="48"/>
      <c r="AX1302" s="48"/>
      <c r="AY1302" s="48"/>
      <c r="AZ1302" s="48"/>
      <c r="BA1302" s="48"/>
      <c r="BB1302" s="48"/>
      <c r="BC1302" s="48"/>
      <c r="BD1302" s="48"/>
      <c r="BE1302" s="48"/>
      <c r="BF1302" s="48"/>
      <c r="BG1302" s="48"/>
      <c r="BH1302" s="48"/>
      <c r="BI1302" s="48"/>
      <c r="BJ1302" s="48"/>
      <c r="BK1302" s="48"/>
      <c r="BL1302" s="48"/>
      <c r="BM1302" s="48"/>
      <c r="BN1302" s="48"/>
      <c r="BO1302" s="48"/>
      <c r="BP1302" s="48"/>
      <c r="BQ1302" s="48"/>
      <c r="BR1302" s="48"/>
      <c r="BS1302" s="48"/>
      <c r="BT1302" s="48"/>
      <c r="BU1302" s="48"/>
    </row>
    <row r="1303" spans="1:73" hidden="1">
      <c r="A1303" s="48"/>
      <c r="B1303" s="48"/>
      <c r="C1303" s="70" t="s">
        <v>3556</v>
      </c>
      <c r="D1303" s="48"/>
      <c r="E1303" s="48"/>
      <c r="F1303" s="48"/>
      <c r="G1303" s="48"/>
      <c r="H1303" s="48"/>
      <c r="I1303" s="48"/>
      <c r="J1303" s="48"/>
      <c r="K1303" s="48"/>
      <c r="L1303" s="450">
        <f t="shared" si="85"/>
        <v>932</v>
      </c>
      <c r="M1303" s="450"/>
      <c r="N1303" s="145" t="s">
        <v>3557</v>
      </c>
      <c r="O1303" s="48"/>
      <c r="P1303" s="48"/>
      <c r="Q1303" s="48"/>
      <c r="R1303" s="48"/>
      <c r="S1303" s="48"/>
      <c r="T1303" s="48"/>
      <c r="U1303" s="451" t="str">
        <f t="shared" si="83"/>
        <v/>
      </c>
      <c r="V1303" s="451"/>
      <c r="W1303" s="451" t="str">
        <f t="shared" si="84"/>
        <v/>
      </c>
      <c r="X1303" s="451"/>
      <c r="Y1303" s="48"/>
      <c r="Z1303" s="48"/>
      <c r="AA1303" s="48"/>
      <c r="AB1303" s="48"/>
      <c r="AC1303" s="48"/>
      <c r="AD1303" s="48"/>
      <c r="AE1303" s="48"/>
      <c r="AF1303" s="48"/>
      <c r="AG1303" s="48"/>
      <c r="AH1303" s="48"/>
      <c r="AI1303" s="48"/>
      <c r="AJ1303" s="48"/>
      <c r="AK1303" s="48"/>
      <c r="AL1303" s="48"/>
      <c r="AM1303" s="48"/>
      <c r="AN1303" s="48"/>
      <c r="AO1303" s="48"/>
      <c r="AP1303" s="48"/>
      <c r="AQ1303" s="48"/>
      <c r="AR1303" s="48"/>
      <c r="AS1303" s="48"/>
      <c r="AT1303" s="48"/>
      <c r="AU1303" s="48"/>
      <c r="AV1303" s="48"/>
      <c r="AW1303" s="48"/>
      <c r="AX1303" s="48"/>
      <c r="AY1303" s="48"/>
      <c r="AZ1303" s="48"/>
      <c r="BA1303" s="48"/>
      <c r="BB1303" s="48"/>
      <c r="BC1303" s="48"/>
      <c r="BD1303" s="48"/>
      <c r="BE1303" s="48"/>
      <c r="BF1303" s="48"/>
      <c r="BG1303" s="48"/>
      <c r="BH1303" s="48"/>
      <c r="BI1303" s="48"/>
      <c r="BJ1303" s="48"/>
      <c r="BK1303" s="48"/>
      <c r="BL1303" s="48"/>
      <c r="BM1303" s="48"/>
      <c r="BN1303" s="48"/>
      <c r="BO1303" s="48"/>
      <c r="BP1303" s="48"/>
      <c r="BQ1303" s="48"/>
      <c r="BR1303" s="48"/>
      <c r="BS1303" s="48"/>
      <c r="BT1303" s="48"/>
      <c r="BU1303" s="48"/>
    </row>
    <row r="1304" spans="1:73" hidden="1">
      <c r="A1304" s="48"/>
      <c r="B1304" s="48"/>
      <c r="C1304" s="70" t="s">
        <v>3558</v>
      </c>
      <c r="D1304" s="48"/>
      <c r="E1304" s="48"/>
      <c r="F1304" s="48"/>
      <c r="G1304" s="48"/>
      <c r="H1304" s="48"/>
      <c r="I1304" s="48"/>
      <c r="J1304" s="48"/>
      <c r="K1304" s="48"/>
      <c r="L1304" s="450">
        <f t="shared" si="85"/>
        <v>933</v>
      </c>
      <c r="M1304" s="450"/>
      <c r="N1304" s="145" t="s">
        <v>3559</v>
      </c>
      <c r="O1304" s="48"/>
      <c r="P1304" s="48"/>
      <c r="Q1304" s="48"/>
      <c r="R1304" s="48"/>
      <c r="S1304" s="48"/>
      <c r="T1304" s="48"/>
      <c r="U1304" s="451" t="str">
        <f t="shared" si="83"/>
        <v/>
      </c>
      <c r="V1304" s="451"/>
      <c r="W1304" s="451" t="str">
        <f t="shared" si="84"/>
        <v/>
      </c>
      <c r="X1304" s="451"/>
      <c r="Y1304" s="48"/>
      <c r="Z1304" s="48"/>
      <c r="AA1304" s="48"/>
      <c r="AB1304" s="48"/>
      <c r="AC1304" s="48"/>
      <c r="AD1304" s="48"/>
      <c r="AE1304" s="48"/>
      <c r="AF1304" s="48"/>
      <c r="AG1304" s="48"/>
      <c r="AH1304" s="48"/>
      <c r="AI1304" s="48"/>
      <c r="AJ1304" s="48"/>
      <c r="AK1304" s="48"/>
      <c r="AL1304" s="48"/>
      <c r="AM1304" s="48"/>
      <c r="AN1304" s="48"/>
      <c r="AO1304" s="48"/>
      <c r="AP1304" s="48"/>
      <c r="AQ1304" s="48"/>
      <c r="AR1304" s="48"/>
      <c r="AS1304" s="48"/>
      <c r="AT1304" s="48"/>
      <c r="AU1304" s="48"/>
      <c r="AV1304" s="48"/>
      <c r="AW1304" s="48"/>
      <c r="AX1304" s="48"/>
      <c r="AY1304" s="48"/>
      <c r="AZ1304" s="48"/>
      <c r="BA1304" s="48"/>
      <c r="BB1304" s="48"/>
      <c r="BC1304" s="48"/>
      <c r="BD1304" s="48"/>
      <c r="BE1304" s="48"/>
      <c r="BF1304" s="48"/>
      <c r="BG1304" s="48"/>
      <c r="BH1304" s="48"/>
      <c r="BI1304" s="48"/>
      <c r="BJ1304" s="48"/>
      <c r="BK1304" s="48"/>
      <c r="BL1304" s="48"/>
      <c r="BM1304" s="48"/>
      <c r="BN1304" s="48"/>
      <c r="BO1304" s="48"/>
      <c r="BP1304" s="48"/>
      <c r="BQ1304" s="48"/>
      <c r="BR1304" s="48"/>
      <c r="BS1304" s="48"/>
      <c r="BT1304" s="48"/>
      <c r="BU1304" s="48"/>
    </row>
    <row r="1305" spans="1:73" hidden="1">
      <c r="A1305" s="48"/>
      <c r="B1305" s="48"/>
      <c r="C1305" s="70" t="s">
        <v>3560</v>
      </c>
      <c r="D1305" s="48"/>
      <c r="E1305" s="48"/>
      <c r="F1305" s="48"/>
      <c r="G1305" s="48"/>
      <c r="H1305" s="48"/>
      <c r="I1305" s="48"/>
      <c r="J1305" s="48"/>
      <c r="K1305" s="48"/>
      <c r="L1305" s="450">
        <f t="shared" si="85"/>
        <v>934</v>
      </c>
      <c r="M1305" s="450"/>
      <c r="N1305" s="145" t="s">
        <v>3561</v>
      </c>
      <c r="O1305" s="48"/>
      <c r="P1305" s="48"/>
      <c r="Q1305" s="48"/>
      <c r="R1305" s="48"/>
      <c r="S1305" s="48"/>
      <c r="T1305" s="48"/>
      <c r="U1305" s="451" t="str">
        <f t="shared" si="83"/>
        <v/>
      </c>
      <c r="V1305" s="451"/>
      <c r="W1305" s="451" t="str">
        <f t="shared" si="84"/>
        <v/>
      </c>
      <c r="X1305" s="451"/>
      <c r="Y1305" s="48"/>
      <c r="Z1305" s="48"/>
      <c r="AA1305" s="48"/>
      <c r="AB1305" s="48"/>
      <c r="AC1305" s="48"/>
      <c r="AD1305" s="48"/>
      <c r="AE1305" s="48"/>
      <c r="AF1305" s="48"/>
      <c r="AG1305" s="48"/>
      <c r="AH1305" s="48"/>
      <c r="AI1305" s="48"/>
      <c r="AJ1305" s="48"/>
      <c r="AK1305" s="48"/>
      <c r="AL1305" s="48"/>
      <c r="AM1305" s="48"/>
      <c r="AN1305" s="48"/>
      <c r="AO1305" s="48"/>
      <c r="AP1305" s="48"/>
      <c r="AQ1305" s="48"/>
      <c r="AR1305" s="48"/>
      <c r="AS1305" s="48"/>
      <c r="AT1305" s="48"/>
      <c r="AU1305" s="48"/>
      <c r="AV1305" s="48"/>
      <c r="AW1305" s="48"/>
      <c r="AX1305" s="48"/>
      <c r="AY1305" s="48"/>
      <c r="AZ1305" s="48"/>
      <c r="BA1305" s="48"/>
      <c r="BB1305" s="48"/>
      <c r="BC1305" s="48"/>
      <c r="BD1305" s="48"/>
      <c r="BE1305" s="48"/>
      <c r="BF1305" s="48"/>
      <c r="BG1305" s="48"/>
      <c r="BH1305" s="48"/>
      <c r="BI1305" s="48"/>
      <c r="BJ1305" s="48"/>
      <c r="BK1305" s="48"/>
      <c r="BL1305" s="48"/>
      <c r="BM1305" s="48"/>
      <c r="BN1305" s="48"/>
      <c r="BO1305" s="48"/>
      <c r="BP1305" s="48"/>
      <c r="BQ1305" s="48"/>
      <c r="BR1305" s="48"/>
      <c r="BS1305" s="48"/>
      <c r="BT1305" s="48"/>
      <c r="BU1305" s="48"/>
    </row>
    <row r="1306" spans="1:73" hidden="1">
      <c r="A1306" s="48"/>
      <c r="B1306" s="48"/>
      <c r="C1306" s="70" t="s">
        <v>3562</v>
      </c>
      <c r="D1306" s="48"/>
      <c r="E1306" s="48"/>
      <c r="F1306" s="48"/>
      <c r="G1306" s="48"/>
      <c r="H1306" s="48"/>
      <c r="I1306" s="48"/>
      <c r="J1306" s="48"/>
      <c r="K1306" s="48"/>
      <c r="L1306" s="450">
        <f t="shared" si="85"/>
        <v>935</v>
      </c>
      <c r="M1306" s="450"/>
      <c r="N1306" s="145" t="s">
        <v>3563</v>
      </c>
      <c r="O1306" s="48"/>
      <c r="P1306" s="48"/>
      <c r="Q1306" s="48"/>
      <c r="R1306" s="48"/>
      <c r="S1306" s="48"/>
      <c r="T1306" s="48"/>
      <c r="U1306" s="451" t="str">
        <f t="shared" si="83"/>
        <v/>
      </c>
      <c r="V1306" s="451"/>
      <c r="W1306" s="451" t="str">
        <f t="shared" si="84"/>
        <v/>
      </c>
      <c r="X1306" s="451"/>
      <c r="Y1306" s="48"/>
      <c r="Z1306" s="48"/>
      <c r="AA1306" s="48"/>
      <c r="AB1306" s="48"/>
      <c r="AC1306" s="48"/>
      <c r="AD1306" s="48"/>
      <c r="AE1306" s="48"/>
      <c r="AF1306" s="48"/>
      <c r="AG1306" s="48"/>
      <c r="AH1306" s="48"/>
      <c r="AI1306" s="48"/>
      <c r="AJ1306" s="48"/>
      <c r="AK1306" s="48"/>
      <c r="AL1306" s="48"/>
      <c r="AM1306" s="48"/>
      <c r="AN1306" s="48"/>
      <c r="AO1306" s="48"/>
      <c r="AP1306" s="48"/>
      <c r="AQ1306" s="48"/>
      <c r="AR1306" s="48"/>
      <c r="AS1306" s="48"/>
      <c r="AT1306" s="48"/>
      <c r="AU1306" s="48"/>
      <c r="AV1306" s="48"/>
      <c r="AW1306" s="48"/>
      <c r="AX1306" s="48"/>
      <c r="AY1306" s="48"/>
      <c r="AZ1306" s="48"/>
      <c r="BA1306" s="48"/>
      <c r="BB1306" s="48"/>
      <c r="BC1306" s="48"/>
      <c r="BD1306" s="48"/>
      <c r="BE1306" s="48"/>
      <c r="BF1306" s="48"/>
      <c r="BG1306" s="48"/>
      <c r="BH1306" s="48"/>
      <c r="BI1306" s="48"/>
      <c r="BJ1306" s="48"/>
      <c r="BK1306" s="48"/>
      <c r="BL1306" s="48"/>
      <c r="BM1306" s="48"/>
      <c r="BN1306" s="48"/>
      <c r="BO1306" s="48"/>
      <c r="BP1306" s="48"/>
      <c r="BQ1306" s="48"/>
      <c r="BR1306" s="48"/>
      <c r="BS1306" s="48"/>
      <c r="BT1306" s="48"/>
      <c r="BU1306" s="48"/>
    </row>
    <row r="1307" spans="1:73" hidden="1">
      <c r="A1307" s="48"/>
      <c r="B1307" s="48"/>
      <c r="C1307" s="70" t="s">
        <v>3564</v>
      </c>
      <c r="D1307" s="48"/>
      <c r="E1307" s="48"/>
      <c r="F1307" s="48"/>
      <c r="G1307" s="48"/>
      <c r="H1307" s="48"/>
      <c r="I1307" s="48"/>
      <c r="J1307" s="48"/>
      <c r="K1307" s="48"/>
      <c r="L1307" s="450">
        <f t="shared" si="85"/>
        <v>936</v>
      </c>
      <c r="M1307" s="450"/>
      <c r="N1307" s="145" t="s">
        <v>3565</v>
      </c>
      <c r="O1307" s="48"/>
      <c r="P1307" s="48"/>
      <c r="Q1307" s="48"/>
      <c r="R1307" s="48"/>
      <c r="S1307" s="48"/>
      <c r="T1307" s="48"/>
      <c r="U1307" s="451" t="str">
        <f t="shared" si="83"/>
        <v/>
      </c>
      <c r="V1307" s="451"/>
      <c r="W1307" s="451" t="str">
        <f t="shared" si="84"/>
        <v/>
      </c>
      <c r="X1307" s="451"/>
      <c r="Y1307" s="48"/>
      <c r="Z1307" s="48"/>
      <c r="AA1307" s="48"/>
      <c r="AB1307" s="48"/>
      <c r="AC1307" s="48"/>
      <c r="AD1307" s="48"/>
      <c r="AE1307" s="48"/>
      <c r="AF1307" s="48"/>
      <c r="AG1307" s="48"/>
      <c r="AH1307" s="48"/>
      <c r="AI1307" s="48"/>
      <c r="AJ1307" s="48"/>
      <c r="AK1307" s="48"/>
      <c r="AL1307" s="48"/>
      <c r="AM1307" s="48"/>
      <c r="AN1307" s="48"/>
      <c r="AO1307" s="48"/>
      <c r="AP1307" s="48"/>
      <c r="AQ1307" s="48"/>
      <c r="AR1307" s="48"/>
      <c r="AS1307" s="48"/>
      <c r="AT1307" s="48"/>
      <c r="AU1307" s="48"/>
      <c r="AV1307" s="48"/>
      <c r="AW1307" s="48"/>
      <c r="AX1307" s="48"/>
      <c r="AY1307" s="48"/>
      <c r="AZ1307" s="48"/>
      <c r="BA1307" s="48"/>
      <c r="BB1307" s="48"/>
      <c r="BC1307" s="48"/>
      <c r="BD1307" s="48"/>
      <c r="BE1307" s="48"/>
      <c r="BF1307" s="48"/>
      <c r="BG1307" s="48"/>
      <c r="BH1307" s="48"/>
      <c r="BI1307" s="48"/>
      <c r="BJ1307" s="48"/>
      <c r="BK1307" s="48"/>
      <c r="BL1307" s="48"/>
      <c r="BM1307" s="48"/>
      <c r="BN1307" s="48"/>
      <c r="BO1307" s="48"/>
      <c r="BP1307" s="48"/>
      <c r="BQ1307" s="48"/>
      <c r="BR1307" s="48"/>
      <c r="BS1307" s="48"/>
      <c r="BT1307" s="48"/>
      <c r="BU1307" s="48"/>
    </row>
    <row r="1308" spans="1:73" hidden="1">
      <c r="A1308" s="48"/>
      <c r="B1308" s="48"/>
      <c r="C1308" s="70" t="s">
        <v>3566</v>
      </c>
      <c r="D1308" s="48"/>
      <c r="E1308" s="48"/>
      <c r="F1308" s="48"/>
      <c r="G1308" s="48"/>
      <c r="H1308" s="48"/>
      <c r="I1308" s="48"/>
      <c r="J1308" s="48"/>
      <c r="K1308" s="48"/>
      <c r="L1308" s="450">
        <f t="shared" si="85"/>
        <v>937</v>
      </c>
      <c r="M1308" s="450"/>
      <c r="N1308" s="145" t="s">
        <v>3567</v>
      </c>
      <c r="O1308" s="48"/>
      <c r="P1308" s="48"/>
      <c r="Q1308" s="48"/>
      <c r="R1308" s="48"/>
      <c r="S1308" s="48"/>
      <c r="T1308" s="48"/>
      <c r="U1308" s="451" t="str">
        <f t="shared" si="83"/>
        <v/>
      </c>
      <c r="V1308" s="451"/>
      <c r="W1308" s="451" t="str">
        <f t="shared" si="84"/>
        <v/>
      </c>
      <c r="X1308" s="451"/>
      <c r="Y1308" s="48"/>
      <c r="Z1308" s="48"/>
      <c r="AA1308" s="48"/>
      <c r="AB1308" s="48"/>
      <c r="AC1308" s="48"/>
      <c r="AD1308" s="48"/>
      <c r="AE1308" s="48"/>
      <c r="AF1308" s="48"/>
      <c r="AG1308" s="48"/>
      <c r="AH1308" s="48"/>
      <c r="AI1308" s="48"/>
      <c r="AJ1308" s="48"/>
      <c r="AK1308" s="48"/>
      <c r="AL1308" s="48"/>
      <c r="AM1308" s="48"/>
      <c r="AN1308" s="48"/>
      <c r="AO1308" s="48"/>
      <c r="AP1308" s="48"/>
      <c r="AQ1308" s="48"/>
      <c r="AR1308" s="48"/>
      <c r="AS1308" s="48"/>
      <c r="AT1308" s="48"/>
      <c r="AU1308" s="48"/>
      <c r="AV1308" s="48"/>
      <c r="AW1308" s="48"/>
      <c r="AX1308" s="48"/>
      <c r="AY1308" s="48"/>
      <c r="AZ1308" s="48"/>
      <c r="BA1308" s="48"/>
      <c r="BB1308" s="48"/>
      <c r="BC1308" s="48"/>
      <c r="BD1308" s="48"/>
      <c r="BE1308" s="48"/>
      <c r="BF1308" s="48"/>
      <c r="BG1308" s="48"/>
      <c r="BH1308" s="48"/>
      <c r="BI1308" s="48"/>
      <c r="BJ1308" s="48"/>
      <c r="BK1308" s="48"/>
      <c r="BL1308" s="48"/>
      <c r="BM1308" s="48"/>
      <c r="BN1308" s="48"/>
      <c r="BO1308" s="48"/>
      <c r="BP1308" s="48"/>
      <c r="BQ1308" s="48"/>
      <c r="BR1308" s="48"/>
      <c r="BS1308" s="48"/>
      <c r="BT1308" s="48"/>
      <c r="BU1308" s="48"/>
    </row>
    <row r="1309" spans="1:73" hidden="1">
      <c r="A1309" s="48"/>
      <c r="B1309" s="48"/>
      <c r="C1309" s="70" t="s">
        <v>3568</v>
      </c>
      <c r="D1309" s="48"/>
      <c r="E1309" s="48"/>
      <c r="F1309" s="48"/>
      <c r="G1309" s="48"/>
      <c r="H1309" s="48"/>
      <c r="I1309" s="48"/>
      <c r="J1309" s="48"/>
      <c r="K1309" s="48"/>
      <c r="L1309" s="450">
        <f t="shared" si="85"/>
        <v>938</v>
      </c>
      <c r="M1309" s="450"/>
      <c r="N1309" s="145" t="s">
        <v>3569</v>
      </c>
      <c r="O1309" s="48"/>
      <c r="P1309" s="48"/>
      <c r="Q1309" s="48"/>
      <c r="R1309" s="48"/>
      <c r="S1309" s="48"/>
      <c r="T1309" s="48"/>
      <c r="U1309" s="451" t="str">
        <f t="shared" si="83"/>
        <v/>
      </c>
      <c r="V1309" s="451"/>
      <c r="W1309" s="451" t="str">
        <f t="shared" si="84"/>
        <v/>
      </c>
      <c r="X1309" s="451"/>
      <c r="Y1309" s="48"/>
      <c r="Z1309" s="48"/>
      <c r="AA1309" s="48"/>
      <c r="AB1309" s="48"/>
      <c r="AC1309" s="48"/>
      <c r="AD1309" s="48"/>
      <c r="AE1309" s="48"/>
      <c r="AF1309" s="48"/>
      <c r="AG1309" s="48"/>
      <c r="AH1309" s="48"/>
      <c r="AI1309" s="48"/>
      <c r="AJ1309" s="48"/>
      <c r="AK1309" s="48"/>
      <c r="AL1309" s="48"/>
      <c r="AM1309" s="48"/>
      <c r="AN1309" s="48"/>
      <c r="AO1309" s="48"/>
      <c r="AP1309" s="48"/>
      <c r="AQ1309" s="48"/>
      <c r="AR1309" s="48"/>
      <c r="AS1309" s="48"/>
      <c r="AT1309" s="48"/>
      <c r="AU1309" s="48"/>
      <c r="AV1309" s="48"/>
      <c r="AW1309" s="48"/>
      <c r="AX1309" s="48"/>
      <c r="AY1309" s="48"/>
      <c r="AZ1309" s="48"/>
      <c r="BA1309" s="48"/>
      <c r="BB1309" s="48"/>
      <c r="BC1309" s="48"/>
      <c r="BD1309" s="48"/>
      <c r="BE1309" s="48"/>
      <c r="BF1309" s="48"/>
      <c r="BG1309" s="48"/>
      <c r="BH1309" s="48"/>
      <c r="BI1309" s="48"/>
      <c r="BJ1309" s="48"/>
      <c r="BK1309" s="48"/>
      <c r="BL1309" s="48"/>
      <c r="BM1309" s="48"/>
      <c r="BN1309" s="48"/>
      <c r="BO1309" s="48"/>
      <c r="BP1309" s="48"/>
      <c r="BQ1309" s="48"/>
      <c r="BR1309" s="48"/>
      <c r="BS1309" s="48"/>
      <c r="BT1309" s="48"/>
      <c r="BU1309" s="48"/>
    </row>
    <row r="1310" spans="1:73" hidden="1">
      <c r="A1310" s="48"/>
      <c r="B1310" s="48"/>
      <c r="C1310" s="70" t="s">
        <v>3570</v>
      </c>
      <c r="D1310" s="48"/>
      <c r="E1310" s="48"/>
      <c r="F1310" s="48"/>
      <c r="G1310" s="48"/>
      <c r="H1310" s="48"/>
      <c r="I1310" s="48"/>
      <c r="J1310" s="48"/>
      <c r="K1310" s="48"/>
      <c r="L1310" s="450">
        <f t="shared" si="85"/>
        <v>939</v>
      </c>
      <c r="M1310" s="450"/>
      <c r="N1310" s="145" t="s">
        <v>2292</v>
      </c>
      <c r="O1310" s="48"/>
      <c r="P1310" s="48"/>
      <c r="Q1310" s="48"/>
      <c r="R1310" s="48"/>
      <c r="S1310" s="48"/>
      <c r="T1310" s="48"/>
      <c r="U1310" s="451" t="str">
        <f t="shared" si="83"/>
        <v/>
      </c>
      <c r="V1310" s="451"/>
      <c r="W1310" s="451" t="str">
        <f t="shared" si="84"/>
        <v/>
      </c>
      <c r="X1310" s="451"/>
      <c r="Y1310" s="48"/>
      <c r="Z1310" s="48"/>
      <c r="AA1310" s="48"/>
      <c r="AB1310" s="48"/>
      <c r="AC1310" s="48"/>
      <c r="AD1310" s="48"/>
      <c r="AE1310" s="48"/>
      <c r="AF1310" s="48"/>
      <c r="AG1310" s="48"/>
      <c r="AH1310" s="48"/>
      <c r="AI1310" s="48"/>
      <c r="AJ1310" s="48"/>
      <c r="AK1310" s="48"/>
      <c r="AL1310" s="48"/>
      <c r="AM1310" s="48"/>
      <c r="AN1310" s="48"/>
      <c r="AO1310" s="48"/>
      <c r="AP1310" s="48"/>
      <c r="AQ1310" s="48"/>
      <c r="AR1310" s="48"/>
      <c r="AS1310" s="48"/>
      <c r="AT1310" s="48"/>
      <c r="AU1310" s="48"/>
      <c r="AV1310" s="48"/>
      <c r="AW1310" s="48"/>
      <c r="AX1310" s="48"/>
      <c r="AY1310" s="48"/>
      <c r="AZ1310" s="48"/>
      <c r="BA1310" s="48"/>
      <c r="BB1310" s="48"/>
      <c r="BC1310" s="48"/>
      <c r="BD1310" s="48"/>
      <c r="BE1310" s="48"/>
      <c r="BF1310" s="48"/>
      <c r="BG1310" s="48"/>
      <c r="BH1310" s="48"/>
      <c r="BI1310" s="48"/>
      <c r="BJ1310" s="48"/>
      <c r="BK1310" s="48"/>
      <c r="BL1310" s="48"/>
      <c r="BM1310" s="48"/>
      <c r="BN1310" s="48"/>
      <c r="BO1310" s="48"/>
      <c r="BP1310" s="48"/>
      <c r="BQ1310" s="48"/>
      <c r="BR1310" s="48"/>
      <c r="BS1310" s="48"/>
      <c r="BT1310" s="48"/>
      <c r="BU1310" s="48"/>
    </row>
    <row r="1311" spans="1:73" hidden="1">
      <c r="A1311" s="48"/>
      <c r="B1311" s="48"/>
      <c r="C1311" s="70" t="s">
        <v>3571</v>
      </c>
      <c r="D1311" s="48"/>
      <c r="E1311" s="48"/>
      <c r="F1311" s="48"/>
      <c r="G1311" s="48"/>
      <c r="H1311" s="48"/>
      <c r="I1311" s="48"/>
      <c r="J1311" s="48"/>
      <c r="K1311" s="48"/>
      <c r="L1311" s="450">
        <f t="shared" si="85"/>
        <v>940</v>
      </c>
      <c r="M1311" s="450"/>
      <c r="N1311" s="145" t="s">
        <v>3572</v>
      </c>
      <c r="O1311" s="48"/>
      <c r="P1311" s="48"/>
      <c r="Q1311" s="48"/>
      <c r="R1311" s="48"/>
      <c r="S1311" s="48"/>
      <c r="T1311" s="48"/>
      <c r="U1311" s="451" t="str">
        <f t="shared" si="83"/>
        <v/>
      </c>
      <c r="V1311" s="451"/>
      <c r="W1311" s="451" t="str">
        <f t="shared" si="84"/>
        <v/>
      </c>
      <c r="X1311" s="451"/>
      <c r="Y1311" s="48"/>
      <c r="Z1311" s="48"/>
      <c r="AA1311" s="48"/>
      <c r="AB1311" s="48"/>
      <c r="AC1311" s="48"/>
      <c r="AD1311" s="48"/>
      <c r="AE1311" s="48"/>
      <c r="AF1311" s="48"/>
      <c r="AG1311" s="48"/>
      <c r="AH1311" s="48"/>
      <c r="AI1311" s="48"/>
      <c r="AJ1311" s="48"/>
      <c r="AK1311" s="48"/>
      <c r="AL1311" s="48"/>
      <c r="AM1311" s="48"/>
      <c r="AN1311" s="48"/>
      <c r="AO1311" s="48"/>
      <c r="AP1311" s="48"/>
      <c r="AQ1311" s="48"/>
      <c r="AR1311" s="48"/>
      <c r="AS1311" s="48"/>
      <c r="AT1311" s="48"/>
      <c r="AU1311" s="48"/>
      <c r="AV1311" s="48"/>
      <c r="AW1311" s="48"/>
      <c r="AX1311" s="48"/>
      <c r="AY1311" s="48"/>
      <c r="AZ1311" s="48"/>
      <c r="BA1311" s="48"/>
      <c r="BB1311" s="48"/>
      <c r="BC1311" s="48"/>
      <c r="BD1311" s="48"/>
      <c r="BE1311" s="48"/>
      <c r="BF1311" s="48"/>
      <c r="BG1311" s="48"/>
      <c r="BH1311" s="48"/>
      <c r="BI1311" s="48"/>
      <c r="BJ1311" s="48"/>
      <c r="BK1311" s="48"/>
      <c r="BL1311" s="48"/>
      <c r="BM1311" s="48"/>
      <c r="BN1311" s="48"/>
      <c r="BO1311" s="48"/>
      <c r="BP1311" s="48"/>
      <c r="BQ1311" s="48"/>
      <c r="BR1311" s="48"/>
      <c r="BS1311" s="48"/>
      <c r="BT1311" s="48"/>
      <c r="BU1311" s="48"/>
    </row>
    <row r="1312" spans="1:73" hidden="1">
      <c r="A1312" s="48"/>
      <c r="B1312" s="48"/>
      <c r="C1312" s="70" t="s">
        <v>3573</v>
      </c>
      <c r="D1312" s="48"/>
      <c r="E1312" s="48"/>
      <c r="F1312" s="48"/>
      <c r="G1312" s="48"/>
      <c r="H1312" s="48"/>
      <c r="I1312" s="48"/>
      <c r="J1312" s="48"/>
      <c r="K1312" s="48"/>
      <c r="L1312" s="450">
        <f t="shared" si="85"/>
        <v>941</v>
      </c>
      <c r="M1312" s="450"/>
      <c r="N1312" s="145" t="s">
        <v>3574</v>
      </c>
      <c r="O1312" s="48"/>
      <c r="P1312" s="48"/>
      <c r="Q1312" s="48"/>
      <c r="R1312" s="48"/>
      <c r="S1312" s="48"/>
      <c r="T1312" s="48"/>
      <c r="U1312" s="451" t="str">
        <f t="shared" si="83"/>
        <v/>
      </c>
      <c r="V1312" s="451"/>
      <c r="W1312" s="451" t="str">
        <f t="shared" si="84"/>
        <v/>
      </c>
      <c r="X1312" s="451"/>
      <c r="Y1312" s="48"/>
      <c r="Z1312" s="48"/>
      <c r="AA1312" s="48"/>
      <c r="AB1312" s="48"/>
      <c r="AC1312" s="48"/>
      <c r="AD1312" s="48"/>
      <c r="AE1312" s="48"/>
      <c r="AF1312" s="48"/>
      <c r="AG1312" s="48"/>
      <c r="AH1312" s="48"/>
      <c r="AI1312" s="48"/>
      <c r="AJ1312" s="48"/>
      <c r="AK1312" s="48"/>
      <c r="AL1312" s="48"/>
      <c r="AM1312" s="48"/>
      <c r="AN1312" s="48"/>
      <c r="AO1312" s="48"/>
      <c r="AP1312" s="48"/>
      <c r="AQ1312" s="48"/>
      <c r="AR1312" s="48"/>
      <c r="AS1312" s="48"/>
      <c r="AT1312" s="48"/>
      <c r="AU1312" s="48"/>
      <c r="AV1312" s="48"/>
      <c r="AW1312" s="48"/>
      <c r="AX1312" s="48"/>
      <c r="AY1312" s="48"/>
      <c r="AZ1312" s="48"/>
      <c r="BA1312" s="48"/>
      <c r="BB1312" s="48"/>
      <c r="BC1312" s="48"/>
      <c r="BD1312" s="48"/>
      <c r="BE1312" s="48"/>
      <c r="BF1312" s="48"/>
      <c r="BG1312" s="48"/>
      <c r="BH1312" s="48"/>
      <c r="BI1312" s="48"/>
      <c r="BJ1312" s="48"/>
      <c r="BK1312" s="48"/>
      <c r="BL1312" s="48"/>
      <c r="BM1312" s="48"/>
      <c r="BN1312" s="48"/>
      <c r="BO1312" s="48"/>
      <c r="BP1312" s="48"/>
      <c r="BQ1312" s="48"/>
      <c r="BR1312" s="48"/>
      <c r="BS1312" s="48"/>
      <c r="BT1312" s="48"/>
      <c r="BU1312" s="48"/>
    </row>
    <row r="1313" spans="1:73" hidden="1">
      <c r="A1313" s="48"/>
      <c r="B1313" s="48"/>
      <c r="C1313" s="70" t="s">
        <v>3575</v>
      </c>
      <c r="D1313" s="48"/>
      <c r="E1313" s="48"/>
      <c r="F1313" s="48"/>
      <c r="G1313" s="48"/>
      <c r="H1313" s="48"/>
      <c r="I1313" s="48"/>
      <c r="J1313" s="48"/>
      <c r="K1313" s="48"/>
      <c r="L1313" s="450">
        <f t="shared" si="85"/>
        <v>942</v>
      </c>
      <c r="M1313" s="450"/>
      <c r="N1313" s="145" t="s">
        <v>3576</v>
      </c>
      <c r="O1313" s="48"/>
      <c r="P1313" s="48"/>
      <c r="Q1313" s="48"/>
      <c r="R1313" s="48"/>
      <c r="S1313" s="48"/>
      <c r="T1313" s="48"/>
      <c r="U1313" s="451" t="str">
        <f t="shared" si="83"/>
        <v/>
      </c>
      <c r="V1313" s="451"/>
      <c r="W1313" s="451" t="str">
        <f t="shared" si="84"/>
        <v/>
      </c>
      <c r="X1313" s="451"/>
      <c r="Y1313" s="48"/>
      <c r="Z1313" s="48"/>
      <c r="AA1313" s="48"/>
      <c r="AB1313" s="48"/>
      <c r="AC1313" s="48"/>
      <c r="AD1313" s="48"/>
      <c r="AE1313" s="48"/>
      <c r="AF1313" s="48"/>
      <c r="AG1313" s="48"/>
      <c r="AH1313" s="48"/>
      <c r="AI1313" s="48"/>
      <c r="AJ1313" s="48"/>
      <c r="AK1313" s="48"/>
      <c r="AL1313" s="48"/>
      <c r="AM1313" s="48"/>
      <c r="AN1313" s="48"/>
      <c r="AO1313" s="48"/>
      <c r="AP1313" s="48"/>
      <c r="AQ1313" s="48"/>
      <c r="AR1313" s="48"/>
      <c r="AS1313" s="48"/>
      <c r="AT1313" s="48"/>
      <c r="AU1313" s="48"/>
      <c r="AV1313" s="48"/>
      <c r="AW1313" s="48"/>
      <c r="AX1313" s="48"/>
      <c r="AY1313" s="48"/>
      <c r="AZ1313" s="48"/>
      <c r="BA1313" s="48"/>
      <c r="BB1313" s="48"/>
      <c r="BC1313" s="48"/>
      <c r="BD1313" s="48"/>
      <c r="BE1313" s="48"/>
      <c r="BF1313" s="48"/>
      <c r="BG1313" s="48"/>
      <c r="BH1313" s="48"/>
      <c r="BI1313" s="48"/>
      <c r="BJ1313" s="48"/>
      <c r="BK1313" s="48"/>
      <c r="BL1313" s="48"/>
      <c r="BM1313" s="48"/>
      <c r="BN1313" s="48"/>
      <c r="BO1313" s="48"/>
      <c r="BP1313" s="48"/>
      <c r="BQ1313" s="48"/>
      <c r="BR1313" s="48"/>
      <c r="BS1313" s="48"/>
      <c r="BT1313" s="48"/>
      <c r="BU1313" s="48"/>
    </row>
    <row r="1314" spans="1:73" hidden="1">
      <c r="A1314" s="48"/>
      <c r="B1314" s="48"/>
      <c r="C1314" s="70" t="s">
        <v>3577</v>
      </c>
      <c r="D1314" s="48"/>
      <c r="E1314" s="48"/>
      <c r="F1314" s="48"/>
      <c r="G1314" s="48"/>
      <c r="H1314" s="48"/>
      <c r="I1314" s="48"/>
      <c r="J1314" s="48"/>
      <c r="K1314" s="48"/>
      <c r="L1314" s="450">
        <f t="shared" si="85"/>
        <v>943</v>
      </c>
      <c r="M1314" s="450"/>
      <c r="N1314" s="145" t="s">
        <v>3578</v>
      </c>
      <c r="O1314" s="48"/>
      <c r="P1314" s="48"/>
      <c r="Q1314" s="48"/>
      <c r="R1314" s="48"/>
      <c r="S1314" s="48"/>
      <c r="T1314" s="48"/>
      <c r="U1314" s="451" t="str">
        <f t="shared" si="83"/>
        <v/>
      </c>
      <c r="V1314" s="451"/>
      <c r="W1314" s="451" t="str">
        <f t="shared" si="84"/>
        <v/>
      </c>
      <c r="X1314" s="451"/>
      <c r="Y1314" s="48"/>
      <c r="Z1314" s="48"/>
      <c r="AA1314" s="48"/>
      <c r="AB1314" s="48"/>
      <c r="AC1314" s="48"/>
      <c r="AD1314" s="48"/>
      <c r="AE1314" s="48"/>
      <c r="AF1314" s="48"/>
      <c r="AG1314" s="48"/>
      <c r="AH1314" s="48"/>
      <c r="AI1314" s="48"/>
      <c r="AJ1314" s="48"/>
      <c r="AK1314" s="48"/>
      <c r="AL1314" s="48"/>
      <c r="AM1314" s="48"/>
      <c r="AN1314" s="48"/>
      <c r="AO1314" s="48"/>
      <c r="AP1314" s="48"/>
      <c r="AQ1314" s="48"/>
      <c r="AR1314" s="48"/>
      <c r="AS1314" s="48"/>
      <c r="AT1314" s="48"/>
      <c r="AU1314" s="48"/>
      <c r="AV1314" s="48"/>
      <c r="AW1314" s="48"/>
      <c r="AX1314" s="48"/>
      <c r="AY1314" s="48"/>
      <c r="AZ1314" s="48"/>
      <c r="BA1314" s="48"/>
      <c r="BB1314" s="48"/>
      <c r="BC1314" s="48"/>
      <c r="BD1314" s="48"/>
      <c r="BE1314" s="48"/>
      <c r="BF1314" s="48"/>
      <c r="BG1314" s="48"/>
      <c r="BH1314" s="48"/>
      <c r="BI1314" s="48"/>
      <c r="BJ1314" s="48"/>
      <c r="BK1314" s="48"/>
      <c r="BL1314" s="48"/>
      <c r="BM1314" s="48"/>
      <c r="BN1314" s="48"/>
      <c r="BO1314" s="48"/>
      <c r="BP1314" s="48"/>
      <c r="BQ1314" s="48"/>
      <c r="BR1314" s="48"/>
      <c r="BS1314" s="48"/>
      <c r="BT1314" s="48"/>
      <c r="BU1314" s="48"/>
    </row>
    <row r="1315" spans="1:73" hidden="1">
      <c r="A1315" s="48"/>
      <c r="B1315" s="48"/>
      <c r="C1315" s="70" t="s">
        <v>3579</v>
      </c>
      <c r="D1315" s="48"/>
      <c r="E1315" s="48"/>
      <c r="F1315" s="48"/>
      <c r="G1315" s="48"/>
      <c r="H1315" s="48"/>
      <c r="I1315" s="48"/>
      <c r="J1315" s="48"/>
      <c r="K1315" s="48"/>
      <c r="L1315" s="450">
        <f t="shared" si="85"/>
        <v>944</v>
      </c>
      <c r="M1315" s="450"/>
      <c r="N1315" s="145" t="s">
        <v>3580</v>
      </c>
      <c r="O1315" s="48"/>
      <c r="P1315" s="48"/>
      <c r="Q1315" s="48"/>
      <c r="R1315" s="48"/>
      <c r="S1315" s="48"/>
      <c r="T1315" s="48"/>
      <c r="U1315" s="451" t="str">
        <f t="shared" si="83"/>
        <v/>
      </c>
      <c r="V1315" s="451"/>
      <c r="W1315" s="451" t="str">
        <f t="shared" si="84"/>
        <v/>
      </c>
      <c r="X1315" s="451"/>
      <c r="Y1315" s="48"/>
      <c r="Z1315" s="48"/>
      <c r="AA1315" s="48"/>
      <c r="AB1315" s="48"/>
      <c r="AC1315" s="48"/>
      <c r="AD1315" s="48"/>
      <c r="AE1315" s="48"/>
      <c r="AF1315" s="48"/>
      <c r="AG1315" s="48"/>
      <c r="AH1315" s="48"/>
      <c r="AI1315" s="48"/>
      <c r="AJ1315" s="48"/>
      <c r="AK1315" s="48"/>
      <c r="AL1315" s="48"/>
      <c r="AM1315" s="48"/>
      <c r="AN1315" s="48"/>
      <c r="AO1315" s="48"/>
      <c r="AP1315" s="48"/>
      <c r="AQ1315" s="48"/>
      <c r="AR1315" s="48"/>
      <c r="AS1315" s="48"/>
      <c r="AT1315" s="48"/>
      <c r="AU1315" s="48"/>
      <c r="AV1315" s="48"/>
      <c r="AW1315" s="48"/>
      <c r="AX1315" s="48"/>
      <c r="AY1315" s="48"/>
      <c r="AZ1315" s="48"/>
      <c r="BA1315" s="48"/>
      <c r="BB1315" s="48"/>
      <c r="BC1315" s="48"/>
      <c r="BD1315" s="48"/>
      <c r="BE1315" s="48"/>
      <c r="BF1315" s="48"/>
      <c r="BG1315" s="48"/>
      <c r="BH1315" s="48"/>
      <c r="BI1315" s="48"/>
      <c r="BJ1315" s="48"/>
      <c r="BK1315" s="48"/>
      <c r="BL1315" s="48"/>
      <c r="BM1315" s="48"/>
      <c r="BN1315" s="48"/>
      <c r="BO1315" s="48"/>
      <c r="BP1315" s="48"/>
      <c r="BQ1315" s="48"/>
      <c r="BR1315" s="48"/>
      <c r="BS1315" s="48"/>
      <c r="BT1315" s="48"/>
      <c r="BU1315" s="48"/>
    </row>
    <row r="1316" spans="1:73" hidden="1">
      <c r="A1316" s="48"/>
      <c r="B1316" s="48"/>
      <c r="C1316" s="70" t="s">
        <v>3581</v>
      </c>
      <c r="D1316" s="48"/>
      <c r="E1316" s="48"/>
      <c r="F1316" s="48"/>
      <c r="G1316" s="48"/>
      <c r="H1316" s="48"/>
      <c r="I1316" s="48"/>
      <c r="J1316" s="48"/>
      <c r="K1316" s="48"/>
      <c r="L1316" s="450">
        <f t="shared" si="85"/>
        <v>945</v>
      </c>
      <c r="M1316" s="450"/>
      <c r="N1316" s="145" t="s">
        <v>3582</v>
      </c>
      <c r="O1316" s="48"/>
      <c r="P1316" s="48"/>
      <c r="Q1316" s="48"/>
      <c r="R1316" s="48"/>
      <c r="S1316" s="48"/>
      <c r="T1316" s="48"/>
      <c r="U1316" s="451" t="str">
        <f t="shared" si="83"/>
        <v/>
      </c>
      <c r="V1316" s="451"/>
      <c r="W1316" s="451" t="str">
        <f t="shared" si="84"/>
        <v/>
      </c>
      <c r="X1316" s="451"/>
      <c r="Y1316" s="48"/>
      <c r="Z1316" s="48"/>
      <c r="AA1316" s="48"/>
      <c r="AB1316" s="48"/>
      <c r="AC1316" s="48"/>
      <c r="AD1316" s="48"/>
      <c r="AE1316" s="48"/>
      <c r="AF1316" s="48"/>
      <c r="AG1316" s="48"/>
      <c r="AH1316" s="48"/>
      <c r="AI1316" s="48"/>
      <c r="AJ1316" s="48"/>
      <c r="AK1316" s="48"/>
      <c r="AL1316" s="48"/>
      <c r="AM1316" s="48"/>
      <c r="AN1316" s="48"/>
      <c r="AO1316" s="48"/>
      <c r="AP1316" s="48"/>
      <c r="AQ1316" s="48"/>
      <c r="AR1316" s="48"/>
      <c r="AS1316" s="48"/>
      <c r="AT1316" s="48"/>
      <c r="AU1316" s="48"/>
      <c r="AV1316" s="48"/>
      <c r="AW1316" s="48"/>
      <c r="AX1316" s="48"/>
      <c r="AY1316" s="48"/>
      <c r="AZ1316" s="48"/>
      <c r="BA1316" s="48"/>
      <c r="BB1316" s="48"/>
      <c r="BC1316" s="48"/>
      <c r="BD1316" s="48"/>
      <c r="BE1316" s="48"/>
      <c r="BF1316" s="48"/>
      <c r="BG1316" s="48"/>
      <c r="BH1316" s="48"/>
      <c r="BI1316" s="48"/>
      <c r="BJ1316" s="48"/>
      <c r="BK1316" s="48"/>
      <c r="BL1316" s="48"/>
      <c r="BM1316" s="48"/>
      <c r="BN1316" s="48"/>
      <c r="BO1316" s="48"/>
      <c r="BP1316" s="48"/>
      <c r="BQ1316" s="48"/>
      <c r="BR1316" s="48"/>
      <c r="BS1316" s="48"/>
      <c r="BT1316" s="48"/>
      <c r="BU1316" s="48"/>
    </row>
    <row r="1317" spans="1:73" hidden="1">
      <c r="A1317" s="48"/>
      <c r="B1317" s="48"/>
      <c r="C1317" s="70" t="s">
        <v>3583</v>
      </c>
      <c r="D1317" s="48"/>
      <c r="E1317" s="48"/>
      <c r="F1317" s="48"/>
      <c r="G1317" s="48"/>
      <c r="H1317" s="48"/>
      <c r="I1317" s="48"/>
      <c r="J1317" s="48"/>
      <c r="K1317" s="48"/>
      <c r="L1317" s="450">
        <f t="shared" si="85"/>
        <v>946</v>
      </c>
      <c r="M1317" s="450"/>
      <c r="N1317" s="145" t="s">
        <v>3584</v>
      </c>
      <c r="O1317" s="48"/>
      <c r="P1317" s="48"/>
      <c r="Q1317" s="48"/>
      <c r="R1317" s="48"/>
      <c r="S1317" s="48"/>
      <c r="T1317" s="48"/>
      <c r="U1317" s="451" t="str">
        <f t="shared" si="83"/>
        <v/>
      </c>
      <c r="V1317" s="451"/>
      <c r="W1317" s="451" t="str">
        <f t="shared" si="84"/>
        <v/>
      </c>
      <c r="X1317" s="451"/>
      <c r="Y1317" s="48"/>
      <c r="Z1317" s="48"/>
      <c r="AA1317" s="48"/>
      <c r="AB1317" s="48"/>
      <c r="AC1317" s="48"/>
      <c r="AD1317" s="48"/>
      <c r="AE1317" s="48"/>
      <c r="AF1317" s="48"/>
      <c r="AG1317" s="48"/>
      <c r="AH1317" s="48"/>
      <c r="AI1317" s="48"/>
      <c r="AJ1317" s="48"/>
      <c r="AK1317" s="48"/>
      <c r="AL1317" s="48"/>
      <c r="AM1317" s="48"/>
      <c r="AN1317" s="48"/>
      <c r="AO1317" s="48"/>
      <c r="AP1317" s="48"/>
      <c r="AQ1317" s="48"/>
      <c r="AR1317" s="48"/>
      <c r="AS1317" s="48"/>
      <c r="AT1317" s="48"/>
      <c r="AU1317" s="48"/>
      <c r="AV1317" s="48"/>
      <c r="AW1317" s="48"/>
      <c r="AX1317" s="48"/>
      <c r="AY1317" s="48"/>
      <c r="AZ1317" s="48"/>
      <c r="BA1317" s="48"/>
      <c r="BB1317" s="48"/>
      <c r="BC1317" s="48"/>
      <c r="BD1317" s="48"/>
      <c r="BE1317" s="48"/>
      <c r="BF1317" s="48"/>
      <c r="BG1317" s="48"/>
      <c r="BH1317" s="48"/>
      <c r="BI1317" s="48"/>
      <c r="BJ1317" s="48"/>
      <c r="BK1317" s="48"/>
      <c r="BL1317" s="48"/>
      <c r="BM1317" s="48"/>
      <c r="BN1317" s="48"/>
      <c r="BO1317" s="48"/>
      <c r="BP1317" s="48"/>
      <c r="BQ1317" s="48"/>
      <c r="BR1317" s="48"/>
      <c r="BS1317" s="48"/>
      <c r="BT1317" s="48"/>
      <c r="BU1317" s="48"/>
    </row>
    <row r="1318" spans="1:73" hidden="1">
      <c r="A1318" s="48"/>
      <c r="B1318" s="48"/>
      <c r="C1318" s="70" t="s">
        <v>3585</v>
      </c>
      <c r="D1318" s="48"/>
      <c r="E1318" s="48"/>
      <c r="F1318" s="48"/>
      <c r="G1318" s="48"/>
      <c r="H1318" s="48"/>
      <c r="I1318" s="48"/>
      <c r="J1318" s="48"/>
      <c r="K1318" s="48"/>
      <c r="L1318" s="450">
        <f t="shared" si="85"/>
        <v>947</v>
      </c>
      <c r="M1318" s="450"/>
      <c r="N1318" s="145" t="s">
        <v>3586</v>
      </c>
      <c r="O1318" s="48"/>
      <c r="P1318" s="48"/>
      <c r="Q1318" s="48"/>
      <c r="R1318" s="48"/>
      <c r="S1318" s="48"/>
      <c r="T1318" s="48"/>
      <c r="U1318" s="451" t="str">
        <f t="shared" si="83"/>
        <v/>
      </c>
      <c r="V1318" s="451"/>
      <c r="W1318" s="451" t="str">
        <f t="shared" si="84"/>
        <v/>
      </c>
      <c r="X1318" s="451"/>
      <c r="Y1318" s="48"/>
      <c r="Z1318" s="48"/>
      <c r="AA1318" s="48"/>
      <c r="AB1318" s="48"/>
      <c r="AC1318" s="48"/>
      <c r="AD1318" s="48"/>
      <c r="AE1318" s="48"/>
      <c r="AF1318" s="48"/>
      <c r="AG1318" s="48"/>
      <c r="AH1318" s="48"/>
      <c r="AI1318" s="48"/>
      <c r="AJ1318" s="48"/>
      <c r="AK1318" s="48"/>
      <c r="AL1318" s="48"/>
      <c r="AM1318" s="48"/>
      <c r="AN1318" s="48"/>
      <c r="AO1318" s="48"/>
      <c r="AP1318" s="48"/>
      <c r="AQ1318" s="48"/>
      <c r="AR1318" s="48"/>
      <c r="AS1318" s="48"/>
      <c r="AT1318" s="48"/>
      <c r="AU1318" s="48"/>
      <c r="AV1318" s="48"/>
      <c r="AW1318" s="48"/>
      <c r="AX1318" s="48"/>
      <c r="AY1318" s="48"/>
      <c r="AZ1318" s="48"/>
      <c r="BA1318" s="48"/>
      <c r="BB1318" s="48"/>
      <c r="BC1318" s="48"/>
      <c r="BD1318" s="48"/>
      <c r="BE1318" s="48"/>
      <c r="BF1318" s="48"/>
      <c r="BG1318" s="48"/>
      <c r="BH1318" s="48"/>
      <c r="BI1318" s="48"/>
      <c r="BJ1318" s="48"/>
      <c r="BK1318" s="48"/>
      <c r="BL1318" s="48"/>
      <c r="BM1318" s="48"/>
      <c r="BN1318" s="48"/>
      <c r="BO1318" s="48"/>
      <c r="BP1318" s="48"/>
      <c r="BQ1318" s="48"/>
      <c r="BR1318" s="48"/>
      <c r="BS1318" s="48"/>
      <c r="BT1318" s="48"/>
      <c r="BU1318" s="48"/>
    </row>
    <row r="1319" spans="1:73" hidden="1">
      <c r="A1319" s="48"/>
      <c r="B1319" s="48"/>
      <c r="C1319" s="70" t="s">
        <v>3587</v>
      </c>
      <c r="D1319" s="48"/>
      <c r="E1319" s="48"/>
      <c r="F1319" s="48"/>
      <c r="G1319" s="48"/>
      <c r="H1319" s="48"/>
      <c r="I1319" s="48"/>
      <c r="J1319" s="48"/>
      <c r="K1319" s="48"/>
      <c r="L1319" s="450">
        <f t="shared" si="85"/>
        <v>948</v>
      </c>
      <c r="M1319" s="450"/>
      <c r="N1319" s="145" t="s">
        <v>3588</v>
      </c>
      <c r="O1319" s="48"/>
      <c r="P1319" s="48"/>
      <c r="Q1319" s="48"/>
      <c r="R1319" s="48"/>
      <c r="S1319" s="48"/>
      <c r="T1319" s="48"/>
      <c r="U1319" s="451" t="str">
        <f t="shared" si="83"/>
        <v/>
      </c>
      <c r="V1319" s="451"/>
      <c r="W1319" s="451" t="str">
        <f t="shared" si="84"/>
        <v/>
      </c>
      <c r="X1319" s="451"/>
      <c r="Y1319" s="48"/>
      <c r="Z1319" s="48"/>
      <c r="AA1319" s="48"/>
      <c r="AB1319" s="48"/>
      <c r="AC1319" s="48"/>
      <c r="AD1319" s="48"/>
      <c r="AE1319" s="48"/>
      <c r="AF1319" s="48"/>
      <c r="AG1319" s="48"/>
      <c r="AH1319" s="48"/>
      <c r="AI1319" s="48"/>
      <c r="AJ1319" s="48"/>
      <c r="AK1319" s="48"/>
      <c r="AL1319" s="48"/>
      <c r="AM1319" s="48"/>
      <c r="AN1319" s="48"/>
      <c r="AO1319" s="48"/>
      <c r="AP1319" s="48"/>
      <c r="AQ1319" s="48"/>
      <c r="AR1319" s="48"/>
      <c r="AS1319" s="48"/>
      <c r="AT1319" s="48"/>
      <c r="AU1319" s="48"/>
      <c r="AV1319" s="48"/>
      <c r="AW1319" s="48"/>
      <c r="AX1319" s="48"/>
      <c r="AY1319" s="48"/>
      <c r="AZ1319" s="48"/>
      <c r="BA1319" s="48"/>
      <c r="BB1319" s="48"/>
      <c r="BC1319" s="48"/>
      <c r="BD1319" s="48"/>
      <c r="BE1319" s="48"/>
      <c r="BF1319" s="48"/>
      <c r="BG1319" s="48"/>
      <c r="BH1319" s="48"/>
      <c r="BI1319" s="48"/>
      <c r="BJ1319" s="48"/>
      <c r="BK1319" s="48"/>
      <c r="BL1319" s="48"/>
      <c r="BM1319" s="48"/>
      <c r="BN1319" s="48"/>
      <c r="BO1319" s="48"/>
      <c r="BP1319" s="48"/>
      <c r="BQ1319" s="48"/>
      <c r="BR1319" s="48"/>
      <c r="BS1319" s="48"/>
      <c r="BT1319" s="48"/>
      <c r="BU1319" s="48"/>
    </row>
    <row r="1320" spans="1:73" hidden="1">
      <c r="A1320" s="48"/>
      <c r="B1320" s="48"/>
      <c r="C1320" s="70" t="s">
        <v>3589</v>
      </c>
      <c r="D1320" s="48"/>
      <c r="E1320" s="48"/>
      <c r="F1320" s="48"/>
      <c r="G1320" s="48"/>
      <c r="H1320" s="48"/>
      <c r="I1320" s="48"/>
      <c r="J1320" s="48"/>
      <c r="K1320" s="48"/>
      <c r="L1320" s="450">
        <f t="shared" si="85"/>
        <v>949</v>
      </c>
      <c r="M1320" s="450"/>
      <c r="N1320" s="145" t="s">
        <v>3590</v>
      </c>
      <c r="O1320" s="48"/>
      <c r="P1320" s="48"/>
      <c r="Q1320" s="48"/>
      <c r="R1320" s="48"/>
      <c r="S1320" s="48"/>
      <c r="T1320" s="48"/>
      <c r="U1320" s="451" t="str">
        <f t="shared" si="83"/>
        <v/>
      </c>
      <c r="V1320" s="451"/>
      <c r="W1320" s="451" t="str">
        <f t="shared" si="84"/>
        <v/>
      </c>
      <c r="X1320" s="451"/>
      <c r="Y1320" s="48"/>
      <c r="Z1320" s="48"/>
      <c r="AA1320" s="48"/>
      <c r="AB1320" s="48"/>
      <c r="AC1320" s="48"/>
      <c r="AD1320" s="48"/>
      <c r="AE1320" s="48"/>
      <c r="AF1320" s="48"/>
      <c r="AG1320" s="48"/>
      <c r="AH1320" s="48"/>
      <c r="AI1320" s="48"/>
      <c r="AJ1320" s="48"/>
      <c r="AK1320" s="48"/>
      <c r="AL1320" s="48"/>
      <c r="AM1320" s="48"/>
      <c r="AN1320" s="48"/>
      <c r="AO1320" s="48"/>
      <c r="AP1320" s="48"/>
      <c r="AQ1320" s="48"/>
      <c r="AR1320" s="48"/>
      <c r="AS1320" s="48"/>
      <c r="AT1320" s="48"/>
      <c r="AU1320" s="48"/>
      <c r="AV1320" s="48"/>
      <c r="AW1320" s="48"/>
      <c r="AX1320" s="48"/>
      <c r="AY1320" s="48"/>
      <c r="AZ1320" s="48"/>
      <c r="BA1320" s="48"/>
      <c r="BB1320" s="48"/>
      <c r="BC1320" s="48"/>
      <c r="BD1320" s="48"/>
      <c r="BE1320" s="48"/>
      <c r="BF1320" s="48"/>
      <c r="BG1320" s="48"/>
      <c r="BH1320" s="48"/>
      <c r="BI1320" s="48"/>
      <c r="BJ1320" s="48"/>
      <c r="BK1320" s="48"/>
      <c r="BL1320" s="48"/>
      <c r="BM1320" s="48"/>
      <c r="BN1320" s="48"/>
      <c r="BO1320" s="48"/>
      <c r="BP1320" s="48"/>
      <c r="BQ1320" s="48"/>
      <c r="BR1320" s="48"/>
      <c r="BS1320" s="48"/>
      <c r="BT1320" s="48"/>
      <c r="BU1320" s="48"/>
    </row>
    <row r="1321" spans="1:73" hidden="1">
      <c r="A1321" s="48"/>
      <c r="B1321" s="48"/>
      <c r="C1321" s="70" t="s">
        <v>3591</v>
      </c>
      <c r="D1321" s="48"/>
      <c r="E1321" s="48"/>
      <c r="F1321" s="48"/>
      <c r="G1321" s="48"/>
      <c r="H1321" s="48"/>
      <c r="I1321" s="48"/>
      <c r="J1321" s="48"/>
      <c r="K1321" s="48"/>
      <c r="L1321" s="450">
        <f t="shared" si="85"/>
        <v>950</v>
      </c>
      <c r="M1321" s="450"/>
      <c r="N1321" s="145" t="s">
        <v>3592</v>
      </c>
      <c r="O1321" s="48"/>
      <c r="P1321" s="48"/>
      <c r="Q1321" s="48"/>
      <c r="R1321" s="48"/>
      <c r="S1321" s="48"/>
      <c r="T1321" s="48"/>
      <c r="U1321" s="451" t="str">
        <f t="shared" si="83"/>
        <v/>
      </c>
      <c r="V1321" s="451"/>
      <c r="W1321" s="451" t="str">
        <f t="shared" si="84"/>
        <v/>
      </c>
      <c r="X1321" s="451"/>
      <c r="Y1321" s="48"/>
      <c r="Z1321" s="48"/>
      <c r="AA1321" s="48"/>
      <c r="AB1321" s="48"/>
      <c r="AC1321" s="48"/>
      <c r="AD1321" s="48"/>
      <c r="AE1321" s="48"/>
      <c r="AF1321" s="48"/>
      <c r="AG1321" s="48"/>
      <c r="AH1321" s="48"/>
      <c r="AI1321" s="48"/>
      <c r="AJ1321" s="48"/>
      <c r="AK1321" s="48"/>
      <c r="AL1321" s="48"/>
      <c r="AM1321" s="48"/>
      <c r="AN1321" s="48"/>
      <c r="AO1321" s="48"/>
      <c r="AP1321" s="48"/>
      <c r="AQ1321" s="48"/>
      <c r="AR1321" s="48"/>
      <c r="AS1321" s="48"/>
      <c r="AT1321" s="48"/>
      <c r="AU1321" s="48"/>
      <c r="AV1321" s="48"/>
      <c r="AW1321" s="48"/>
      <c r="AX1321" s="48"/>
      <c r="AY1321" s="48"/>
      <c r="AZ1321" s="48"/>
      <c r="BA1321" s="48"/>
      <c r="BB1321" s="48"/>
      <c r="BC1321" s="48"/>
      <c r="BD1321" s="48"/>
      <c r="BE1321" s="48"/>
      <c r="BF1321" s="48"/>
      <c r="BG1321" s="48"/>
      <c r="BH1321" s="48"/>
      <c r="BI1321" s="48"/>
      <c r="BJ1321" s="48"/>
      <c r="BK1321" s="48"/>
      <c r="BL1321" s="48"/>
      <c r="BM1321" s="48"/>
      <c r="BN1321" s="48"/>
      <c r="BO1321" s="48"/>
      <c r="BP1321" s="48"/>
      <c r="BQ1321" s="48"/>
      <c r="BR1321" s="48"/>
      <c r="BS1321" s="48"/>
      <c r="BT1321" s="48"/>
      <c r="BU1321" s="48"/>
    </row>
    <row r="1322" spans="1:73" hidden="1">
      <c r="A1322" s="48"/>
      <c r="B1322" s="48"/>
      <c r="C1322" s="70" t="s">
        <v>3593</v>
      </c>
      <c r="D1322" s="48"/>
      <c r="E1322" s="48"/>
      <c r="F1322" s="48"/>
      <c r="G1322" s="48"/>
      <c r="H1322" s="48"/>
      <c r="I1322" s="48"/>
      <c r="J1322" s="48"/>
      <c r="K1322" s="48"/>
      <c r="L1322" s="450">
        <f t="shared" si="85"/>
        <v>951</v>
      </c>
      <c r="M1322" s="450"/>
      <c r="N1322" s="145" t="s">
        <v>3594</v>
      </c>
      <c r="O1322" s="48"/>
      <c r="P1322" s="48"/>
      <c r="Q1322" s="48"/>
      <c r="R1322" s="48"/>
      <c r="S1322" s="48"/>
      <c r="T1322" s="48"/>
      <c r="U1322" s="451" t="str">
        <f t="shared" si="83"/>
        <v/>
      </c>
      <c r="V1322" s="451"/>
      <c r="W1322" s="451" t="str">
        <f t="shared" si="84"/>
        <v/>
      </c>
      <c r="X1322" s="451"/>
      <c r="Y1322" s="48"/>
      <c r="Z1322" s="48"/>
      <c r="AA1322" s="48"/>
      <c r="AB1322" s="48"/>
      <c r="AC1322" s="48"/>
      <c r="AD1322" s="48"/>
      <c r="AE1322" s="48"/>
      <c r="AF1322" s="48"/>
      <c r="AG1322" s="48"/>
      <c r="AH1322" s="48"/>
      <c r="AI1322" s="48"/>
      <c r="AJ1322" s="48"/>
      <c r="AK1322" s="48"/>
      <c r="AL1322" s="48"/>
      <c r="AM1322" s="48"/>
      <c r="AN1322" s="48"/>
      <c r="AO1322" s="48"/>
      <c r="AP1322" s="48"/>
      <c r="AQ1322" s="48"/>
      <c r="AR1322" s="48"/>
      <c r="AS1322" s="48"/>
      <c r="AT1322" s="48"/>
      <c r="AU1322" s="48"/>
      <c r="AV1322" s="48"/>
      <c r="AW1322" s="48"/>
      <c r="AX1322" s="48"/>
      <c r="AY1322" s="48"/>
      <c r="AZ1322" s="48"/>
      <c r="BA1322" s="48"/>
      <c r="BB1322" s="48"/>
      <c r="BC1322" s="48"/>
      <c r="BD1322" s="48"/>
      <c r="BE1322" s="48"/>
      <c r="BF1322" s="48"/>
      <c r="BG1322" s="48"/>
      <c r="BH1322" s="48"/>
      <c r="BI1322" s="48"/>
      <c r="BJ1322" s="48"/>
      <c r="BK1322" s="48"/>
      <c r="BL1322" s="48"/>
      <c r="BM1322" s="48"/>
      <c r="BN1322" s="48"/>
      <c r="BO1322" s="48"/>
      <c r="BP1322" s="48"/>
      <c r="BQ1322" s="48"/>
      <c r="BR1322" s="48"/>
      <c r="BS1322" s="48"/>
      <c r="BT1322" s="48"/>
      <c r="BU1322" s="48"/>
    </row>
    <row r="1323" spans="1:73" hidden="1">
      <c r="A1323" s="48"/>
      <c r="B1323" s="48"/>
      <c r="C1323" s="70" t="s">
        <v>3595</v>
      </c>
      <c r="D1323" s="48"/>
      <c r="E1323" s="48"/>
      <c r="F1323" s="48"/>
      <c r="G1323" s="48"/>
      <c r="H1323" s="48"/>
      <c r="I1323" s="48"/>
      <c r="J1323" s="48"/>
      <c r="K1323" s="48"/>
      <c r="L1323" s="450">
        <f t="shared" si="85"/>
        <v>952</v>
      </c>
      <c r="M1323" s="450"/>
      <c r="N1323" s="145" t="s">
        <v>3596</v>
      </c>
      <c r="O1323" s="48"/>
      <c r="P1323" s="48"/>
      <c r="Q1323" s="48"/>
      <c r="R1323" s="48"/>
      <c r="S1323" s="48"/>
      <c r="T1323" s="48"/>
      <c r="U1323" s="451" t="str">
        <f t="shared" si="83"/>
        <v/>
      </c>
      <c r="V1323" s="451"/>
      <c r="W1323" s="451" t="str">
        <f t="shared" si="84"/>
        <v/>
      </c>
      <c r="X1323" s="451"/>
      <c r="Y1323" s="48"/>
      <c r="Z1323" s="48"/>
      <c r="AA1323" s="48"/>
      <c r="AB1323" s="48"/>
      <c r="AC1323" s="48"/>
      <c r="AD1323" s="48"/>
      <c r="AE1323" s="48"/>
      <c r="AF1323" s="48"/>
      <c r="AG1323" s="48"/>
      <c r="AH1323" s="48"/>
      <c r="AI1323" s="48"/>
      <c r="AJ1323" s="48"/>
      <c r="AK1323" s="48"/>
      <c r="AL1323" s="48"/>
      <c r="AM1323" s="48"/>
      <c r="AN1323" s="48"/>
      <c r="AO1323" s="48"/>
      <c r="AP1323" s="48"/>
      <c r="AQ1323" s="48"/>
      <c r="AR1323" s="48"/>
      <c r="AS1323" s="48"/>
      <c r="AT1323" s="48"/>
      <c r="AU1323" s="48"/>
      <c r="AV1323" s="48"/>
      <c r="AW1323" s="48"/>
      <c r="AX1323" s="48"/>
      <c r="AY1323" s="48"/>
      <c r="AZ1323" s="48"/>
      <c r="BA1323" s="48"/>
      <c r="BB1323" s="48"/>
      <c r="BC1323" s="48"/>
      <c r="BD1323" s="48"/>
      <c r="BE1323" s="48"/>
      <c r="BF1323" s="48"/>
      <c r="BG1323" s="48"/>
      <c r="BH1323" s="48"/>
      <c r="BI1323" s="48"/>
      <c r="BJ1323" s="48"/>
      <c r="BK1323" s="48"/>
      <c r="BL1323" s="48"/>
      <c r="BM1323" s="48"/>
      <c r="BN1323" s="48"/>
      <c r="BO1323" s="48"/>
      <c r="BP1323" s="48"/>
      <c r="BQ1323" s="48"/>
      <c r="BR1323" s="48"/>
      <c r="BS1323" s="48"/>
      <c r="BT1323" s="48"/>
      <c r="BU1323" s="48"/>
    </row>
    <row r="1324" spans="1:73" hidden="1">
      <c r="A1324" s="48"/>
      <c r="B1324" s="48"/>
      <c r="C1324" s="70" t="s">
        <v>3597</v>
      </c>
      <c r="D1324" s="48"/>
      <c r="E1324" s="48"/>
      <c r="F1324" s="48"/>
      <c r="G1324" s="48"/>
      <c r="H1324" s="48"/>
      <c r="I1324" s="48"/>
      <c r="J1324" s="48"/>
      <c r="K1324" s="48"/>
      <c r="L1324" s="450">
        <f t="shared" si="85"/>
        <v>953</v>
      </c>
      <c r="M1324" s="450"/>
      <c r="N1324" s="145" t="s">
        <v>3598</v>
      </c>
      <c r="O1324" s="48"/>
      <c r="P1324" s="48"/>
      <c r="Q1324" s="48"/>
      <c r="R1324" s="48"/>
      <c r="S1324" s="48"/>
      <c r="T1324" s="48"/>
      <c r="U1324" s="451" t="str">
        <f t="shared" si="83"/>
        <v/>
      </c>
      <c r="V1324" s="451"/>
      <c r="W1324" s="451" t="str">
        <f t="shared" si="84"/>
        <v/>
      </c>
      <c r="X1324" s="451"/>
      <c r="Y1324" s="48"/>
      <c r="Z1324" s="48"/>
      <c r="AA1324" s="48"/>
      <c r="AB1324" s="48"/>
      <c r="AC1324" s="48"/>
      <c r="AD1324" s="48"/>
      <c r="AE1324" s="48"/>
      <c r="AF1324" s="48"/>
      <c r="AG1324" s="48"/>
      <c r="AH1324" s="48"/>
      <c r="AI1324" s="48"/>
      <c r="AJ1324" s="48"/>
      <c r="AK1324" s="48"/>
      <c r="AL1324" s="48"/>
      <c r="AM1324" s="48"/>
      <c r="AN1324" s="48"/>
      <c r="AO1324" s="48"/>
      <c r="AP1324" s="48"/>
      <c r="AQ1324" s="48"/>
      <c r="AR1324" s="48"/>
      <c r="AS1324" s="48"/>
      <c r="AT1324" s="48"/>
      <c r="AU1324" s="48"/>
      <c r="AV1324" s="48"/>
      <c r="AW1324" s="48"/>
      <c r="AX1324" s="48"/>
      <c r="AY1324" s="48"/>
      <c r="AZ1324" s="48"/>
      <c r="BA1324" s="48"/>
      <c r="BB1324" s="48"/>
      <c r="BC1324" s="48"/>
      <c r="BD1324" s="48"/>
      <c r="BE1324" s="48"/>
      <c r="BF1324" s="48"/>
      <c r="BG1324" s="48"/>
      <c r="BH1324" s="48"/>
      <c r="BI1324" s="48"/>
      <c r="BJ1324" s="48"/>
      <c r="BK1324" s="48"/>
      <c r="BL1324" s="48"/>
      <c r="BM1324" s="48"/>
      <c r="BN1324" s="48"/>
      <c r="BO1324" s="48"/>
      <c r="BP1324" s="48"/>
      <c r="BQ1324" s="48"/>
      <c r="BR1324" s="48"/>
      <c r="BS1324" s="48"/>
      <c r="BT1324" s="48"/>
      <c r="BU1324" s="48"/>
    </row>
    <row r="1325" spans="1:73" hidden="1">
      <c r="A1325" s="48"/>
      <c r="B1325" s="48"/>
      <c r="C1325" s="70" t="s">
        <v>3599</v>
      </c>
      <c r="D1325" s="48"/>
      <c r="E1325" s="48"/>
      <c r="F1325" s="48"/>
      <c r="G1325" s="48"/>
      <c r="H1325" s="48"/>
      <c r="I1325" s="48"/>
      <c r="J1325" s="48"/>
      <c r="K1325" s="48"/>
      <c r="L1325" s="450">
        <f t="shared" si="85"/>
        <v>954</v>
      </c>
      <c r="M1325" s="450"/>
      <c r="N1325" s="145" t="s">
        <v>3600</v>
      </c>
      <c r="O1325" s="48"/>
      <c r="P1325" s="48"/>
      <c r="Q1325" s="48"/>
      <c r="R1325" s="48"/>
      <c r="S1325" s="48"/>
      <c r="T1325" s="48"/>
      <c r="U1325" s="451" t="str">
        <f t="shared" si="83"/>
        <v/>
      </c>
      <c r="V1325" s="451"/>
      <c r="W1325" s="451" t="str">
        <f t="shared" si="84"/>
        <v/>
      </c>
      <c r="X1325" s="451"/>
      <c r="Y1325" s="48"/>
      <c r="Z1325" s="48"/>
      <c r="AA1325" s="48"/>
      <c r="AB1325" s="48"/>
      <c r="AC1325" s="48"/>
      <c r="AD1325" s="48"/>
      <c r="AE1325" s="48"/>
      <c r="AF1325" s="48"/>
      <c r="AG1325" s="48"/>
      <c r="AH1325" s="48"/>
      <c r="AI1325" s="48"/>
      <c r="AJ1325" s="48"/>
      <c r="AK1325" s="48"/>
      <c r="AL1325" s="48"/>
      <c r="AM1325" s="48"/>
      <c r="AN1325" s="48"/>
      <c r="AO1325" s="48"/>
      <c r="AP1325" s="48"/>
      <c r="AQ1325" s="48"/>
      <c r="AR1325" s="48"/>
      <c r="AS1325" s="48"/>
      <c r="AT1325" s="48"/>
      <c r="AU1325" s="48"/>
      <c r="AV1325" s="48"/>
      <c r="AW1325" s="48"/>
      <c r="AX1325" s="48"/>
      <c r="AY1325" s="48"/>
      <c r="AZ1325" s="48"/>
      <c r="BA1325" s="48"/>
      <c r="BB1325" s="48"/>
      <c r="BC1325" s="48"/>
      <c r="BD1325" s="48"/>
      <c r="BE1325" s="48"/>
      <c r="BF1325" s="48"/>
      <c r="BG1325" s="48"/>
      <c r="BH1325" s="48"/>
      <c r="BI1325" s="48"/>
      <c r="BJ1325" s="48"/>
      <c r="BK1325" s="48"/>
      <c r="BL1325" s="48"/>
      <c r="BM1325" s="48"/>
      <c r="BN1325" s="48"/>
      <c r="BO1325" s="48"/>
      <c r="BP1325" s="48"/>
      <c r="BQ1325" s="48"/>
      <c r="BR1325" s="48"/>
      <c r="BS1325" s="48"/>
      <c r="BT1325" s="48"/>
      <c r="BU1325" s="48"/>
    </row>
    <row r="1326" spans="1:73" hidden="1">
      <c r="A1326" s="48"/>
      <c r="B1326" s="48"/>
      <c r="C1326" s="70" t="s">
        <v>3601</v>
      </c>
      <c r="D1326" s="48"/>
      <c r="E1326" s="48"/>
      <c r="F1326" s="48"/>
      <c r="G1326" s="48"/>
      <c r="H1326" s="48"/>
      <c r="I1326" s="48"/>
      <c r="J1326" s="48"/>
      <c r="K1326" s="48"/>
      <c r="L1326" s="450">
        <f t="shared" si="85"/>
        <v>955</v>
      </c>
      <c r="M1326" s="450"/>
      <c r="N1326" s="145" t="s">
        <v>3602</v>
      </c>
      <c r="O1326" s="48"/>
      <c r="P1326" s="48"/>
      <c r="Q1326" s="48"/>
      <c r="R1326" s="48"/>
      <c r="S1326" s="48"/>
      <c r="T1326" s="48"/>
      <c r="U1326" s="451" t="str">
        <f t="shared" si="83"/>
        <v/>
      </c>
      <c r="V1326" s="451"/>
      <c r="W1326" s="451" t="str">
        <f t="shared" si="84"/>
        <v/>
      </c>
      <c r="X1326" s="451"/>
      <c r="Y1326" s="48"/>
      <c r="Z1326" s="48"/>
      <c r="AA1326" s="48"/>
      <c r="AB1326" s="48"/>
      <c r="AC1326" s="48"/>
      <c r="AD1326" s="48"/>
      <c r="AE1326" s="48"/>
      <c r="AF1326" s="48"/>
      <c r="AG1326" s="48"/>
      <c r="AH1326" s="48"/>
      <c r="AI1326" s="48"/>
      <c r="AJ1326" s="48"/>
      <c r="AK1326" s="48"/>
      <c r="AL1326" s="48"/>
      <c r="AM1326" s="48"/>
      <c r="AN1326" s="48"/>
      <c r="AO1326" s="48"/>
      <c r="AP1326" s="48"/>
      <c r="AQ1326" s="48"/>
      <c r="AR1326" s="48"/>
      <c r="AS1326" s="48"/>
      <c r="AT1326" s="48"/>
      <c r="AU1326" s="48"/>
      <c r="AV1326" s="48"/>
      <c r="AW1326" s="48"/>
      <c r="AX1326" s="48"/>
      <c r="AY1326" s="48"/>
      <c r="AZ1326" s="48"/>
      <c r="BA1326" s="48"/>
      <c r="BB1326" s="48"/>
      <c r="BC1326" s="48"/>
      <c r="BD1326" s="48"/>
      <c r="BE1326" s="48"/>
      <c r="BF1326" s="48"/>
      <c r="BG1326" s="48"/>
      <c r="BH1326" s="48"/>
      <c r="BI1326" s="48"/>
      <c r="BJ1326" s="48"/>
      <c r="BK1326" s="48"/>
      <c r="BL1326" s="48"/>
      <c r="BM1326" s="48"/>
      <c r="BN1326" s="48"/>
      <c r="BO1326" s="48"/>
      <c r="BP1326" s="48"/>
      <c r="BQ1326" s="48"/>
      <c r="BR1326" s="48"/>
      <c r="BS1326" s="48"/>
      <c r="BT1326" s="48"/>
      <c r="BU1326" s="48"/>
    </row>
    <row r="1327" spans="1:73" hidden="1">
      <c r="A1327" s="48"/>
      <c r="B1327" s="48"/>
      <c r="C1327" s="70" t="s">
        <v>3603</v>
      </c>
      <c r="D1327" s="48"/>
      <c r="E1327" s="48"/>
      <c r="F1327" s="48"/>
      <c r="G1327" s="48"/>
      <c r="H1327" s="48"/>
      <c r="I1327" s="48"/>
      <c r="J1327" s="48"/>
      <c r="K1327" s="48"/>
      <c r="L1327" s="450">
        <f t="shared" si="85"/>
        <v>956</v>
      </c>
      <c r="M1327" s="450"/>
      <c r="N1327" s="145" t="s">
        <v>3604</v>
      </c>
      <c r="O1327" s="48"/>
      <c r="P1327" s="48"/>
      <c r="Q1327" s="48"/>
      <c r="R1327" s="48"/>
      <c r="S1327" s="48"/>
      <c r="T1327" s="48"/>
      <c r="U1327" s="451" t="str">
        <f t="shared" si="83"/>
        <v/>
      </c>
      <c r="V1327" s="451"/>
      <c r="W1327" s="451" t="str">
        <f t="shared" si="84"/>
        <v/>
      </c>
      <c r="X1327" s="451"/>
      <c r="Y1327" s="48"/>
      <c r="Z1327" s="48"/>
      <c r="AA1327" s="48"/>
      <c r="AB1327" s="48"/>
      <c r="AC1327" s="48"/>
      <c r="AD1327" s="48"/>
      <c r="AE1327" s="48"/>
      <c r="AF1327" s="48"/>
      <c r="AG1327" s="48"/>
      <c r="AH1327" s="48"/>
      <c r="AI1327" s="48"/>
      <c r="AJ1327" s="48"/>
      <c r="AK1327" s="48"/>
      <c r="AL1327" s="48"/>
      <c r="AM1327" s="48"/>
      <c r="AN1327" s="48"/>
      <c r="AO1327" s="48"/>
      <c r="AP1327" s="48"/>
      <c r="AQ1327" s="48"/>
      <c r="AR1327" s="48"/>
      <c r="AS1327" s="48"/>
      <c r="AT1327" s="48"/>
      <c r="AU1327" s="48"/>
      <c r="AV1327" s="48"/>
      <c r="AW1327" s="48"/>
      <c r="AX1327" s="48"/>
      <c r="AY1327" s="48"/>
      <c r="AZ1327" s="48"/>
      <c r="BA1327" s="48"/>
      <c r="BB1327" s="48"/>
      <c r="BC1327" s="48"/>
      <c r="BD1327" s="48"/>
      <c r="BE1327" s="48"/>
      <c r="BF1327" s="48"/>
      <c r="BG1327" s="48"/>
      <c r="BH1327" s="48"/>
      <c r="BI1327" s="48"/>
      <c r="BJ1327" s="48"/>
      <c r="BK1327" s="48"/>
      <c r="BL1327" s="48"/>
      <c r="BM1327" s="48"/>
      <c r="BN1327" s="48"/>
      <c r="BO1327" s="48"/>
      <c r="BP1327" s="48"/>
      <c r="BQ1327" s="48"/>
      <c r="BR1327" s="48"/>
      <c r="BS1327" s="48"/>
      <c r="BT1327" s="48"/>
      <c r="BU1327" s="48"/>
    </row>
    <row r="1328" spans="1:73" hidden="1">
      <c r="A1328" s="48"/>
      <c r="B1328" s="48"/>
      <c r="C1328" s="70" t="s">
        <v>3605</v>
      </c>
      <c r="D1328" s="48"/>
      <c r="E1328" s="48"/>
      <c r="F1328" s="48"/>
      <c r="G1328" s="48"/>
      <c r="H1328" s="48"/>
      <c r="I1328" s="48"/>
      <c r="J1328" s="48"/>
      <c r="K1328" s="48"/>
      <c r="L1328" s="450">
        <f t="shared" si="85"/>
        <v>957</v>
      </c>
      <c r="M1328" s="450"/>
      <c r="N1328" s="145" t="s">
        <v>3606</v>
      </c>
      <c r="O1328" s="48"/>
      <c r="P1328" s="48"/>
      <c r="Q1328" s="48"/>
      <c r="R1328" s="48"/>
      <c r="S1328" s="48"/>
      <c r="T1328" s="48"/>
      <c r="U1328" s="451" t="str">
        <f t="shared" si="83"/>
        <v/>
      </c>
      <c r="V1328" s="451"/>
      <c r="W1328" s="451" t="str">
        <f t="shared" si="84"/>
        <v/>
      </c>
      <c r="X1328" s="451"/>
      <c r="Y1328" s="48"/>
      <c r="Z1328" s="48"/>
      <c r="AA1328" s="48"/>
      <c r="AB1328" s="48"/>
      <c r="AC1328" s="48"/>
      <c r="AD1328" s="48"/>
      <c r="AE1328" s="48"/>
      <c r="AF1328" s="48"/>
      <c r="AG1328" s="48"/>
      <c r="AH1328" s="48"/>
      <c r="AI1328" s="48"/>
      <c r="AJ1328" s="48"/>
      <c r="AK1328" s="48"/>
      <c r="AL1328" s="48"/>
      <c r="AM1328" s="48"/>
      <c r="AN1328" s="48"/>
      <c r="AO1328" s="48"/>
      <c r="AP1328" s="48"/>
      <c r="AQ1328" s="48"/>
      <c r="AR1328" s="48"/>
      <c r="AS1328" s="48"/>
      <c r="AT1328" s="48"/>
      <c r="AU1328" s="48"/>
      <c r="AV1328" s="48"/>
      <c r="AW1328" s="48"/>
      <c r="AX1328" s="48"/>
      <c r="AY1328" s="48"/>
      <c r="AZ1328" s="48"/>
      <c r="BA1328" s="48"/>
      <c r="BB1328" s="48"/>
      <c r="BC1328" s="48"/>
      <c r="BD1328" s="48"/>
      <c r="BE1328" s="48"/>
      <c r="BF1328" s="48"/>
      <c r="BG1328" s="48"/>
      <c r="BH1328" s="48"/>
      <c r="BI1328" s="48"/>
      <c r="BJ1328" s="48"/>
      <c r="BK1328" s="48"/>
      <c r="BL1328" s="48"/>
      <c r="BM1328" s="48"/>
      <c r="BN1328" s="48"/>
      <c r="BO1328" s="48"/>
      <c r="BP1328" s="48"/>
      <c r="BQ1328" s="48"/>
      <c r="BR1328" s="48"/>
      <c r="BS1328" s="48"/>
      <c r="BT1328" s="48"/>
      <c r="BU1328" s="48"/>
    </row>
    <row r="1329" spans="1:73" hidden="1">
      <c r="A1329" s="48"/>
      <c r="B1329" s="48"/>
      <c r="C1329" s="70" t="s">
        <v>3607</v>
      </c>
      <c r="D1329" s="48"/>
      <c r="E1329" s="48"/>
      <c r="F1329" s="48"/>
      <c r="G1329" s="48"/>
      <c r="H1329" s="48"/>
      <c r="I1329" s="48"/>
      <c r="J1329" s="48"/>
      <c r="K1329" s="48"/>
      <c r="L1329" s="450">
        <f t="shared" si="85"/>
        <v>958</v>
      </c>
      <c r="M1329" s="450"/>
      <c r="N1329" s="145" t="s">
        <v>3608</v>
      </c>
      <c r="O1329" s="48"/>
      <c r="P1329" s="48"/>
      <c r="Q1329" s="48"/>
      <c r="R1329" s="48"/>
      <c r="S1329" s="48"/>
      <c r="T1329" s="48"/>
      <c r="U1329" s="451" t="str">
        <f t="shared" si="83"/>
        <v/>
      </c>
      <c r="V1329" s="451"/>
      <c r="W1329" s="451" t="str">
        <f t="shared" si="84"/>
        <v/>
      </c>
      <c r="X1329" s="451"/>
      <c r="Y1329" s="48"/>
      <c r="Z1329" s="48"/>
      <c r="AA1329" s="48"/>
      <c r="AB1329" s="48"/>
      <c r="AC1329" s="48"/>
      <c r="AD1329" s="48"/>
      <c r="AE1329" s="48"/>
      <c r="AF1329" s="48"/>
      <c r="AG1329" s="48"/>
      <c r="AH1329" s="48"/>
      <c r="AI1329" s="48"/>
      <c r="AJ1329" s="48"/>
      <c r="AK1329" s="48"/>
      <c r="AL1329" s="48"/>
      <c r="AM1329" s="48"/>
      <c r="AN1329" s="48"/>
      <c r="AO1329" s="48"/>
      <c r="AP1329" s="48"/>
      <c r="AQ1329" s="48"/>
      <c r="AR1329" s="48"/>
      <c r="AS1329" s="48"/>
      <c r="AT1329" s="48"/>
      <c r="AU1329" s="48"/>
      <c r="AV1329" s="48"/>
      <c r="AW1329" s="48"/>
      <c r="AX1329" s="48"/>
      <c r="AY1329" s="48"/>
      <c r="AZ1329" s="48"/>
      <c r="BA1329" s="48"/>
      <c r="BB1329" s="48"/>
      <c r="BC1329" s="48"/>
      <c r="BD1329" s="48"/>
      <c r="BE1329" s="48"/>
      <c r="BF1329" s="48"/>
      <c r="BG1329" s="48"/>
      <c r="BH1329" s="48"/>
      <c r="BI1329" s="48"/>
      <c r="BJ1329" s="48"/>
      <c r="BK1329" s="48"/>
      <c r="BL1329" s="48"/>
      <c r="BM1329" s="48"/>
      <c r="BN1329" s="48"/>
      <c r="BO1329" s="48"/>
      <c r="BP1329" s="48"/>
      <c r="BQ1329" s="48"/>
      <c r="BR1329" s="48"/>
      <c r="BS1329" s="48"/>
      <c r="BT1329" s="48"/>
      <c r="BU1329" s="48"/>
    </row>
    <row r="1330" spans="1:73" hidden="1">
      <c r="A1330" s="48"/>
      <c r="B1330" s="48"/>
      <c r="C1330" s="70" t="s">
        <v>3609</v>
      </c>
      <c r="D1330" s="48"/>
      <c r="E1330" s="48"/>
      <c r="F1330" s="48"/>
      <c r="G1330" s="48"/>
      <c r="H1330" s="48"/>
      <c r="I1330" s="48"/>
      <c r="J1330" s="48"/>
      <c r="K1330" s="48"/>
      <c r="L1330" s="450">
        <f t="shared" si="85"/>
        <v>959</v>
      </c>
      <c r="M1330" s="450"/>
      <c r="N1330" s="145" t="s">
        <v>3610</v>
      </c>
      <c r="O1330" s="48"/>
      <c r="P1330" s="48"/>
      <c r="Q1330" s="48"/>
      <c r="R1330" s="48"/>
      <c r="S1330" s="48"/>
      <c r="T1330" s="48"/>
      <c r="U1330" s="451" t="str">
        <f t="shared" si="83"/>
        <v/>
      </c>
      <c r="V1330" s="451"/>
      <c r="W1330" s="451" t="str">
        <f t="shared" si="84"/>
        <v/>
      </c>
      <c r="X1330" s="451"/>
      <c r="Y1330" s="48"/>
      <c r="Z1330" s="48"/>
      <c r="AA1330" s="48"/>
      <c r="AB1330" s="48"/>
      <c r="AC1330" s="48"/>
      <c r="AD1330" s="48"/>
      <c r="AE1330" s="48"/>
      <c r="AF1330" s="48"/>
      <c r="AG1330" s="48"/>
      <c r="AH1330" s="48"/>
      <c r="AI1330" s="48"/>
      <c r="AJ1330" s="48"/>
      <c r="AK1330" s="48"/>
      <c r="AL1330" s="48"/>
      <c r="AM1330" s="48"/>
      <c r="AN1330" s="48"/>
      <c r="AO1330" s="48"/>
      <c r="AP1330" s="48"/>
      <c r="AQ1330" s="48"/>
      <c r="AR1330" s="48"/>
      <c r="AS1330" s="48"/>
      <c r="AT1330" s="48"/>
      <c r="AU1330" s="48"/>
      <c r="AV1330" s="48"/>
      <c r="AW1330" s="48"/>
      <c r="AX1330" s="48"/>
      <c r="AY1330" s="48"/>
      <c r="AZ1330" s="48"/>
      <c r="BA1330" s="48"/>
      <c r="BB1330" s="48"/>
      <c r="BC1330" s="48"/>
      <c r="BD1330" s="48"/>
      <c r="BE1330" s="48"/>
      <c r="BF1330" s="48"/>
      <c r="BG1330" s="48"/>
      <c r="BH1330" s="48"/>
      <c r="BI1330" s="48"/>
      <c r="BJ1330" s="48"/>
      <c r="BK1330" s="48"/>
      <c r="BL1330" s="48"/>
      <c r="BM1330" s="48"/>
      <c r="BN1330" s="48"/>
      <c r="BO1330" s="48"/>
      <c r="BP1330" s="48"/>
      <c r="BQ1330" s="48"/>
      <c r="BR1330" s="48"/>
      <c r="BS1330" s="48"/>
      <c r="BT1330" s="48"/>
      <c r="BU1330" s="48"/>
    </row>
    <row r="1331" spans="1:73" hidden="1">
      <c r="A1331" s="48"/>
      <c r="B1331" s="48"/>
      <c r="C1331" s="70" t="s">
        <v>3611</v>
      </c>
      <c r="D1331" s="48"/>
      <c r="E1331" s="48"/>
      <c r="F1331" s="48"/>
      <c r="G1331" s="48"/>
      <c r="H1331" s="48"/>
      <c r="I1331" s="48"/>
      <c r="J1331" s="48"/>
      <c r="K1331" s="48"/>
      <c r="L1331" s="450">
        <f t="shared" si="85"/>
        <v>960</v>
      </c>
      <c r="M1331" s="450"/>
      <c r="N1331" s="145" t="s">
        <v>1593</v>
      </c>
      <c r="O1331" s="48"/>
      <c r="P1331" s="48"/>
      <c r="Q1331" s="48"/>
      <c r="R1331" s="48"/>
      <c r="S1331" s="48"/>
      <c r="T1331" s="48"/>
      <c r="U1331" s="451" t="str">
        <f t="shared" si="83"/>
        <v/>
      </c>
      <c r="V1331" s="451"/>
      <c r="W1331" s="451" t="str">
        <f t="shared" si="84"/>
        <v/>
      </c>
      <c r="X1331" s="451"/>
      <c r="Y1331" s="48"/>
      <c r="Z1331" s="48"/>
      <c r="AA1331" s="48"/>
      <c r="AB1331" s="48"/>
      <c r="AC1331" s="48"/>
      <c r="AD1331" s="48"/>
      <c r="AE1331" s="48"/>
      <c r="AF1331" s="48"/>
      <c r="AG1331" s="48"/>
      <c r="AH1331" s="48"/>
      <c r="AI1331" s="48"/>
      <c r="AJ1331" s="48"/>
      <c r="AK1331" s="48"/>
      <c r="AL1331" s="48"/>
      <c r="AM1331" s="48"/>
      <c r="AN1331" s="48"/>
      <c r="AO1331" s="48"/>
      <c r="AP1331" s="48"/>
      <c r="AQ1331" s="48"/>
      <c r="AR1331" s="48"/>
      <c r="AS1331" s="48"/>
      <c r="AT1331" s="48"/>
      <c r="AU1331" s="48"/>
      <c r="AV1331" s="48"/>
      <c r="AW1331" s="48"/>
      <c r="AX1331" s="48"/>
      <c r="AY1331" s="48"/>
      <c r="AZ1331" s="48"/>
      <c r="BA1331" s="48"/>
      <c r="BB1331" s="48"/>
      <c r="BC1331" s="48"/>
      <c r="BD1331" s="48"/>
      <c r="BE1331" s="48"/>
      <c r="BF1331" s="48"/>
      <c r="BG1331" s="48"/>
      <c r="BH1331" s="48"/>
      <c r="BI1331" s="48"/>
      <c r="BJ1331" s="48"/>
      <c r="BK1331" s="48"/>
      <c r="BL1331" s="48"/>
      <c r="BM1331" s="48"/>
      <c r="BN1331" s="48"/>
      <c r="BO1331" s="48"/>
      <c r="BP1331" s="48"/>
      <c r="BQ1331" s="48"/>
      <c r="BR1331" s="48"/>
      <c r="BS1331" s="48"/>
      <c r="BT1331" s="48"/>
      <c r="BU1331" s="48"/>
    </row>
    <row r="1332" spans="1:73" hidden="1">
      <c r="A1332" s="48"/>
      <c r="B1332" s="48"/>
      <c r="C1332" s="70" t="s">
        <v>3612</v>
      </c>
      <c r="D1332" s="48"/>
      <c r="E1332" s="48"/>
      <c r="F1332" s="48"/>
      <c r="G1332" s="48"/>
      <c r="H1332" s="48"/>
      <c r="I1332" s="48"/>
      <c r="J1332" s="48"/>
      <c r="K1332" s="48"/>
      <c r="L1332" s="450">
        <f t="shared" si="85"/>
        <v>961</v>
      </c>
      <c r="M1332" s="450"/>
      <c r="N1332" s="145" t="s">
        <v>3613</v>
      </c>
      <c r="O1332" s="48"/>
      <c r="P1332" s="48"/>
      <c r="Q1332" s="48"/>
      <c r="R1332" s="48"/>
      <c r="S1332" s="48"/>
      <c r="T1332" s="48"/>
      <c r="U1332" s="451" t="str">
        <f t="shared" si="83"/>
        <v/>
      </c>
      <c r="V1332" s="451"/>
      <c r="W1332" s="451" t="str">
        <f t="shared" si="84"/>
        <v/>
      </c>
      <c r="X1332" s="451"/>
      <c r="Y1332" s="48"/>
      <c r="Z1332" s="48"/>
      <c r="AA1332" s="48"/>
      <c r="AB1332" s="48"/>
      <c r="AC1332" s="48"/>
      <c r="AD1332" s="48"/>
      <c r="AE1332" s="48"/>
      <c r="AF1332" s="48"/>
      <c r="AG1332" s="48"/>
      <c r="AH1332" s="48"/>
      <c r="AI1332" s="48"/>
      <c r="AJ1332" s="48"/>
      <c r="AK1332" s="48"/>
      <c r="AL1332" s="48"/>
      <c r="AM1332" s="48"/>
      <c r="AN1332" s="48"/>
      <c r="AO1332" s="48"/>
      <c r="AP1332" s="48"/>
      <c r="AQ1332" s="48"/>
      <c r="AR1332" s="48"/>
      <c r="AS1332" s="48"/>
      <c r="AT1332" s="48"/>
      <c r="AU1332" s="48"/>
      <c r="AV1332" s="48"/>
      <c r="AW1332" s="48"/>
      <c r="AX1332" s="48"/>
      <c r="AY1332" s="48"/>
      <c r="AZ1332" s="48"/>
      <c r="BA1332" s="48"/>
      <c r="BB1332" s="48"/>
      <c r="BC1332" s="48"/>
      <c r="BD1332" s="48"/>
      <c r="BE1332" s="48"/>
      <c r="BF1332" s="48"/>
      <c r="BG1332" s="48"/>
      <c r="BH1332" s="48"/>
      <c r="BI1332" s="48"/>
      <c r="BJ1332" s="48"/>
      <c r="BK1332" s="48"/>
      <c r="BL1332" s="48"/>
      <c r="BM1332" s="48"/>
      <c r="BN1332" s="48"/>
      <c r="BO1332" s="48"/>
      <c r="BP1332" s="48"/>
      <c r="BQ1332" s="48"/>
      <c r="BR1332" s="48"/>
      <c r="BS1332" s="48"/>
      <c r="BT1332" s="48"/>
      <c r="BU1332" s="48"/>
    </row>
    <row r="1333" spans="1:73" hidden="1">
      <c r="A1333" s="48"/>
      <c r="B1333" s="48"/>
      <c r="C1333" s="70" t="s">
        <v>3614</v>
      </c>
      <c r="D1333" s="48"/>
      <c r="E1333" s="48"/>
      <c r="F1333" s="48"/>
      <c r="G1333" s="48"/>
      <c r="H1333" s="48"/>
      <c r="I1333" s="48"/>
      <c r="J1333" s="48"/>
      <c r="K1333" s="48"/>
      <c r="L1333" s="450">
        <f t="shared" si="85"/>
        <v>962</v>
      </c>
      <c r="M1333" s="450"/>
      <c r="N1333" s="145" t="s">
        <v>3615</v>
      </c>
      <c r="O1333" s="48"/>
      <c r="P1333" s="48"/>
      <c r="Q1333" s="48"/>
      <c r="R1333" s="48"/>
      <c r="S1333" s="48"/>
      <c r="T1333" s="48"/>
      <c r="U1333" s="451" t="str">
        <f t="shared" ref="U1333:U1396" si="86">IF(N1333=Q$364,"Yes","")</f>
        <v/>
      </c>
      <c r="V1333" s="451"/>
      <c r="W1333" s="451" t="str">
        <f t="shared" ref="W1333:W1396" si="87">IF(N1333=Q$366,"Yes","")</f>
        <v/>
      </c>
      <c r="X1333" s="451"/>
      <c r="Y1333" s="48"/>
      <c r="Z1333" s="48"/>
      <c r="AA1333" s="48"/>
      <c r="AB1333" s="48"/>
      <c r="AC1333" s="48"/>
      <c r="AD1333" s="48"/>
      <c r="AE1333" s="48"/>
      <c r="AF1333" s="48"/>
      <c r="AG1333" s="48"/>
      <c r="AH1333" s="48"/>
      <c r="AI1333" s="48"/>
      <c r="AJ1333" s="48"/>
      <c r="AK1333" s="48"/>
      <c r="AL1333" s="48"/>
      <c r="AM1333" s="48"/>
      <c r="AN1333" s="48"/>
      <c r="AO1333" s="48"/>
      <c r="AP1333" s="48"/>
      <c r="AQ1333" s="48"/>
      <c r="AR1333" s="48"/>
      <c r="AS1333" s="48"/>
      <c r="AT1333" s="48"/>
      <c r="AU1333" s="48"/>
      <c r="AV1333" s="48"/>
      <c r="AW1333" s="48"/>
      <c r="AX1333" s="48"/>
      <c r="AY1333" s="48"/>
      <c r="AZ1333" s="48"/>
      <c r="BA1333" s="48"/>
      <c r="BB1333" s="48"/>
      <c r="BC1333" s="48"/>
      <c r="BD1333" s="48"/>
      <c r="BE1333" s="48"/>
      <c r="BF1333" s="48"/>
      <c r="BG1333" s="48"/>
      <c r="BH1333" s="48"/>
      <c r="BI1333" s="48"/>
      <c r="BJ1333" s="48"/>
      <c r="BK1333" s="48"/>
      <c r="BL1333" s="48"/>
      <c r="BM1333" s="48"/>
      <c r="BN1333" s="48"/>
      <c r="BO1333" s="48"/>
      <c r="BP1333" s="48"/>
      <c r="BQ1333" s="48"/>
      <c r="BR1333" s="48"/>
      <c r="BS1333" s="48"/>
      <c r="BT1333" s="48"/>
      <c r="BU1333" s="48"/>
    </row>
    <row r="1334" spans="1:73" hidden="1">
      <c r="A1334" s="48"/>
      <c r="B1334" s="48"/>
      <c r="C1334" s="70" t="s">
        <v>3616</v>
      </c>
      <c r="D1334" s="48"/>
      <c r="E1334" s="48"/>
      <c r="F1334" s="48"/>
      <c r="G1334" s="48"/>
      <c r="H1334" s="48"/>
      <c r="I1334" s="48"/>
      <c r="J1334" s="48"/>
      <c r="K1334" s="48"/>
      <c r="L1334" s="450">
        <f t="shared" ref="L1334:L1397" si="88">L1333+1</f>
        <v>963</v>
      </c>
      <c r="M1334" s="450"/>
      <c r="N1334" s="145" t="s">
        <v>3617</v>
      </c>
      <c r="O1334" s="48"/>
      <c r="P1334" s="48"/>
      <c r="Q1334" s="48"/>
      <c r="R1334" s="48"/>
      <c r="S1334" s="48"/>
      <c r="T1334" s="48"/>
      <c r="U1334" s="451" t="str">
        <f t="shared" si="86"/>
        <v/>
      </c>
      <c r="V1334" s="451"/>
      <c r="W1334" s="451" t="str">
        <f t="shared" si="87"/>
        <v/>
      </c>
      <c r="X1334" s="451"/>
      <c r="Y1334" s="48"/>
      <c r="Z1334" s="48"/>
      <c r="AA1334" s="48"/>
      <c r="AB1334" s="48"/>
      <c r="AC1334" s="48"/>
      <c r="AD1334" s="48"/>
      <c r="AE1334" s="48"/>
      <c r="AF1334" s="48"/>
      <c r="AG1334" s="48"/>
      <c r="AH1334" s="48"/>
      <c r="AI1334" s="48"/>
      <c r="AJ1334" s="48"/>
      <c r="AK1334" s="48"/>
      <c r="AL1334" s="48"/>
      <c r="AM1334" s="48"/>
      <c r="AN1334" s="48"/>
      <c r="AO1334" s="48"/>
      <c r="AP1334" s="48"/>
      <c r="AQ1334" s="48"/>
      <c r="AR1334" s="48"/>
      <c r="AS1334" s="48"/>
      <c r="AT1334" s="48"/>
      <c r="AU1334" s="48"/>
      <c r="AV1334" s="48"/>
      <c r="AW1334" s="48"/>
      <c r="AX1334" s="48"/>
      <c r="AY1334" s="48"/>
      <c r="AZ1334" s="48"/>
      <c r="BA1334" s="48"/>
      <c r="BB1334" s="48"/>
      <c r="BC1334" s="48"/>
      <c r="BD1334" s="48"/>
      <c r="BE1334" s="48"/>
      <c r="BF1334" s="48"/>
      <c r="BG1334" s="48"/>
      <c r="BH1334" s="48"/>
      <c r="BI1334" s="48"/>
      <c r="BJ1334" s="48"/>
      <c r="BK1334" s="48"/>
      <c r="BL1334" s="48"/>
      <c r="BM1334" s="48"/>
      <c r="BN1334" s="48"/>
      <c r="BO1334" s="48"/>
      <c r="BP1334" s="48"/>
      <c r="BQ1334" s="48"/>
      <c r="BR1334" s="48"/>
      <c r="BS1334" s="48"/>
      <c r="BT1334" s="48"/>
      <c r="BU1334" s="48"/>
    </row>
    <row r="1335" spans="1:73" hidden="1">
      <c r="A1335" s="48"/>
      <c r="B1335" s="48"/>
      <c r="C1335" s="70" t="s">
        <v>3618</v>
      </c>
      <c r="D1335" s="48"/>
      <c r="E1335" s="48"/>
      <c r="F1335" s="48"/>
      <c r="G1335" s="48"/>
      <c r="H1335" s="48"/>
      <c r="I1335" s="48"/>
      <c r="J1335" s="48"/>
      <c r="K1335" s="48"/>
      <c r="L1335" s="450">
        <f t="shared" si="88"/>
        <v>964</v>
      </c>
      <c r="M1335" s="450"/>
      <c r="N1335" s="145" t="s">
        <v>3619</v>
      </c>
      <c r="O1335" s="48"/>
      <c r="P1335" s="48"/>
      <c r="Q1335" s="48"/>
      <c r="R1335" s="48"/>
      <c r="S1335" s="48"/>
      <c r="T1335" s="48"/>
      <c r="U1335" s="451" t="str">
        <f t="shared" si="86"/>
        <v/>
      </c>
      <c r="V1335" s="451"/>
      <c r="W1335" s="451" t="str">
        <f t="shared" si="87"/>
        <v/>
      </c>
      <c r="X1335" s="451"/>
      <c r="Y1335" s="48"/>
      <c r="Z1335" s="48"/>
      <c r="AA1335" s="48"/>
      <c r="AB1335" s="48"/>
      <c r="AC1335" s="48"/>
      <c r="AD1335" s="48"/>
      <c r="AE1335" s="48"/>
      <c r="AF1335" s="48"/>
      <c r="AG1335" s="48"/>
      <c r="AH1335" s="48"/>
      <c r="AI1335" s="48"/>
      <c r="AJ1335" s="48"/>
      <c r="AK1335" s="48"/>
      <c r="AL1335" s="48"/>
      <c r="AM1335" s="48"/>
      <c r="AN1335" s="48"/>
      <c r="AO1335" s="48"/>
      <c r="AP1335" s="48"/>
      <c r="AQ1335" s="48"/>
      <c r="AR1335" s="48"/>
      <c r="AS1335" s="48"/>
      <c r="AT1335" s="48"/>
      <c r="AU1335" s="48"/>
      <c r="AV1335" s="48"/>
      <c r="AW1335" s="48"/>
      <c r="AX1335" s="48"/>
      <c r="AY1335" s="48"/>
      <c r="AZ1335" s="48"/>
      <c r="BA1335" s="48"/>
      <c r="BB1335" s="48"/>
      <c r="BC1335" s="48"/>
      <c r="BD1335" s="48"/>
      <c r="BE1335" s="48"/>
      <c r="BF1335" s="48"/>
      <c r="BG1335" s="48"/>
      <c r="BH1335" s="48"/>
      <c r="BI1335" s="48"/>
      <c r="BJ1335" s="48"/>
      <c r="BK1335" s="48"/>
      <c r="BL1335" s="48"/>
      <c r="BM1335" s="48"/>
      <c r="BN1335" s="48"/>
      <c r="BO1335" s="48"/>
      <c r="BP1335" s="48"/>
      <c r="BQ1335" s="48"/>
      <c r="BR1335" s="48"/>
      <c r="BS1335" s="48"/>
      <c r="BT1335" s="48"/>
      <c r="BU1335" s="48"/>
    </row>
    <row r="1336" spans="1:73" hidden="1">
      <c r="A1336" s="48"/>
      <c r="B1336" s="48"/>
      <c r="C1336" s="70" t="s">
        <v>3620</v>
      </c>
      <c r="D1336" s="48"/>
      <c r="E1336" s="48"/>
      <c r="F1336" s="48"/>
      <c r="G1336" s="48"/>
      <c r="H1336" s="48"/>
      <c r="I1336" s="48"/>
      <c r="J1336" s="48"/>
      <c r="K1336" s="48"/>
      <c r="L1336" s="450">
        <f t="shared" si="88"/>
        <v>965</v>
      </c>
      <c r="M1336" s="450"/>
      <c r="N1336" s="145" t="s">
        <v>3621</v>
      </c>
      <c r="O1336" s="48"/>
      <c r="P1336" s="48"/>
      <c r="Q1336" s="48"/>
      <c r="R1336" s="48"/>
      <c r="S1336" s="48"/>
      <c r="T1336" s="48"/>
      <c r="U1336" s="451" t="str">
        <f t="shared" si="86"/>
        <v/>
      </c>
      <c r="V1336" s="451"/>
      <c r="W1336" s="451" t="str">
        <f t="shared" si="87"/>
        <v/>
      </c>
      <c r="X1336" s="451"/>
      <c r="Y1336" s="48"/>
      <c r="Z1336" s="48"/>
      <c r="AA1336" s="48"/>
      <c r="AB1336" s="48"/>
      <c r="AC1336" s="48"/>
      <c r="AD1336" s="48"/>
      <c r="AE1336" s="48"/>
      <c r="AF1336" s="48"/>
      <c r="AG1336" s="48"/>
      <c r="AH1336" s="48"/>
      <c r="AI1336" s="48"/>
      <c r="AJ1336" s="48"/>
      <c r="AK1336" s="48"/>
      <c r="AL1336" s="48"/>
      <c r="AM1336" s="48"/>
      <c r="AN1336" s="48"/>
      <c r="AO1336" s="48"/>
      <c r="AP1336" s="48"/>
      <c r="AQ1336" s="48"/>
      <c r="AR1336" s="48"/>
      <c r="AS1336" s="48"/>
      <c r="AT1336" s="48"/>
      <c r="AU1336" s="48"/>
      <c r="AV1336" s="48"/>
      <c r="AW1336" s="48"/>
      <c r="AX1336" s="48"/>
      <c r="AY1336" s="48"/>
      <c r="AZ1336" s="48"/>
      <c r="BA1336" s="48"/>
      <c r="BB1336" s="48"/>
      <c r="BC1336" s="48"/>
      <c r="BD1336" s="48"/>
      <c r="BE1336" s="48"/>
      <c r="BF1336" s="48"/>
      <c r="BG1336" s="48"/>
      <c r="BH1336" s="48"/>
      <c r="BI1336" s="48"/>
      <c r="BJ1336" s="48"/>
      <c r="BK1336" s="48"/>
      <c r="BL1336" s="48"/>
      <c r="BM1336" s="48"/>
      <c r="BN1336" s="48"/>
      <c r="BO1336" s="48"/>
      <c r="BP1336" s="48"/>
      <c r="BQ1336" s="48"/>
      <c r="BR1336" s="48"/>
      <c r="BS1336" s="48"/>
      <c r="BT1336" s="48"/>
      <c r="BU1336" s="48"/>
    </row>
    <row r="1337" spans="1:73" hidden="1">
      <c r="A1337" s="48"/>
      <c r="B1337" s="48"/>
      <c r="C1337" s="70" t="s">
        <v>3622</v>
      </c>
      <c r="D1337" s="48"/>
      <c r="E1337" s="48"/>
      <c r="F1337" s="48"/>
      <c r="G1337" s="48"/>
      <c r="H1337" s="48"/>
      <c r="I1337" s="48"/>
      <c r="J1337" s="48"/>
      <c r="K1337" s="48"/>
      <c r="L1337" s="450">
        <f t="shared" si="88"/>
        <v>966</v>
      </c>
      <c r="M1337" s="450"/>
      <c r="N1337" s="145" t="s">
        <v>3623</v>
      </c>
      <c r="O1337" s="48"/>
      <c r="P1337" s="48"/>
      <c r="Q1337" s="48"/>
      <c r="R1337" s="48"/>
      <c r="S1337" s="48"/>
      <c r="T1337" s="48"/>
      <c r="U1337" s="451" t="str">
        <f t="shared" si="86"/>
        <v/>
      </c>
      <c r="V1337" s="451"/>
      <c r="W1337" s="451" t="str">
        <f t="shared" si="87"/>
        <v/>
      </c>
      <c r="X1337" s="451"/>
      <c r="Y1337" s="48"/>
      <c r="Z1337" s="48"/>
      <c r="AA1337" s="48"/>
      <c r="AB1337" s="48"/>
      <c r="AC1337" s="48"/>
      <c r="AD1337" s="48"/>
      <c r="AE1337" s="48"/>
      <c r="AF1337" s="48"/>
      <c r="AG1337" s="48"/>
      <c r="AH1337" s="48"/>
      <c r="AI1337" s="48"/>
      <c r="AJ1337" s="48"/>
      <c r="AK1337" s="48"/>
      <c r="AL1337" s="48"/>
      <c r="AM1337" s="48"/>
      <c r="AN1337" s="48"/>
      <c r="AO1337" s="48"/>
      <c r="AP1337" s="48"/>
      <c r="AQ1337" s="48"/>
      <c r="AR1337" s="48"/>
      <c r="AS1337" s="48"/>
      <c r="AT1337" s="48"/>
      <c r="AU1337" s="48"/>
      <c r="AV1337" s="48"/>
      <c r="AW1337" s="48"/>
      <c r="AX1337" s="48"/>
      <c r="AY1337" s="48"/>
      <c r="AZ1337" s="48"/>
      <c r="BA1337" s="48"/>
      <c r="BB1337" s="48"/>
      <c r="BC1337" s="48"/>
      <c r="BD1337" s="48"/>
      <c r="BE1337" s="48"/>
      <c r="BF1337" s="48"/>
      <c r="BG1337" s="48"/>
      <c r="BH1337" s="48"/>
      <c r="BI1337" s="48"/>
      <c r="BJ1337" s="48"/>
      <c r="BK1337" s="48"/>
      <c r="BL1337" s="48"/>
      <c r="BM1337" s="48"/>
      <c r="BN1337" s="48"/>
      <c r="BO1337" s="48"/>
      <c r="BP1337" s="48"/>
      <c r="BQ1337" s="48"/>
      <c r="BR1337" s="48"/>
      <c r="BS1337" s="48"/>
      <c r="BT1337" s="48"/>
      <c r="BU1337" s="48"/>
    </row>
    <row r="1338" spans="1:73" hidden="1">
      <c r="A1338" s="48"/>
      <c r="B1338" s="48"/>
      <c r="C1338" s="70" t="s">
        <v>3624</v>
      </c>
      <c r="D1338" s="48"/>
      <c r="E1338" s="48"/>
      <c r="F1338" s="48"/>
      <c r="G1338" s="48"/>
      <c r="H1338" s="48"/>
      <c r="I1338" s="48"/>
      <c r="J1338" s="48"/>
      <c r="K1338" s="48"/>
      <c r="L1338" s="450">
        <f t="shared" si="88"/>
        <v>967</v>
      </c>
      <c r="M1338" s="450"/>
      <c r="N1338" s="145" t="s">
        <v>3625</v>
      </c>
      <c r="O1338" s="48"/>
      <c r="P1338" s="48"/>
      <c r="Q1338" s="48"/>
      <c r="R1338" s="48"/>
      <c r="S1338" s="48"/>
      <c r="T1338" s="48"/>
      <c r="U1338" s="451" t="str">
        <f t="shared" si="86"/>
        <v/>
      </c>
      <c r="V1338" s="451"/>
      <c r="W1338" s="451" t="str">
        <f t="shared" si="87"/>
        <v/>
      </c>
      <c r="X1338" s="451"/>
      <c r="Y1338" s="48"/>
      <c r="Z1338" s="48"/>
      <c r="AA1338" s="48"/>
      <c r="AB1338" s="48"/>
      <c r="AC1338" s="48"/>
      <c r="AD1338" s="48"/>
      <c r="AE1338" s="48"/>
      <c r="AF1338" s="48"/>
      <c r="AG1338" s="48"/>
      <c r="AH1338" s="48"/>
      <c r="AI1338" s="48"/>
      <c r="AJ1338" s="48"/>
      <c r="AK1338" s="48"/>
      <c r="AL1338" s="48"/>
      <c r="AM1338" s="48"/>
      <c r="AN1338" s="48"/>
      <c r="AO1338" s="48"/>
      <c r="AP1338" s="48"/>
      <c r="AQ1338" s="48"/>
      <c r="AR1338" s="48"/>
      <c r="AS1338" s="48"/>
      <c r="AT1338" s="48"/>
      <c r="AU1338" s="48"/>
      <c r="AV1338" s="48"/>
      <c r="AW1338" s="48"/>
      <c r="AX1338" s="48"/>
      <c r="AY1338" s="48"/>
      <c r="AZ1338" s="48"/>
      <c r="BA1338" s="48"/>
      <c r="BB1338" s="48"/>
      <c r="BC1338" s="48"/>
      <c r="BD1338" s="48"/>
      <c r="BE1338" s="48"/>
      <c r="BF1338" s="48"/>
      <c r="BG1338" s="48"/>
      <c r="BH1338" s="48"/>
      <c r="BI1338" s="48"/>
      <c r="BJ1338" s="48"/>
      <c r="BK1338" s="48"/>
      <c r="BL1338" s="48"/>
      <c r="BM1338" s="48"/>
      <c r="BN1338" s="48"/>
      <c r="BO1338" s="48"/>
      <c r="BP1338" s="48"/>
      <c r="BQ1338" s="48"/>
      <c r="BR1338" s="48"/>
      <c r="BS1338" s="48"/>
      <c r="BT1338" s="48"/>
      <c r="BU1338" s="48"/>
    </row>
    <row r="1339" spans="1:73" hidden="1">
      <c r="A1339" s="48"/>
      <c r="B1339" s="48"/>
      <c r="C1339" s="70" t="s">
        <v>3626</v>
      </c>
      <c r="D1339" s="48"/>
      <c r="E1339" s="48"/>
      <c r="F1339" s="48"/>
      <c r="G1339" s="48"/>
      <c r="H1339" s="48"/>
      <c r="I1339" s="48"/>
      <c r="J1339" s="48"/>
      <c r="K1339" s="48"/>
      <c r="L1339" s="450">
        <f t="shared" si="88"/>
        <v>968</v>
      </c>
      <c r="M1339" s="450"/>
      <c r="N1339" s="145" t="s">
        <v>3627</v>
      </c>
      <c r="O1339" s="48"/>
      <c r="P1339" s="48"/>
      <c r="Q1339" s="48"/>
      <c r="R1339" s="48"/>
      <c r="S1339" s="48"/>
      <c r="T1339" s="48"/>
      <c r="U1339" s="451" t="str">
        <f t="shared" si="86"/>
        <v/>
      </c>
      <c r="V1339" s="451"/>
      <c r="W1339" s="451" t="str">
        <f t="shared" si="87"/>
        <v/>
      </c>
      <c r="X1339" s="451"/>
      <c r="Y1339" s="48"/>
      <c r="Z1339" s="48"/>
      <c r="AA1339" s="48"/>
      <c r="AB1339" s="48"/>
      <c r="AC1339" s="48"/>
      <c r="AD1339" s="48"/>
      <c r="AE1339" s="48"/>
      <c r="AF1339" s="48"/>
      <c r="AG1339" s="48"/>
      <c r="AH1339" s="48"/>
      <c r="AI1339" s="48"/>
      <c r="AJ1339" s="48"/>
      <c r="AK1339" s="48"/>
      <c r="AL1339" s="48"/>
      <c r="AM1339" s="48"/>
      <c r="AN1339" s="48"/>
      <c r="AO1339" s="48"/>
      <c r="AP1339" s="48"/>
      <c r="AQ1339" s="48"/>
      <c r="AR1339" s="48"/>
      <c r="AS1339" s="48"/>
      <c r="AT1339" s="48"/>
      <c r="AU1339" s="48"/>
      <c r="AV1339" s="48"/>
      <c r="AW1339" s="48"/>
      <c r="AX1339" s="48"/>
      <c r="AY1339" s="48"/>
      <c r="AZ1339" s="48"/>
      <c r="BA1339" s="48"/>
      <c r="BB1339" s="48"/>
      <c r="BC1339" s="48"/>
      <c r="BD1339" s="48"/>
      <c r="BE1339" s="48"/>
      <c r="BF1339" s="48"/>
      <c r="BG1339" s="48"/>
      <c r="BH1339" s="48"/>
      <c r="BI1339" s="48"/>
      <c r="BJ1339" s="48"/>
      <c r="BK1339" s="48"/>
      <c r="BL1339" s="48"/>
      <c r="BM1339" s="48"/>
      <c r="BN1339" s="48"/>
      <c r="BO1339" s="48"/>
      <c r="BP1339" s="48"/>
      <c r="BQ1339" s="48"/>
      <c r="BR1339" s="48"/>
      <c r="BS1339" s="48"/>
      <c r="BT1339" s="48"/>
      <c r="BU1339" s="48"/>
    </row>
    <row r="1340" spans="1:73" hidden="1">
      <c r="A1340" s="48"/>
      <c r="B1340" s="48"/>
      <c r="C1340" s="70" t="s">
        <v>3628</v>
      </c>
      <c r="D1340" s="48"/>
      <c r="E1340" s="48"/>
      <c r="F1340" s="48"/>
      <c r="G1340" s="48"/>
      <c r="H1340" s="48"/>
      <c r="I1340" s="48"/>
      <c r="J1340" s="48"/>
      <c r="K1340" s="48"/>
      <c r="L1340" s="450">
        <f t="shared" si="88"/>
        <v>969</v>
      </c>
      <c r="M1340" s="450"/>
      <c r="N1340" s="145" t="s">
        <v>2418</v>
      </c>
      <c r="O1340" s="48"/>
      <c r="P1340" s="48"/>
      <c r="Q1340" s="48"/>
      <c r="R1340" s="48"/>
      <c r="S1340" s="48"/>
      <c r="T1340" s="48"/>
      <c r="U1340" s="451" t="str">
        <f t="shared" si="86"/>
        <v/>
      </c>
      <c r="V1340" s="451"/>
      <c r="W1340" s="451" t="str">
        <f t="shared" si="87"/>
        <v/>
      </c>
      <c r="X1340" s="451"/>
      <c r="Y1340" s="48"/>
      <c r="Z1340" s="48"/>
      <c r="AA1340" s="48"/>
      <c r="AB1340" s="48"/>
      <c r="AC1340" s="48"/>
      <c r="AD1340" s="48"/>
      <c r="AE1340" s="48"/>
      <c r="AF1340" s="48"/>
      <c r="AG1340" s="48"/>
      <c r="AH1340" s="48"/>
      <c r="AI1340" s="48"/>
      <c r="AJ1340" s="48"/>
      <c r="AK1340" s="48"/>
      <c r="AL1340" s="48"/>
      <c r="AM1340" s="48"/>
      <c r="AN1340" s="48"/>
      <c r="AO1340" s="48"/>
      <c r="AP1340" s="48"/>
      <c r="AQ1340" s="48"/>
      <c r="AR1340" s="48"/>
      <c r="AS1340" s="48"/>
      <c r="AT1340" s="48"/>
      <c r="AU1340" s="48"/>
      <c r="AV1340" s="48"/>
      <c r="AW1340" s="48"/>
      <c r="AX1340" s="48"/>
      <c r="AY1340" s="48"/>
      <c r="AZ1340" s="48"/>
      <c r="BA1340" s="48"/>
      <c r="BB1340" s="48"/>
      <c r="BC1340" s="48"/>
      <c r="BD1340" s="48"/>
      <c r="BE1340" s="48"/>
      <c r="BF1340" s="48"/>
      <c r="BG1340" s="48"/>
      <c r="BH1340" s="48"/>
      <c r="BI1340" s="48"/>
      <c r="BJ1340" s="48"/>
      <c r="BK1340" s="48"/>
      <c r="BL1340" s="48"/>
      <c r="BM1340" s="48"/>
      <c r="BN1340" s="48"/>
      <c r="BO1340" s="48"/>
      <c r="BP1340" s="48"/>
      <c r="BQ1340" s="48"/>
      <c r="BR1340" s="48"/>
      <c r="BS1340" s="48"/>
      <c r="BT1340" s="48"/>
      <c r="BU1340" s="48"/>
    </row>
    <row r="1341" spans="1:73" hidden="1">
      <c r="A1341" s="48"/>
      <c r="B1341" s="48"/>
      <c r="C1341" s="70" t="s">
        <v>3629</v>
      </c>
      <c r="D1341" s="48"/>
      <c r="E1341" s="48"/>
      <c r="F1341" s="48"/>
      <c r="G1341" s="48"/>
      <c r="H1341" s="48"/>
      <c r="I1341" s="48"/>
      <c r="J1341" s="48"/>
      <c r="K1341" s="48"/>
      <c r="L1341" s="450">
        <f t="shared" si="88"/>
        <v>970</v>
      </c>
      <c r="M1341" s="450"/>
      <c r="N1341" s="145" t="s">
        <v>3630</v>
      </c>
      <c r="O1341" s="48"/>
      <c r="P1341" s="48"/>
      <c r="Q1341" s="48"/>
      <c r="R1341" s="48"/>
      <c r="S1341" s="48"/>
      <c r="T1341" s="48"/>
      <c r="U1341" s="451" t="str">
        <f t="shared" si="86"/>
        <v/>
      </c>
      <c r="V1341" s="451"/>
      <c r="W1341" s="451" t="str">
        <f t="shared" si="87"/>
        <v/>
      </c>
      <c r="X1341" s="451"/>
      <c r="Y1341" s="48"/>
      <c r="Z1341" s="48"/>
      <c r="AA1341" s="48"/>
      <c r="AB1341" s="48"/>
      <c r="AC1341" s="48"/>
      <c r="AD1341" s="48"/>
      <c r="AE1341" s="48"/>
      <c r="AF1341" s="48"/>
      <c r="AG1341" s="48"/>
      <c r="AH1341" s="48"/>
      <c r="AI1341" s="48"/>
      <c r="AJ1341" s="48"/>
      <c r="AK1341" s="48"/>
      <c r="AL1341" s="48"/>
      <c r="AM1341" s="48"/>
      <c r="AN1341" s="48"/>
      <c r="AO1341" s="48"/>
      <c r="AP1341" s="48"/>
      <c r="AQ1341" s="48"/>
      <c r="AR1341" s="48"/>
      <c r="AS1341" s="48"/>
      <c r="AT1341" s="48"/>
      <c r="AU1341" s="48"/>
      <c r="AV1341" s="48"/>
      <c r="AW1341" s="48"/>
      <c r="AX1341" s="48"/>
      <c r="AY1341" s="48"/>
      <c r="AZ1341" s="48"/>
      <c r="BA1341" s="48"/>
      <c r="BB1341" s="48"/>
      <c r="BC1341" s="48"/>
      <c r="BD1341" s="48"/>
      <c r="BE1341" s="48"/>
      <c r="BF1341" s="48"/>
      <c r="BG1341" s="48"/>
      <c r="BH1341" s="48"/>
      <c r="BI1341" s="48"/>
      <c r="BJ1341" s="48"/>
      <c r="BK1341" s="48"/>
      <c r="BL1341" s="48"/>
      <c r="BM1341" s="48"/>
      <c r="BN1341" s="48"/>
      <c r="BO1341" s="48"/>
      <c r="BP1341" s="48"/>
      <c r="BQ1341" s="48"/>
      <c r="BR1341" s="48"/>
      <c r="BS1341" s="48"/>
      <c r="BT1341" s="48"/>
      <c r="BU1341" s="48"/>
    </row>
    <row r="1342" spans="1:73" hidden="1">
      <c r="A1342" s="48"/>
      <c r="B1342" s="48"/>
      <c r="C1342" s="70" t="s">
        <v>3631</v>
      </c>
      <c r="D1342" s="48"/>
      <c r="E1342" s="48"/>
      <c r="F1342" s="48"/>
      <c r="G1342" s="48"/>
      <c r="H1342" s="48"/>
      <c r="I1342" s="48"/>
      <c r="J1342" s="48"/>
      <c r="K1342" s="48"/>
      <c r="L1342" s="450">
        <f t="shared" si="88"/>
        <v>971</v>
      </c>
      <c r="M1342" s="450"/>
      <c r="N1342" s="145" t="s">
        <v>3632</v>
      </c>
      <c r="O1342" s="48"/>
      <c r="P1342" s="48"/>
      <c r="Q1342" s="48"/>
      <c r="R1342" s="48"/>
      <c r="S1342" s="48"/>
      <c r="T1342" s="48"/>
      <c r="U1342" s="451" t="str">
        <f t="shared" si="86"/>
        <v/>
      </c>
      <c r="V1342" s="451"/>
      <c r="W1342" s="451" t="str">
        <f t="shared" si="87"/>
        <v/>
      </c>
      <c r="X1342" s="451"/>
      <c r="Y1342" s="48"/>
      <c r="Z1342" s="48"/>
      <c r="AA1342" s="48"/>
      <c r="AB1342" s="48"/>
      <c r="AC1342" s="48"/>
      <c r="AD1342" s="48"/>
      <c r="AE1342" s="48"/>
      <c r="AF1342" s="48"/>
      <c r="AG1342" s="48"/>
      <c r="AH1342" s="48"/>
      <c r="AI1342" s="48"/>
      <c r="AJ1342" s="48"/>
      <c r="AK1342" s="48"/>
      <c r="AL1342" s="48"/>
      <c r="AM1342" s="48"/>
      <c r="AN1342" s="48"/>
      <c r="AO1342" s="48"/>
      <c r="AP1342" s="48"/>
      <c r="AQ1342" s="48"/>
      <c r="AR1342" s="48"/>
      <c r="AS1342" s="48"/>
      <c r="AT1342" s="48"/>
      <c r="AU1342" s="48"/>
      <c r="AV1342" s="48"/>
      <c r="AW1342" s="48"/>
      <c r="AX1342" s="48"/>
      <c r="AY1342" s="48"/>
      <c r="AZ1342" s="48"/>
      <c r="BA1342" s="48"/>
      <c r="BB1342" s="48"/>
      <c r="BC1342" s="48"/>
      <c r="BD1342" s="48"/>
      <c r="BE1342" s="48"/>
      <c r="BF1342" s="48"/>
      <c r="BG1342" s="48"/>
      <c r="BH1342" s="48"/>
      <c r="BI1342" s="48"/>
      <c r="BJ1342" s="48"/>
      <c r="BK1342" s="48"/>
      <c r="BL1342" s="48"/>
      <c r="BM1342" s="48"/>
      <c r="BN1342" s="48"/>
      <c r="BO1342" s="48"/>
      <c r="BP1342" s="48"/>
      <c r="BQ1342" s="48"/>
      <c r="BR1342" s="48"/>
      <c r="BS1342" s="48"/>
      <c r="BT1342" s="48"/>
      <c r="BU1342" s="48"/>
    </row>
    <row r="1343" spans="1:73" hidden="1">
      <c r="A1343" s="48"/>
      <c r="B1343" s="48"/>
      <c r="C1343" s="70" t="s">
        <v>3633</v>
      </c>
      <c r="D1343" s="48"/>
      <c r="E1343" s="48"/>
      <c r="F1343" s="48"/>
      <c r="G1343" s="48"/>
      <c r="H1343" s="48"/>
      <c r="I1343" s="48"/>
      <c r="J1343" s="48"/>
      <c r="K1343" s="48"/>
      <c r="L1343" s="450">
        <f t="shared" si="88"/>
        <v>972</v>
      </c>
      <c r="M1343" s="450"/>
      <c r="N1343" s="145" t="s">
        <v>3634</v>
      </c>
      <c r="O1343" s="48"/>
      <c r="P1343" s="48"/>
      <c r="Q1343" s="48"/>
      <c r="R1343" s="48"/>
      <c r="S1343" s="48"/>
      <c r="T1343" s="48"/>
      <c r="U1343" s="451" t="str">
        <f t="shared" si="86"/>
        <v/>
      </c>
      <c r="V1343" s="451"/>
      <c r="W1343" s="451" t="str">
        <f t="shared" si="87"/>
        <v/>
      </c>
      <c r="X1343" s="451"/>
      <c r="Y1343" s="48"/>
      <c r="Z1343" s="48"/>
      <c r="AA1343" s="48"/>
      <c r="AB1343" s="48"/>
      <c r="AC1343" s="48"/>
      <c r="AD1343" s="48"/>
      <c r="AE1343" s="48"/>
      <c r="AF1343" s="48"/>
      <c r="AG1343" s="48"/>
      <c r="AH1343" s="48"/>
      <c r="AI1343" s="48"/>
      <c r="AJ1343" s="48"/>
      <c r="AK1343" s="48"/>
      <c r="AL1343" s="48"/>
      <c r="AM1343" s="48"/>
      <c r="AN1343" s="48"/>
      <c r="AO1343" s="48"/>
      <c r="AP1343" s="48"/>
      <c r="AQ1343" s="48"/>
      <c r="AR1343" s="48"/>
      <c r="AS1343" s="48"/>
      <c r="AT1343" s="48"/>
      <c r="AU1343" s="48"/>
      <c r="AV1343" s="48"/>
      <c r="AW1343" s="48"/>
      <c r="AX1343" s="48"/>
      <c r="AY1343" s="48"/>
      <c r="AZ1343" s="48"/>
      <c r="BA1343" s="48"/>
      <c r="BB1343" s="48"/>
      <c r="BC1343" s="48"/>
      <c r="BD1343" s="48"/>
      <c r="BE1343" s="48"/>
      <c r="BF1343" s="48"/>
      <c r="BG1343" s="48"/>
      <c r="BH1343" s="48"/>
      <c r="BI1343" s="48"/>
      <c r="BJ1343" s="48"/>
      <c r="BK1343" s="48"/>
      <c r="BL1343" s="48"/>
      <c r="BM1343" s="48"/>
      <c r="BN1343" s="48"/>
      <c r="BO1343" s="48"/>
      <c r="BP1343" s="48"/>
      <c r="BQ1343" s="48"/>
      <c r="BR1343" s="48"/>
      <c r="BS1343" s="48"/>
      <c r="BT1343" s="48"/>
      <c r="BU1343" s="48"/>
    </row>
    <row r="1344" spans="1:73" hidden="1">
      <c r="A1344" s="48"/>
      <c r="B1344" s="48"/>
      <c r="C1344" s="70" t="s">
        <v>3635</v>
      </c>
      <c r="D1344" s="48"/>
      <c r="E1344" s="48"/>
      <c r="F1344" s="48"/>
      <c r="G1344" s="48"/>
      <c r="H1344" s="48"/>
      <c r="I1344" s="48"/>
      <c r="J1344" s="48"/>
      <c r="K1344" s="48"/>
      <c r="L1344" s="450">
        <f t="shared" si="88"/>
        <v>973</v>
      </c>
      <c r="M1344" s="450"/>
      <c r="N1344" s="145" t="s">
        <v>3636</v>
      </c>
      <c r="O1344" s="48"/>
      <c r="P1344" s="48"/>
      <c r="Q1344" s="48"/>
      <c r="R1344" s="48"/>
      <c r="S1344" s="48"/>
      <c r="T1344" s="48"/>
      <c r="U1344" s="451" t="str">
        <f t="shared" si="86"/>
        <v/>
      </c>
      <c r="V1344" s="451"/>
      <c r="W1344" s="451" t="str">
        <f t="shared" si="87"/>
        <v/>
      </c>
      <c r="X1344" s="451"/>
      <c r="Y1344" s="48"/>
      <c r="Z1344" s="48"/>
      <c r="AA1344" s="48"/>
      <c r="AB1344" s="48"/>
      <c r="AC1344" s="48"/>
      <c r="AD1344" s="48"/>
      <c r="AE1344" s="48"/>
      <c r="AF1344" s="48"/>
      <c r="AG1344" s="48"/>
      <c r="AH1344" s="48"/>
      <c r="AI1344" s="48"/>
      <c r="AJ1344" s="48"/>
      <c r="AK1344" s="48"/>
      <c r="AL1344" s="48"/>
      <c r="AM1344" s="48"/>
      <c r="AN1344" s="48"/>
      <c r="AO1344" s="48"/>
      <c r="AP1344" s="48"/>
      <c r="AQ1344" s="48"/>
      <c r="AR1344" s="48"/>
      <c r="AS1344" s="48"/>
      <c r="AT1344" s="48"/>
      <c r="AU1344" s="48"/>
      <c r="AV1344" s="48"/>
      <c r="AW1344" s="48"/>
      <c r="AX1344" s="48"/>
      <c r="AY1344" s="48"/>
      <c r="AZ1344" s="48"/>
      <c r="BA1344" s="48"/>
      <c r="BB1344" s="48"/>
      <c r="BC1344" s="48"/>
      <c r="BD1344" s="48"/>
      <c r="BE1344" s="48"/>
      <c r="BF1344" s="48"/>
      <c r="BG1344" s="48"/>
      <c r="BH1344" s="48"/>
      <c r="BI1344" s="48"/>
      <c r="BJ1344" s="48"/>
      <c r="BK1344" s="48"/>
      <c r="BL1344" s="48"/>
      <c r="BM1344" s="48"/>
      <c r="BN1344" s="48"/>
      <c r="BO1344" s="48"/>
      <c r="BP1344" s="48"/>
      <c r="BQ1344" s="48"/>
      <c r="BR1344" s="48"/>
      <c r="BS1344" s="48"/>
      <c r="BT1344" s="48"/>
      <c r="BU1344" s="48"/>
    </row>
    <row r="1345" spans="1:73" hidden="1">
      <c r="A1345" s="48"/>
      <c r="B1345" s="48"/>
      <c r="C1345" s="70" t="s">
        <v>3637</v>
      </c>
      <c r="D1345" s="48"/>
      <c r="E1345" s="48"/>
      <c r="F1345" s="48"/>
      <c r="G1345" s="48"/>
      <c r="H1345" s="48"/>
      <c r="I1345" s="48"/>
      <c r="J1345" s="48"/>
      <c r="K1345" s="48"/>
      <c r="L1345" s="450">
        <f t="shared" si="88"/>
        <v>974</v>
      </c>
      <c r="M1345" s="450"/>
      <c r="N1345" s="145" t="s">
        <v>3638</v>
      </c>
      <c r="O1345" s="48"/>
      <c r="P1345" s="48"/>
      <c r="Q1345" s="48"/>
      <c r="R1345" s="48"/>
      <c r="S1345" s="48"/>
      <c r="T1345" s="48"/>
      <c r="U1345" s="451" t="str">
        <f t="shared" si="86"/>
        <v/>
      </c>
      <c r="V1345" s="451"/>
      <c r="W1345" s="451" t="str">
        <f t="shared" si="87"/>
        <v/>
      </c>
      <c r="X1345" s="451"/>
      <c r="Y1345" s="48"/>
      <c r="Z1345" s="48"/>
      <c r="AA1345" s="48"/>
      <c r="AB1345" s="48"/>
      <c r="AC1345" s="48"/>
      <c r="AD1345" s="48"/>
      <c r="AE1345" s="48"/>
      <c r="AF1345" s="48"/>
      <c r="AG1345" s="48"/>
      <c r="AH1345" s="48"/>
      <c r="AI1345" s="48"/>
      <c r="AJ1345" s="48"/>
      <c r="AK1345" s="48"/>
      <c r="AL1345" s="48"/>
      <c r="AM1345" s="48"/>
      <c r="AN1345" s="48"/>
      <c r="AO1345" s="48"/>
      <c r="AP1345" s="48"/>
      <c r="AQ1345" s="48"/>
      <c r="AR1345" s="48"/>
      <c r="AS1345" s="48"/>
      <c r="AT1345" s="48"/>
      <c r="AU1345" s="48"/>
      <c r="AV1345" s="48"/>
      <c r="AW1345" s="48"/>
      <c r="AX1345" s="48"/>
      <c r="AY1345" s="48"/>
      <c r="AZ1345" s="48"/>
      <c r="BA1345" s="48"/>
      <c r="BB1345" s="48"/>
      <c r="BC1345" s="48"/>
      <c r="BD1345" s="48"/>
      <c r="BE1345" s="48"/>
      <c r="BF1345" s="48"/>
      <c r="BG1345" s="48"/>
      <c r="BH1345" s="48"/>
      <c r="BI1345" s="48"/>
      <c r="BJ1345" s="48"/>
      <c r="BK1345" s="48"/>
      <c r="BL1345" s="48"/>
      <c r="BM1345" s="48"/>
      <c r="BN1345" s="48"/>
      <c r="BO1345" s="48"/>
      <c r="BP1345" s="48"/>
      <c r="BQ1345" s="48"/>
      <c r="BR1345" s="48"/>
      <c r="BS1345" s="48"/>
      <c r="BT1345" s="48"/>
      <c r="BU1345" s="48"/>
    </row>
    <row r="1346" spans="1:73" hidden="1">
      <c r="A1346" s="48"/>
      <c r="B1346" s="48"/>
      <c r="C1346" s="70" t="s">
        <v>3639</v>
      </c>
      <c r="D1346" s="48"/>
      <c r="E1346" s="48"/>
      <c r="F1346" s="48"/>
      <c r="G1346" s="48"/>
      <c r="H1346" s="48"/>
      <c r="I1346" s="48"/>
      <c r="J1346" s="48"/>
      <c r="K1346" s="48"/>
      <c r="L1346" s="450">
        <f t="shared" si="88"/>
        <v>975</v>
      </c>
      <c r="M1346" s="450"/>
      <c r="N1346" s="145" t="s">
        <v>3640</v>
      </c>
      <c r="O1346" s="48"/>
      <c r="P1346" s="48"/>
      <c r="Q1346" s="48"/>
      <c r="R1346" s="48"/>
      <c r="S1346" s="48"/>
      <c r="T1346" s="48"/>
      <c r="U1346" s="451" t="str">
        <f t="shared" si="86"/>
        <v/>
      </c>
      <c r="V1346" s="451"/>
      <c r="W1346" s="451" t="str">
        <f t="shared" si="87"/>
        <v/>
      </c>
      <c r="X1346" s="451"/>
      <c r="Y1346" s="48"/>
      <c r="Z1346" s="48"/>
      <c r="AA1346" s="48"/>
      <c r="AB1346" s="48"/>
      <c r="AC1346" s="48"/>
      <c r="AD1346" s="48"/>
      <c r="AE1346" s="48"/>
      <c r="AF1346" s="48"/>
      <c r="AG1346" s="48"/>
      <c r="AH1346" s="48"/>
      <c r="AI1346" s="48"/>
      <c r="AJ1346" s="48"/>
      <c r="AK1346" s="48"/>
      <c r="AL1346" s="48"/>
      <c r="AM1346" s="48"/>
      <c r="AN1346" s="48"/>
      <c r="AO1346" s="48"/>
      <c r="AP1346" s="48"/>
      <c r="AQ1346" s="48"/>
      <c r="AR1346" s="48"/>
      <c r="AS1346" s="48"/>
      <c r="AT1346" s="48"/>
      <c r="AU1346" s="48"/>
      <c r="AV1346" s="48"/>
      <c r="AW1346" s="48"/>
      <c r="AX1346" s="48"/>
      <c r="AY1346" s="48"/>
      <c r="AZ1346" s="48"/>
      <c r="BA1346" s="48"/>
      <c r="BB1346" s="48"/>
      <c r="BC1346" s="48"/>
      <c r="BD1346" s="48"/>
      <c r="BE1346" s="48"/>
      <c r="BF1346" s="48"/>
      <c r="BG1346" s="48"/>
      <c r="BH1346" s="48"/>
      <c r="BI1346" s="48"/>
      <c r="BJ1346" s="48"/>
      <c r="BK1346" s="48"/>
      <c r="BL1346" s="48"/>
      <c r="BM1346" s="48"/>
      <c r="BN1346" s="48"/>
      <c r="BO1346" s="48"/>
      <c r="BP1346" s="48"/>
      <c r="BQ1346" s="48"/>
      <c r="BR1346" s="48"/>
      <c r="BS1346" s="48"/>
      <c r="BT1346" s="48"/>
      <c r="BU1346" s="48"/>
    </row>
    <row r="1347" spans="1:73" hidden="1">
      <c r="A1347" s="48"/>
      <c r="B1347" s="48"/>
      <c r="C1347" s="70" t="s">
        <v>3641</v>
      </c>
      <c r="D1347" s="48"/>
      <c r="E1347" s="48"/>
      <c r="F1347" s="48"/>
      <c r="G1347" s="48"/>
      <c r="H1347" s="48"/>
      <c r="I1347" s="48"/>
      <c r="J1347" s="48"/>
      <c r="K1347" s="48"/>
      <c r="L1347" s="450">
        <f t="shared" si="88"/>
        <v>976</v>
      </c>
      <c r="M1347" s="450"/>
      <c r="N1347" s="145" t="s">
        <v>3642</v>
      </c>
      <c r="O1347" s="48"/>
      <c r="P1347" s="48"/>
      <c r="Q1347" s="48"/>
      <c r="R1347" s="48"/>
      <c r="S1347" s="48"/>
      <c r="T1347" s="48"/>
      <c r="U1347" s="451" t="str">
        <f t="shared" si="86"/>
        <v/>
      </c>
      <c r="V1347" s="451"/>
      <c r="W1347" s="451" t="str">
        <f t="shared" si="87"/>
        <v/>
      </c>
      <c r="X1347" s="451"/>
      <c r="Y1347" s="48"/>
      <c r="Z1347" s="48"/>
      <c r="AA1347" s="48"/>
      <c r="AB1347" s="48"/>
      <c r="AC1347" s="48"/>
      <c r="AD1347" s="48"/>
      <c r="AE1347" s="48"/>
      <c r="AF1347" s="48"/>
      <c r="AG1347" s="48"/>
      <c r="AH1347" s="48"/>
      <c r="AI1347" s="48"/>
      <c r="AJ1347" s="48"/>
      <c r="AK1347" s="48"/>
      <c r="AL1347" s="48"/>
      <c r="AM1347" s="48"/>
      <c r="AN1347" s="48"/>
      <c r="AO1347" s="48"/>
      <c r="AP1347" s="48"/>
      <c r="AQ1347" s="48"/>
      <c r="AR1347" s="48"/>
      <c r="AS1347" s="48"/>
      <c r="AT1347" s="48"/>
      <c r="AU1347" s="48"/>
      <c r="AV1347" s="48"/>
      <c r="AW1347" s="48"/>
      <c r="AX1347" s="48"/>
      <c r="AY1347" s="48"/>
      <c r="AZ1347" s="48"/>
      <c r="BA1347" s="48"/>
      <c r="BB1347" s="48"/>
      <c r="BC1347" s="48"/>
      <c r="BD1347" s="48"/>
      <c r="BE1347" s="48"/>
      <c r="BF1347" s="48"/>
      <c r="BG1347" s="48"/>
      <c r="BH1347" s="48"/>
      <c r="BI1347" s="48"/>
      <c r="BJ1347" s="48"/>
      <c r="BK1347" s="48"/>
      <c r="BL1347" s="48"/>
      <c r="BM1347" s="48"/>
      <c r="BN1347" s="48"/>
      <c r="BO1347" s="48"/>
      <c r="BP1347" s="48"/>
      <c r="BQ1347" s="48"/>
      <c r="BR1347" s="48"/>
      <c r="BS1347" s="48"/>
      <c r="BT1347" s="48"/>
      <c r="BU1347" s="48"/>
    </row>
    <row r="1348" spans="1:73" hidden="1">
      <c r="A1348" s="48"/>
      <c r="B1348" s="48"/>
      <c r="C1348" s="70" t="s">
        <v>3643</v>
      </c>
      <c r="D1348" s="48"/>
      <c r="E1348" s="48"/>
      <c r="F1348" s="48"/>
      <c r="G1348" s="48"/>
      <c r="H1348" s="48"/>
      <c r="I1348" s="48"/>
      <c r="J1348" s="48"/>
      <c r="K1348" s="48"/>
      <c r="L1348" s="450">
        <f t="shared" si="88"/>
        <v>977</v>
      </c>
      <c r="M1348" s="450"/>
      <c r="N1348" s="145" t="s">
        <v>3644</v>
      </c>
      <c r="O1348" s="48"/>
      <c r="P1348" s="48"/>
      <c r="Q1348" s="48"/>
      <c r="R1348" s="48"/>
      <c r="S1348" s="48"/>
      <c r="T1348" s="48"/>
      <c r="U1348" s="451" t="str">
        <f t="shared" si="86"/>
        <v/>
      </c>
      <c r="V1348" s="451"/>
      <c r="W1348" s="451" t="str">
        <f t="shared" si="87"/>
        <v/>
      </c>
      <c r="X1348" s="451"/>
      <c r="Y1348" s="48"/>
      <c r="Z1348" s="48"/>
      <c r="AA1348" s="48"/>
      <c r="AB1348" s="48"/>
      <c r="AC1348" s="48"/>
      <c r="AD1348" s="48"/>
      <c r="AE1348" s="48"/>
      <c r="AF1348" s="48"/>
      <c r="AG1348" s="48"/>
      <c r="AH1348" s="48"/>
      <c r="AI1348" s="48"/>
      <c r="AJ1348" s="48"/>
      <c r="AK1348" s="48"/>
      <c r="AL1348" s="48"/>
      <c r="AM1348" s="48"/>
      <c r="AN1348" s="48"/>
      <c r="AO1348" s="48"/>
      <c r="AP1348" s="48"/>
      <c r="AQ1348" s="48"/>
      <c r="AR1348" s="48"/>
      <c r="AS1348" s="48"/>
      <c r="AT1348" s="48"/>
      <c r="AU1348" s="48"/>
      <c r="AV1348" s="48"/>
      <c r="AW1348" s="48"/>
      <c r="AX1348" s="48"/>
      <c r="AY1348" s="48"/>
      <c r="AZ1348" s="48"/>
      <c r="BA1348" s="48"/>
      <c r="BB1348" s="48"/>
      <c r="BC1348" s="48"/>
      <c r="BD1348" s="48"/>
      <c r="BE1348" s="48"/>
      <c r="BF1348" s="48"/>
      <c r="BG1348" s="48"/>
      <c r="BH1348" s="48"/>
      <c r="BI1348" s="48"/>
      <c r="BJ1348" s="48"/>
      <c r="BK1348" s="48"/>
      <c r="BL1348" s="48"/>
      <c r="BM1348" s="48"/>
      <c r="BN1348" s="48"/>
      <c r="BO1348" s="48"/>
      <c r="BP1348" s="48"/>
      <c r="BQ1348" s="48"/>
      <c r="BR1348" s="48"/>
      <c r="BS1348" s="48"/>
      <c r="BT1348" s="48"/>
      <c r="BU1348" s="48"/>
    </row>
    <row r="1349" spans="1:73" hidden="1">
      <c r="A1349" s="48"/>
      <c r="B1349" s="48"/>
      <c r="C1349" s="70" t="s">
        <v>3645</v>
      </c>
      <c r="D1349" s="48"/>
      <c r="E1349" s="48"/>
      <c r="F1349" s="48"/>
      <c r="G1349" s="48"/>
      <c r="H1349" s="48"/>
      <c r="I1349" s="48"/>
      <c r="J1349" s="48"/>
      <c r="K1349" s="48"/>
      <c r="L1349" s="450">
        <f t="shared" si="88"/>
        <v>978</v>
      </c>
      <c r="M1349" s="450"/>
      <c r="N1349" s="145" t="s">
        <v>3646</v>
      </c>
      <c r="O1349" s="48"/>
      <c r="P1349" s="48"/>
      <c r="Q1349" s="48"/>
      <c r="R1349" s="48"/>
      <c r="S1349" s="48"/>
      <c r="T1349" s="48"/>
      <c r="U1349" s="451" t="str">
        <f t="shared" si="86"/>
        <v/>
      </c>
      <c r="V1349" s="451"/>
      <c r="W1349" s="451" t="str">
        <f t="shared" si="87"/>
        <v/>
      </c>
      <c r="X1349" s="451"/>
      <c r="Y1349" s="48"/>
      <c r="Z1349" s="48"/>
      <c r="AA1349" s="48"/>
      <c r="AB1349" s="48"/>
      <c r="AC1349" s="48"/>
      <c r="AD1349" s="48"/>
      <c r="AE1349" s="48"/>
      <c r="AF1349" s="48"/>
      <c r="AG1349" s="48"/>
      <c r="AH1349" s="48"/>
      <c r="AI1349" s="48"/>
      <c r="AJ1349" s="48"/>
      <c r="AK1349" s="48"/>
      <c r="AL1349" s="48"/>
      <c r="AM1349" s="48"/>
      <c r="AN1349" s="48"/>
      <c r="AO1349" s="48"/>
      <c r="AP1349" s="48"/>
      <c r="AQ1349" s="48"/>
      <c r="AR1349" s="48"/>
      <c r="AS1349" s="48"/>
      <c r="AT1349" s="48"/>
      <c r="AU1349" s="48"/>
      <c r="AV1349" s="48"/>
      <c r="AW1349" s="48"/>
      <c r="AX1349" s="48"/>
      <c r="AY1349" s="48"/>
      <c r="AZ1349" s="48"/>
      <c r="BA1349" s="48"/>
      <c r="BB1349" s="48"/>
      <c r="BC1349" s="48"/>
      <c r="BD1349" s="48"/>
      <c r="BE1349" s="48"/>
      <c r="BF1349" s="48"/>
      <c r="BG1349" s="48"/>
      <c r="BH1349" s="48"/>
      <c r="BI1349" s="48"/>
      <c r="BJ1349" s="48"/>
      <c r="BK1349" s="48"/>
      <c r="BL1349" s="48"/>
      <c r="BM1349" s="48"/>
      <c r="BN1349" s="48"/>
      <c r="BO1349" s="48"/>
      <c r="BP1349" s="48"/>
      <c r="BQ1349" s="48"/>
      <c r="BR1349" s="48"/>
      <c r="BS1349" s="48"/>
      <c r="BT1349" s="48"/>
      <c r="BU1349" s="48"/>
    </row>
    <row r="1350" spans="1:73" hidden="1">
      <c r="A1350" s="48"/>
      <c r="B1350" s="48"/>
      <c r="C1350" s="70" t="s">
        <v>3647</v>
      </c>
      <c r="D1350" s="48"/>
      <c r="E1350" s="48"/>
      <c r="F1350" s="48"/>
      <c r="G1350" s="48"/>
      <c r="H1350" s="48"/>
      <c r="I1350" s="48"/>
      <c r="J1350" s="48"/>
      <c r="K1350" s="48"/>
      <c r="L1350" s="450">
        <f t="shared" si="88"/>
        <v>979</v>
      </c>
      <c r="M1350" s="450"/>
      <c r="N1350" s="145" t="s">
        <v>3648</v>
      </c>
      <c r="O1350" s="48"/>
      <c r="P1350" s="48"/>
      <c r="Q1350" s="48"/>
      <c r="R1350" s="48"/>
      <c r="S1350" s="48"/>
      <c r="T1350" s="48"/>
      <c r="U1350" s="451" t="str">
        <f t="shared" si="86"/>
        <v/>
      </c>
      <c r="V1350" s="451"/>
      <c r="W1350" s="451" t="str">
        <f t="shared" si="87"/>
        <v/>
      </c>
      <c r="X1350" s="451"/>
      <c r="Y1350" s="48"/>
      <c r="Z1350" s="48"/>
      <c r="AA1350" s="48"/>
      <c r="AB1350" s="48"/>
      <c r="AC1350" s="48"/>
      <c r="AD1350" s="48"/>
      <c r="AE1350" s="48"/>
      <c r="AF1350" s="48"/>
      <c r="AG1350" s="48"/>
      <c r="AH1350" s="48"/>
      <c r="AI1350" s="48"/>
      <c r="AJ1350" s="48"/>
      <c r="AK1350" s="48"/>
      <c r="AL1350" s="48"/>
      <c r="AM1350" s="48"/>
      <c r="AN1350" s="48"/>
      <c r="AO1350" s="48"/>
      <c r="AP1350" s="48"/>
      <c r="AQ1350" s="48"/>
      <c r="AR1350" s="48"/>
      <c r="AS1350" s="48"/>
      <c r="AT1350" s="48"/>
      <c r="AU1350" s="48"/>
      <c r="AV1350" s="48"/>
      <c r="AW1350" s="48"/>
      <c r="AX1350" s="48"/>
      <c r="AY1350" s="48"/>
      <c r="AZ1350" s="48"/>
      <c r="BA1350" s="48"/>
      <c r="BB1350" s="48"/>
      <c r="BC1350" s="48"/>
      <c r="BD1350" s="48"/>
      <c r="BE1350" s="48"/>
      <c r="BF1350" s="48"/>
      <c r="BG1350" s="48"/>
      <c r="BH1350" s="48"/>
      <c r="BI1350" s="48"/>
      <c r="BJ1350" s="48"/>
      <c r="BK1350" s="48"/>
      <c r="BL1350" s="48"/>
      <c r="BM1350" s="48"/>
      <c r="BN1350" s="48"/>
      <c r="BO1350" s="48"/>
      <c r="BP1350" s="48"/>
      <c r="BQ1350" s="48"/>
      <c r="BR1350" s="48"/>
      <c r="BS1350" s="48"/>
      <c r="BT1350" s="48"/>
      <c r="BU1350" s="48"/>
    </row>
    <row r="1351" spans="1:73" hidden="1">
      <c r="A1351" s="48"/>
      <c r="B1351" s="48"/>
      <c r="C1351" s="70" t="s">
        <v>3649</v>
      </c>
      <c r="D1351" s="48"/>
      <c r="E1351" s="48"/>
      <c r="F1351" s="48"/>
      <c r="G1351" s="48"/>
      <c r="H1351" s="48"/>
      <c r="I1351" s="48"/>
      <c r="J1351" s="48"/>
      <c r="K1351" s="48"/>
      <c r="L1351" s="450">
        <f t="shared" si="88"/>
        <v>980</v>
      </c>
      <c r="M1351" s="450"/>
      <c r="N1351" s="145" t="s">
        <v>3650</v>
      </c>
      <c r="O1351" s="48"/>
      <c r="P1351" s="48"/>
      <c r="Q1351" s="48"/>
      <c r="R1351" s="48"/>
      <c r="S1351" s="48"/>
      <c r="T1351" s="48"/>
      <c r="U1351" s="451" t="str">
        <f t="shared" si="86"/>
        <v/>
      </c>
      <c r="V1351" s="451"/>
      <c r="W1351" s="451" t="str">
        <f t="shared" si="87"/>
        <v/>
      </c>
      <c r="X1351" s="451"/>
      <c r="Y1351" s="48"/>
      <c r="Z1351" s="48"/>
      <c r="AA1351" s="48"/>
      <c r="AB1351" s="48"/>
      <c r="AC1351" s="48"/>
      <c r="AD1351" s="48"/>
      <c r="AE1351" s="48"/>
      <c r="AF1351" s="48"/>
      <c r="AG1351" s="48"/>
      <c r="AH1351" s="48"/>
      <c r="AI1351" s="48"/>
      <c r="AJ1351" s="48"/>
      <c r="AK1351" s="48"/>
      <c r="AL1351" s="48"/>
      <c r="AM1351" s="48"/>
      <c r="AN1351" s="48"/>
      <c r="AO1351" s="48"/>
      <c r="AP1351" s="48"/>
      <c r="AQ1351" s="48"/>
      <c r="AR1351" s="48"/>
      <c r="AS1351" s="48"/>
      <c r="AT1351" s="48"/>
      <c r="AU1351" s="48"/>
      <c r="AV1351" s="48"/>
      <c r="AW1351" s="48"/>
      <c r="AX1351" s="48"/>
      <c r="AY1351" s="48"/>
      <c r="AZ1351" s="48"/>
      <c r="BA1351" s="48"/>
      <c r="BB1351" s="48"/>
      <c r="BC1351" s="48"/>
      <c r="BD1351" s="48"/>
      <c r="BE1351" s="48"/>
      <c r="BF1351" s="48"/>
      <c r="BG1351" s="48"/>
      <c r="BH1351" s="48"/>
      <c r="BI1351" s="48"/>
      <c r="BJ1351" s="48"/>
      <c r="BK1351" s="48"/>
      <c r="BL1351" s="48"/>
      <c r="BM1351" s="48"/>
      <c r="BN1351" s="48"/>
      <c r="BO1351" s="48"/>
      <c r="BP1351" s="48"/>
      <c r="BQ1351" s="48"/>
      <c r="BR1351" s="48"/>
      <c r="BS1351" s="48"/>
      <c r="BT1351" s="48"/>
      <c r="BU1351" s="48"/>
    </row>
    <row r="1352" spans="1:73" hidden="1">
      <c r="A1352" s="48"/>
      <c r="B1352" s="48"/>
      <c r="C1352" s="70" t="s">
        <v>3651</v>
      </c>
      <c r="D1352" s="48"/>
      <c r="E1352" s="48"/>
      <c r="F1352" s="48"/>
      <c r="G1352" s="48"/>
      <c r="H1352" s="48"/>
      <c r="I1352" s="48"/>
      <c r="J1352" s="48"/>
      <c r="K1352" s="48"/>
      <c r="L1352" s="450">
        <f t="shared" si="88"/>
        <v>981</v>
      </c>
      <c r="M1352" s="450"/>
      <c r="N1352" s="145" t="s">
        <v>3652</v>
      </c>
      <c r="O1352" s="48"/>
      <c r="P1352" s="48"/>
      <c r="Q1352" s="48"/>
      <c r="R1352" s="48"/>
      <c r="S1352" s="48"/>
      <c r="T1352" s="48"/>
      <c r="U1352" s="451" t="str">
        <f t="shared" si="86"/>
        <v/>
      </c>
      <c r="V1352" s="451"/>
      <c r="W1352" s="451" t="str">
        <f t="shared" si="87"/>
        <v/>
      </c>
      <c r="X1352" s="451"/>
      <c r="Y1352" s="48"/>
      <c r="Z1352" s="48"/>
      <c r="AA1352" s="48"/>
      <c r="AB1352" s="48"/>
      <c r="AC1352" s="48"/>
      <c r="AD1352" s="48"/>
      <c r="AE1352" s="48"/>
      <c r="AF1352" s="48"/>
      <c r="AG1352" s="48"/>
      <c r="AH1352" s="48"/>
      <c r="AI1352" s="48"/>
      <c r="AJ1352" s="48"/>
      <c r="AK1352" s="48"/>
      <c r="AL1352" s="48"/>
      <c r="AM1352" s="48"/>
      <c r="AN1352" s="48"/>
      <c r="AO1352" s="48"/>
      <c r="AP1352" s="48"/>
      <c r="AQ1352" s="48"/>
      <c r="AR1352" s="48"/>
      <c r="AS1352" s="48"/>
      <c r="AT1352" s="48"/>
      <c r="AU1352" s="48"/>
      <c r="AV1352" s="48"/>
      <c r="AW1352" s="48"/>
      <c r="AX1352" s="48"/>
      <c r="AY1352" s="48"/>
      <c r="AZ1352" s="48"/>
      <c r="BA1352" s="48"/>
      <c r="BB1352" s="48"/>
      <c r="BC1352" s="48"/>
      <c r="BD1352" s="48"/>
      <c r="BE1352" s="48"/>
      <c r="BF1352" s="48"/>
      <c r="BG1352" s="48"/>
      <c r="BH1352" s="48"/>
      <c r="BI1352" s="48"/>
      <c r="BJ1352" s="48"/>
      <c r="BK1352" s="48"/>
      <c r="BL1352" s="48"/>
      <c r="BM1352" s="48"/>
      <c r="BN1352" s="48"/>
      <c r="BO1352" s="48"/>
      <c r="BP1352" s="48"/>
      <c r="BQ1352" s="48"/>
      <c r="BR1352" s="48"/>
      <c r="BS1352" s="48"/>
      <c r="BT1352" s="48"/>
      <c r="BU1352" s="48"/>
    </row>
    <row r="1353" spans="1:73" hidden="1">
      <c r="A1353" s="48"/>
      <c r="B1353" s="48"/>
      <c r="C1353" s="70" t="s">
        <v>3653</v>
      </c>
      <c r="D1353" s="48"/>
      <c r="E1353" s="48"/>
      <c r="F1353" s="48"/>
      <c r="G1353" s="48"/>
      <c r="H1353" s="48"/>
      <c r="I1353" s="48"/>
      <c r="J1353" s="48"/>
      <c r="K1353" s="48"/>
      <c r="L1353" s="450">
        <f t="shared" si="88"/>
        <v>982</v>
      </c>
      <c r="M1353" s="450"/>
      <c r="N1353" s="145" t="s">
        <v>3654</v>
      </c>
      <c r="O1353" s="48"/>
      <c r="P1353" s="48"/>
      <c r="Q1353" s="48"/>
      <c r="R1353" s="48"/>
      <c r="S1353" s="48"/>
      <c r="T1353" s="48"/>
      <c r="U1353" s="451" t="str">
        <f t="shared" si="86"/>
        <v/>
      </c>
      <c r="V1353" s="451"/>
      <c r="W1353" s="451" t="str">
        <f t="shared" si="87"/>
        <v/>
      </c>
      <c r="X1353" s="451"/>
      <c r="Y1353" s="48"/>
      <c r="Z1353" s="48"/>
      <c r="AA1353" s="48"/>
      <c r="AB1353" s="48"/>
      <c r="AC1353" s="48"/>
      <c r="AD1353" s="48"/>
      <c r="AE1353" s="48"/>
      <c r="AF1353" s="48"/>
      <c r="AG1353" s="48"/>
      <c r="AH1353" s="48"/>
      <c r="AI1353" s="48"/>
      <c r="AJ1353" s="48"/>
      <c r="AK1353" s="48"/>
      <c r="AL1353" s="48"/>
      <c r="AM1353" s="48"/>
      <c r="AN1353" s="48"/>
      <c r="AO1353" s="48"/>
      <c r="AP1353" s="48"/>
      <c r="AQ1353" s="48"/>
      <c r="AR1353" s="48"/>
      <c r="AS1353" s="48"/>
      <c r="AT1353" s="48"/>
      <c r="AU1353" s="48"/>
      <c r="AV1353" s="48"/>
      <c r="AW1353" s="48"/>
      <c r="AX1353" s="48"/>
      <c r="AY1353" s="48"/>
      <c r="AZ1353" s="48"/>
      <c r="BA1353" s="48"/>
      <c r="BB1353" s="48"/>
      <c r="BC1353" s="48"/>
      <c r="BD1353" s="48"/>
      <c r="BE1353" s="48"/>
      <c r="BF1353" s="48"/>
      <c r="BG1353" s="48"/>
      <c r="BH1353" s="48"/>
      <c r="BI1353" s="48"/>
      <c r="BJ1353" s="48"/>
      <c r="BK1353" s="48"/>
      <c r="BL1353" s="48"/>
      <c r="BM1353" s="48"/>
      <c r="BN1353" s="48"/>
      <c r="BO1353" s="48"/>
      <c r="BP1353" s="48"/>
      <c r="BQ1353" s="48"/>
      <c r="BR1353" s="48"/>
      <c r="BS1353" s="48"/>
      <c r="BT1353" s="48"/>
      <c r="BU1353" s="48"/>
    </row>
    <row r="1354" spans="1:73" hidden="1">
      <c r="A1354" s="48"/>
      <c r="B1354" s="48"/>
      <c r="C1354" s="70" t="s">
        <v>3655</v>
      </c>
      <c r="D1354" s="48"/>
      <c r="E1354" s="48"/>
      <c r="F1354" s="48"/>
      <c r="G1354" s="48"/>
      <c r="H1354" s="48"/>
      <c r="I1354" s="48"/>
      <c r="J1354" s="48"/>
      <c r="K1354" s="48"/>
      <c r="L1354" s="450">
        <f t="shared" si="88"/>
        <v>983</v>
      </c>
      <c r="M1354" s="450"/>
      <c r="N1354" s="145" t="s">
        <v>3656</v>
      </c>
      <c r="O1354" s="48"/>
      <c r="P1354" s="48"/>
      <c r="Q1354" s="48"/>
      <c r="R1354" s="48"/>
      <c r="S1354" s="48"/>
      <c r="T1354" s="48"/>
      <c r="U1354" s="451" t="str">
        <f t="shared" si="86"/>
        <v/>
      </c>
      <c r="V1354" s="451"/>
      <c r="W1354" s="451" t="str">
        <f t="shared" si="87"/>
        <v/>
      </c>
      <c r="X1354" s="451"/>
      <c r="Y1354" s="48"/>
      <c r="Z1354" s="48"/>
      <c r="AA1354" s="48"/>
      <c r="AB1354" s="48"/>
      <c r="AC1354" s="48"/>
      <c r="AD1354" s="48"/>
      <c r="AE1354" s="48"/>
      <c r="AF1354" s="48"/>
      <c r="AG1354" s="48"/>
      <c r="AH1354" s="48"/>
      <c r="AI1354" s="48"/>
      <c r="AJ1354" s="48"/>
      <c r="AK1354" s="48"/>
      <c r="AL1354" s="48"/>
      <c r="AM1354" s="48"/>
      <c r="AN1354" s="48"/>
      <c r="AO1354" s="48"/>
      <c r="AP1354" s="48"/>
      <c r="AQ1354" s="48"/>
      <c r="AR1354" s="48"/>
      <c r="AS1354" s="48"/>
      <c r="AT1354" s="48"/>
      <c r="AU1354" s="48"/>
      <c r="AV1354" s="48"/>
      <c r="AW1354" s="48"/>
      <c r="AX1354" s="48"/>
      <c r="AY1354" s="48"/>
      <c r="AZ1354" s="48"/>
      <c r="BA1354" s="48"/>
      <c r="BB1354" s="48"/>
      <c r="BC1354" s="48"/>
      <c r="BD1354" s="48"/>
      <c r="BE1354" s="48"/>
      <c r="BF1354" s="48"/>
      <c r="BG1354" s="48"/>
      <c r="BH1354" s="48"/>
      <c r="BI1354" s="48"/>
      <c r="BJ1354" s="48"/>
      <c r="BK1354" s="48"/>
      <c r="BL1354" s="48"/>
      <c r="BM1354" s="48"/>
      <c r="BN1354" s="48"/>
      <c r="BO1354" s="48"/>
      <c r="BP1354" s="48"/>
      <c r="BQ1354" s="48"/>
      <c r="BR1354" s="48"/>
      <c r="BS1354" s="48"/>
      <c r="BT1354" s="48"/>
      <c r="BU1354" s="48"/>
    </row>
    <row r="1355" spans="1:73" hidden="1">
      <c r="A1355" s="48"/>
      <c r="B1355" s="48"/>
      <c r="C1355" s="70" t="s">
        <v>3657</v>
      </c>
      <c r="D1355" s="48"/>
      <c r="E1355" s="48"/>
      <c r="F1355" s="48"/>
      <c r="G1355" s="48"/>
      <c r="H1355" s="48"/>
      <c r="I1355" s="48"/>
      <c r="J1355" s="48"/>
      <c r="K1355" s="48"/>
      <c r="L1355" s="450">
        <f t="shared" si="88"/>
        <v>984</v>
      </c>
      <c r="M1355" s="450"/>
      <c r="N1355" s="145" t="s">
        <v>3658</v>
      </c>
      <c r="O1355" s="48"/>
      <c r="P1355" s="48"/>
      <c r="Q1355" s="48"/>
      <c r="R1355" s="48"/>
      <c r="S1355" s="48"/>
      <c r="T1355" s="48"/>
      <c r="U1355" s="451" t="str">
        <f t="shared" si="86"/>
        <v/>
      </c>
      <c r="V1355" s="451"/>
      <c r="W1355" s="451" t="str">
        <f t="shared" si="87"/>
        <v/>
      </c>
      <c r="X1355" s="451"/>
      <c r="Y1355" s="48"/>
      <c r="Z1355" s="48"/>
      <c r="AA1355" s="48"/>
      <c r="AB1355" s="48"/>
      <c r="AC1355" s="48"/>
      <c r="AD1355" s="48"/>
      <c r="AE1355" s="48"/>
      <c r="AF1355" s="48"/>
      <c r="AG1355" s="48"/>
      <c r="AH1355" s="48"/>
      <c r="AI1355" s="48"/>
      <c r="AJ1355" s="48"/>
      <c r="AK1355" s="48"/>
      <c r="AL1355" s="48"/>
      <c r="AM1355" s="48"/>
      <c r="AN1355" s="48"/>
      <c r="AO1355" s="48"/>
      <c r="AP1355" s="48"/>
      <c r="AQ1355" s="48"/>
      <c r="AR1355" s="48"/>
      <c r="AS1355" s="48"/>
      <c r="AT1355" s="48"/>
      <c r="AU1355" s="48"/>
      <c r="AV1355" s="48"/>
      <c r="AW1355" s="48"/>
      <c r="AX1355" s="48"/>
      <c r="AY1355" s="48"/>
      <c r="AZ1355" s="48"/>
      <c r="BA1355" s="48"/>
      <c r="BB1355" s="48"/>
      <c r="BC1355" s="48"/>
      <c r="BD1355" s="48"/>
      <c r="BE1355" s="48"/>
      <c r="BF1355" s="48"/>
      <c r="BG1355" s="48"/>
      <c r="BH1355" s="48"/>
      <c r="BI1355" s="48"/>
      <c r="BJ1355" s="48"/>
      <c r="BK1355" s="48"/>
      <c r="BL1355" s="48"/>
      <c r="BM1355" s="48"/>
      <c r="BN1355" s="48"/>
      <c r="BO1355" s="48"/>
      <c r="BP1355" s="48"/>
      <c r="BQ1355" s="48"/>
      <c r="BR1355" s="48"/>
      <c r="BS1355" s="48"/>
      <c r="BT1355" s="48"/>
      <c r="BU1355" s="48"/>
    </row>
    <row r="1356" spans="1:73" hidden="1">
      <c r="A1356" s="48"/>
      <c r="B1356" s="48"/>
      <c r="C1356" s="70" t="s">
        <v>3659</v>
      </c>
      <c r="D1356" s="48"/>
      <c r="E1356" s="48"/>
      <c r="F1356" s="48"/>
      <c r="G1356" s="48"/>
      <c r="H1356" s="48"/>
      <c r="I1356" s="48"/>
      <c r="J1356" s="48"/>
      <c r="K1356" s="48"/>
      <c r="L1356" s="450">
        <f t="shared" si="88"/>
        <v>985</v>
      </c>
      <c r="M1356" s="450"/>
      <c r="N1356" s="145" t="s">
        <v>3660</v>
      </c>
      <c r="O1356" s="48"/>
      <c r="P1356" s="48"/>
      <c r="Q1356" s="48"/>
      <c r="R1356" s="48"/>
      <c r="S1356" s="48"/>
      <c r="T1356" s="48"/>
      <c r="U1356" s="451" t="str">
        <f t="shared" si="86"/>
        <v/>
      </c>
      <c r="V1356" s="451"/>
      <c r="W1356" s="451" t="str">
        <f t="shared" si="87"/>
        <v/>
      </c>
      <c r="X1356" s="451"/>
      <c r="Y1356" s="48"/>
      <c r="Z1356" s="48"/>
      <c r="AA1356" s="48"/>
      <c r="AB1356" s="48"/>
      <c r="AC1356" s="48"/>
      <c r="AD1356" s="48"/>
      <c r="AE1356" s="48"/>
      <c r="AF1356" s="48"/>
      <c r="AG1356" s="48"/>
      <c r="AH1356" s="48"/>
      <c r="AI1356" s="48"/>
      <c r="AJ1356" s="48"/>
      <c r="AK1356" s="48"/>
      <c r="AL1356" s="48"/>
      <c r="AM1356" s="48"/>
      <c r="AN1356" s="48"/>
      <c r="AO1356" s="48"/>
      <c r="AP1356" s="48"/>
      <c r="AQ1356" s="48"/>
      <c r="AR1356" s="48"/>
      <c r="AS1356" s="48"/>
      <c r="AT1356" s="48"/>
      <c r="AU1356" s="48"/>
      <c r="AV1356" s="48"/>
      <c r="AW1356" s="48"/>
      <c r="AX1356" s="48"/>
      <c r="AY1356" s="48"/>
      <c r="AZ1356" s="48"/>
      <c r="BA1356" s="48"/>
      <c r="BB1356" s="48"/>
      <c r="BC1356" s="48"/>
      <c r="BD1356" s="48"/>
      <c r="BE1356" s="48"/>
      <c r="BF1356" s="48"/>
      <c r="BG1356" s="48"/>
      <c r="BH1356" s="48"/>
      <c r="BI1356" s="48"/>
      <c r="BJ1356" s="48"/>
      <c r="BK1356" s="48"/>
      <c r="BL1356" s="48"/>
      <c r="BM1356" s="48"/>
      <c r="BN1356" s="48"/>
      <c r="BO1356" s="48"/>
      <c r="BP1356" s="48"/>
      <c r="BQ1356" s="48"/>
      <c r="BR1356" s="48"/>
      <c r="BS1356" s="48"/>
      <c r="BT1356" s="48"/>
      <c r="BU1356" s="48"/>
    </row>
    <row r="1357" spans="1:73" hidden="1">
      <c r="A1357" s="48"/>
      <c r="B1357" s="48"/>
      <c r="C1357" s="70" t="s">
        <v>3661</v>
      </c>
      <c r="D1357" s="48"/>
      <c r="E1357" s="48"/>
      <c r="F1357" s="48"/>
      <c r="G1357" s="48"/>
      <c r="H1357" s="48"/>
      <c r="I1357" s="48"/>
      <c r="J1357" s="48"/>
      <c r="K1357" s="48"/>
      <c r="L1357" s="450">
        <f t="shared" si="88"/>
        <v>986</v>
      </c>
      <c r="M1357" s="450"/>
      <c r="N1357" s="145" t="s">
        <v>3662</v>
      </c>
      <c r="O1357" s="48"/>
      <c r="P1357" s="48"/>
      <c r="Q1357" s="48"/>
      <c r="R1357" s="48"/>
      <c r="S1357" s="48"/>
      <c r="T1357" s="48"/>
      <c r="U1357" s="451" t="str">
        <f t="shared" si="86"/>
        <v/>
      </c>
      <c r="V1357" s="451"/>
      <c r="W1357" s="451" t="str">
        <f t="shared" si="87"/>
        <v/>
      </c>
      <c r="X1357" s="451"/>
      <c r="Y1357" s="48"/>
      <c r="Z1357" s="48"/>
      <c r="AA1357" s="48"/>
      <c r="AB1357" s="48"/>
      <c r="AC1357" s="48"/>
      <c r="AD1357" s="48"/>
      <c r="AE1357" s="48"/>
      <c r="AF1357" s="48"/>
      <c r="AG1357" s="48"/>
      <c r="AH1357" s="48"/>
      <c r="AI1357" s="48"/>
      <c r="AJ1357" s="48"/>
      <c r="AK1357" s="48"/>
      <c r="AL1357" s="48"/>
      <c r="AM1357" s="48"/>
      <c r="AN1357" s="48"/>
      <c r="AO1357" s="48"/>
      <c r="AP1357" s="48"/>
      <c r="AQ1357" s="48"/>
      <c r="AR1357" s="48"/>
      <c r="AS1357" s="48"/>
      <c r="AT1357" s="48"/>
      <c r="AU1357" s="48"/>
      <c r="AV1357" s="48"/>
      <c r="AW1357" s="48"/>
      <c r="AX1357" s="48"/>
      <c r="AY1357" s="48"/>
      <c r="AZ1357" s="48"/>
      <c r="BA1357" s="48"/>
      <c r="BB1357" s="48"/>
      <c r="BC1357" s="48"/>
      <c r="BD1357" s="48"/>
      <c r="BE1357" s="48"/>
      <c r="BF1357" s="48"/>
      <c r="BG1357" s="48"/>
      <c r="BH1357" s="48"/>
      <c r="BI1357" s="48"/>
      <c r="BJ1357" s="48"/>
      <c r="BK1357" s="48"/>
      <c r="BL1357" s="48"/>
      <c r="BM1357" s="48"/>
      <c r="BN1357" s="48"/>
      <c r="BO1357" s="48"/>
      <c r="BP1357" s="48"/>
      <c r="BQ1357" s="48"/>
      <c r="BR1357" s="48"/>
      <c r="BS1357" s="48"/>
      <c r="BT1357" s="48"/>
      <c r="BU1357" s="48"/>
    </row>
    <row r="1358" spans="1:73" hidden="1">
      <c r="A1358" s="48"/>
      <c r="B1358" s="48"/>
      <c r="C1358" s="70" t="s">
        <v>3663</v>
      </c>
      <c r="D1358" s="48"/>
      <c r="E1358" s="48"/>
      <c r="F1358" s="48"/>
      <c r="G1358" s="48"/>
      <c r="H1358" s="48"/>
      <c r="I1358" s="48"/>
      <c r="J1358" s="48"/>
      <c r="K1358" s="48"/>
      <c r="L1358" s="450">
        <f t="shared" si="88"/>
        <v>987</v>
      </c>
      <c r="M1358" s="450"/>
      <c r="N1358" s="145" t="s">
        <v>3664</v>
      </c>
      <c r="O1358" s="48"/>
      <c r="P1358" s="48"/>
      <c r="Q1358" s="48"/>
      <c r="R1358" s="48"/>
      <c r="S1358" s="48"/>
      <c r="T1358" s="48"/>
      <c r="U1358" s="451" t="str">
        <f t="shared" si="86"/>
        <v/>
      </c>
      <c r="V1358" s="451"/>
      <c r="W1358" s="451" t="str">
        <f t="shared" si="87"/>
        <v/>
      </c>
      <c r="X1358" s="451"/>
      <c r="Y1358" s="48"/>
      <c r="Z1358" s="48"/>
      <c r="AA1358" s="48"/>
      <c r="AB1358" s="48"/>
      <c r="AC1358" s="48"/>
      <c r="AD1358" s="48"/>
      <c r="AE1358" s="48"/>
      <c r="AF1358" s="48"/>
      <c r="AG1358" s="48"/>
      <c r="AH1358" s="48"/>
      <c r="AI1358" s="48"/>
      <c r="AJ1358" s="48"/>
      <c r="AK1358" s="48"/>
      <c r="AL1358" s="48"/>
      <c r="AM1358" s="48"/>
      <c r="AN1358" s="48"/>
      <c r="AO1358" s="48"/>
      <c r="AP1358" s="48"/>
      <c r="AQ1358" s="48"/>
      <c r="AR1358" s="48"/>
      <c r="AS1358" s="48"/>
      <c r="AT1358" s="48"/>
      <c r="AU1358" s="48"/>
      <c r="AV1358" s="48"/>
      <c r="AW1358" s="48"/>
      <c r="AX1358" s="48"/>
      <c r="AY1358" s="48"/>
      <c r="AZ1358" s="48"/>
      <c r="BA1358" s="48"/>
      <c r="BB1358" s="48"/>
      <c r="BC1358" s="48"/>
      <c r="BD1358" s="48"/>
      <c r="BE1358" s="48"/>
      <c r="BF1358" s="48"/>
      <c r="BG1358" s="48"/>
      <c r="BH1358" s="48"/>
      <c r="BI1358" s="48"/>
      <c r="BJ1358" s="48"/>
      <c r="BK1358" s="48"/>
      <c r="BL1358" s="48"/>
      <c r="BM1358" s="48"/>
      <c r="BN1358" s="48"/>
      <c r="BO1358" s="48"/>
      <c r="BP1358" s="48"/>
      <c r="BQ1358" s="48"/>
      <c r="BR1358" s="48"/>
      <c r="BS1358" s="48"/>
      <c r="BT1358" s="48"/>
      <c r="BU1358" s="48"/>
    </row>
    <row r="1359" spans="1:73" hidden="1">
      <c r="A1359" s="48"/>
      <c r="B1359" s="48"/>
      <c r="C1359" s="70" t="s">
        <v>3665</v>
      </c>
      <c r="D1359" s="48"/>
      <c r="E1359" s="48"/>
      <c r="F1359" s="48"/>
      <c r="G1359" s="48"/>
      <c r="H1359" s="48"/>
      <c r="I1359" s="48"/>
      <c r="J1359" s="48"/>
      <c r="K1359" s="48"/>
      <c r="L1359" s="450">
        <f t="shared" si="88"/>
        <v>988</v>
      </c>
      <c r="M1359" s="450"/>
      <c r="N1359" s="145" t="s">
        <v>3666</v>
      </c>
      <c r="O1359" s="48"/>
      <c r="P1359" s="48"/>
      <c r="Q1359" s="48"/>
      <c r="R1359" s="48"/>
      <c r="S1359" s="48"/>
      <c r="T1359" s="48"/>
      <c r="U1359" s="451" t="str">
        <f t="shared" si="86"/>
        <v/>
      </c>
      <c r="V1359" s="451"/>
      <c r="W1359" s="451" t="str">
        <f t="shared" si="87"/>
        <v/>
      </c>
      <c r="X1359" s="451"/>
      <c r="Y1359" s="48"/>
      <c r="Z1359" s="48"/>
      <c r="AA1359" s="48"/>
      <c r="AB1359" s="48"/>
      <c r="AC1359" s="48"/>
      <c r="AD1359" s="48"/>
      <c r="AE1359" s="48"/>
      <c r="AF1359" s="48"/>
      <c r="AG1359" s="48"/>
      <c r="AH1359" s="48"/>
      <c r="AI1359" s="48"/>
      <c r="AJ1359" s="48"/>
      <c r="AK1359" s="48"/>
      <c r="AL1359" s="48"/>
      <c r="AM1359" s="48"/>
      <c r="AN1359" s="48"/>
      <c r="AO1359" s="48"/>
      <c r="AP1359" s="48"/>
      <c r="AQ1359" s="48"/>
      <c r="AR1359" s="48"/>
      <c r="AS1359" s="48"/>
      <c r="AT1359" s="48"/>
      <c r="AU1359" s="48"/>
      <c r="AV1359" s="48"/>
      <c r="AW1359" s="48"/>
      <c r="AX1359" s="48"/>
      <c r="AY1359" s="48"/>
      <c r="AZ1359" s="48"/>
      <c r="BA1359" s="48"/>
      <c r="BB1359" s="48"/>
      <c r="BC1359" s="48"/>
      <c r="BD1359" s="48"/>
      <c r="BE1359" s="48"/>
      <c r="BF1359" s="48"/>
      <c r="BG1359" s="48"/>
      <c r="BH1359" s="48"/>
      <c r="BI1359" s="48"/>
      <c r="BJ1359" s="48"/>
      <c r="BK1359" s="48"/>
      <c r="BL1359" s="48"/>
      <c r="BM1359" s="48"/>
      <c r="BN1359" s="48"/>
      <c r="BO1359" s="48"/>
      <c r="BP1359" s="48"/>
      <c r="BQ1359" s="48"/>
      <c r="BR1359" s="48"/>
      <c r="BS1359" s="48"/>
      <c r="BT1359" s="48"/>
      <c r="BU1359" s="48"/>
    </row>
    <row r="1360" spans="1:73" hidden="1">
      <c r="A1360" s="48"/>
      <c r="B1360" s="48"/>
      <c r="C1360" s="70" t="s">
        <v>3667</v>
      </c>
      <c r="D1360" s="48"/>
      <c r="E1360" s="48"/>
      <c r="F1360" s="48"/>
      <c r="G1360" s="48"/>
      <c r="H1360" s="48"/>
      <c r="I1360" s="48"/>
      <c r="J1360" s="48"/>
      <c r="K1360" s="48"/>
      <c r="L1360" s="450">
        <f t="shared" si="88"/>
        <v>989</v>
      </c>
      <c r="M1360" s="450"/>
      <c r="N1360" s="145" t="s">
        <v>3668</v>
      </c>
      <c r="O1360" s="48"/>
      <c r="P1360" s="48"/>
      <c r="Q1360" s="48"/>
      <c r="R1360" s="48"/>
      <c r="S1360" s="48"/>
      <c r="T1360" s="48"/>
      <c r="U1360" s="451" t="str">
        <f t="shared" si="86"/>
        <v/>
      </c>
      <c r="V1360" s="451"/>
      <c r="W1360" s="451" t="str">
        <f t="shared" si="87"/>
        <v/>
      </c>
      <c r="X1360" s="451"/>
      <c r="Y1360" s="48"/>
      <c r="Z1360" s="48"/>
      <c r="AA1360" s="48"/>
      <c r="AB1360" s="48"/>
      <c r="AC1360" s="48"/>
      <c r="AD1360" s="48"/>
      <c r="AE1360" s="48"/>
      <c r="AF1360" s="48"/>
      <c r="AG1360" s="48"/>
      <c r="AH1360" s="48"/>
      <c r="AI1360" s="48"/>
      <c r="AJ1360" s="48"/>
      <c r="AK1360" s="48"/>
      <c r="AL1360" s="48"/>
      <c r="AM1360" s="48"/>
      <c r="AN1360" s="48"/>
      <c r="AO1360" s="48"/>
      <c r="AP1360" s="48"/>
      <c r="AQ1360" s="48"/>
      <c r="AR1360" s="48"/>
      <c r="AS1360" s="48"/>
      <c r="AT1360" s="48"/>
      <c r="AU1360" s="48"/>
      <c r="AV1360" s="48"/>
      <c r="AW1360" s="48"/>
      <c r="AX1360" s="48"/>
      <c r="AY1360" s="48"/>
      <c r="AZ1360" s="48"/>
      <c r="BA1360" s="48"/>
      <c r="BB1360" s="48"/>
      <c r="BC1360" s="48"/>
      <c r="BD1360" s="48"/>
      <c r="BE1360" s="48"/>
      <c r="BF1360" s="48"/>
      <c r="BG1360" s="48"/>
      <c r="BH1360" s="48"/>
      <c r="BI1360" s="48"/>
      <c r="BJ1360" s="48"/>
      <c r="BK1360" s="48"/>
      <c r="BL1360" s="48"/>
      <c r="BM1360" s="48"/>
      <c r="BN1360" s="48"/>
      <c r="BO1360" s="48"/>
      <c r="BP1360" s="48"/>
      <c r="BQ1360" s="48"/>
      <c r="BR1360" s="48"/>
      <c r="BS1360" s="48"/>
      <c r="BT1360" s="48"/>
      <c r="BU1360" s="48"/>
    </row>
    <row r="1361" spans="1:73" hidden="1">
      <c r="A1361" s="48"/>
      <c r="B1361" s="48"/>
      <c r="C1361" s="70" t="s">
        <v>3669</v>
      </c>
      <c r="D1361" s="48"/>
      <c r="E1361" s="48"/>
      <c r="F1361" s="48"/>
      <c r="G1361" s="48"/>
      <c r="H1361" s="48"/>
      <c r="I1361" s="48"/>
      <c r="J1361" s="48"/>
      <c r="K1361" s="48"/>
      <c r="L1361" s="450">
        <f t="shared" si="88"/>
        <v>990</v>
      </c>
      <c r="M1361" s="450"/>
      <c r="N1361" s="145" t="s">
        <v>3670</v>
      </c>
      <c r="O1361" s="48"/>
      <c r="P1361" s="48"/>
      <c r="Q1361" s="48"/>
      <c r="R1361" s="48"/>
      <c r="S1361" s="48"/>
      <c r="T1361" s="48"/>
      <c r="U1361" s="451" t="str">
        <f t="shared" si="86"/>
        <v/>
      </c>
      <c r="V1361" s="451"/>
      <c r="W1361" s="451" t="str">
        <f t="shared" si="87"/>
        <v/>
      </c>
      <c r="X1361" s="451"/>
      <c r="Y1361" s="48"/>
      <c r="Z1361" s="48"/>
      <c r="AA1361" s="48"/>
      <c r="AB1361" s="48"/>
      <c r="AC1361" s="48"/>
      <c r="AD1361" s="48"/>
      <c r="AE1361" s="48"/>
      <c r="AF1361" s="48"/>
      <c r="AG1361" s="48"/>
      <c r="AH1361" s="48"/>
      <c r="AI1361" s="48"/>
      <c r="AJ1361" s="48"/>
      <c r="AK1361" s="48"/>
      <c r="AL1361" s="48"/>
      <c r="AM1361" s="48"/>
      <c r="AN1361" s="48"/>
      <c r="AO1361" s="48"/>
      <c r="AP1361" s="48"/>
      <c r="AQ1361" s="48"/>
      <c r="AR1361" s="48"/>
      <c r="AS1361" s="48"/>
      <c r="AT1361" s="48"/>
      <c r="AU1361" s="48"/>
      <c r="AV1361" s="48"/>
      <c r="AW1361" s="48"/>
      <c r="AX1361" s="48"/>
      <c r="AY1361" s="48"/>
      <c r="AZ1361" s="48"/>
      <c r="BA1361" s="48"/>
      <c r="BB1361" s="48"/>
      <c r="BC1361" s="48"/>
      <c r="BD1361" s="48"/>
      <c r="BE1361" s="48"/>
      <c r="BF1361" s="48"/>
      <c r="BG1361" s="48"/>
      <c r="BH1361" s="48"/>
      <c r="BI1361" s="48"/>
      <c r="BJ1361" s="48"/>
      <c r="BK1361" s="48"/>
      <c r="BL1361" s="48"/>
      <c r="BM1361" s="48"/>
      <c r="BN1361" s="48"/>
      <c r="BO1361" s="48"/>
      <c r="BP1361" s="48"/>
      <c r="BQ1361" s="48"/>
      <c r="BR1361" s="48"/>
      <c r="BS1361" s="48"/>
      <c r="BT1361" s="48"/>
      <c r="BU1361" s="48"/>
    </row>
    <row r="1362" spans="1:73" hidden="1">
      <c r="A1362" s="48"/>
      <c r="B1362" s="48"/>
      <c r="C1362" s="70" t="s">
        <v>3671</v>
      </c>
      <c r="D1362" s="48"/>
      <c r="E1362" s="48"/>
      <c r="F1362" s="48"/>
      <c r="G1362" s="48"/>
      <c r="H1362" s="48"/>
      <c r="I1362" s="48"/>
      <c r="J1362" s="48"/>
      <c r="K1362" s="48"/>
      <c r="L1362" s="450">
        <f t="shared" si="88"/>
        <v>991</v>
      </c>
      <c r="M1362" s="450"/>
      <c r="N1362" s="145" t="s">
        <v>3672</v>
      </c>
      <c r="O1362" s="48"/>
      <c r="P1362" s="48"/>
      <c r="Q1362" s="48"/>
      <c r="R1362" s="48"/>
      <c r="S1362" s="48"/>
      <c r="T1362" s="48"/>
      <c r="U1362" s="451" t="str">
        <f t="shared" si="86"/>
        <v/>
      </c>
      <c r="V1362" s="451"/>
      <c r="W1362" s="451" t="str">
        <f t="shared" si="87"/>
        <v/>
      </c>
      <c r="X1362" s="451"/>
      <c r="Y1362" s="48"/>
      <c r="Z1362" s="48"/>
      <c r="AA1362" s="48"/>
      <c r="AB1362" s="48"/>
      <c r="AC1362" s="48"/>
      <c r="AD1362" s="48"/>
      <c r="AE1362" s="48"/>
      <c r="AF1362" s="48"/>
      <c r="AG1362" s="48"/>
      <c r="AH1362" s="48"/>
      <c r="AI1362" s="48"/>
      <c r="AJ1362" s="48"/>
      <c r="AK1362" s="48"/>
      <c r="AL1362" s="48"/>
      <c r="AM1362" s="48"/>
      <c r="AN1362" s="48"/>
      <c r="AO1362" s="48"/>
      <c r="AP1362" s="48"/>
      <c r="AQ1362" s="48"/>
      <c r="AR1362" s="48"/>
      <c r="AS1362" s="48"/>
      <c r="AT1362" s="48"/>
      <c r="AU1362" s="48"/>
      <c r="AV1362" s="48"/>
      <c r="AW1362" s="48"/>
      <c r="AX1362" s="48"/>
      <c r="AY1362" s="48"/>
      <c r="AZ1362" s="48"/>
      <c r="BA1362" s="48"/>
      <c r="BB1362" s="48"/>
      <c r="BC1362" s="48"/>
      <c r="BD1362" s="48"/>
      <c r="BE1362" s="48"/>
      <c r="BF1362" s="48"/>
      <c r="BG1362" s="48"/>
      <c r="BH1362" s="48"/>
      <c r="BI1362" s="48"/>
      <c r="BJ1362" s="48"/>
      <c r="BK1362" s="48"/>
      <c r="BL1362" s="48"/>
      <c r="BM1362" s="48"/>
      <c r="BN1362" s="48"/>
      <c r="BO1362" s="48"/>
      <c r="BP1362" s="48"/>
      <c r="BQ1362" s="48"/>
      <c r="BR1362" s="48"/>
      <c r="BS1362" s="48"/>
      <c r="BT1362" s="48"/>
      <c r="BU1362" s="48"/>
    </row>
    <row r="1363" spans="1:73" hidden="1">
      <c r="A1363" s="48"/>
      <c r="B1363" s="48"/>
      <c r="C1363" s="70" t="s">
        <v>3673</v>
      </c>
      <c r="D1363" s="48"/>
      <c r="E1363" s="48"/>
      <c r="F1363" s="48"/>
      <c r="G1363" s="48"/>
      <c r="H1363" s="48"/>
      <c r="I1363" s="48"/>
      <c r="J1363" s="48"/>
      <c r="K1363" s="48"/>
      <c r="L1363" s="450">
        <f t="shared" si="88"/>
        <v>992</v>
      </c>
      <c r="M1363" s="450"/>
      <c r="N1363" s="145" t="s">
        <v>3674</v>
      </c>
      <c r="O1363" s="48"/>
      <c r="P1363" s="48"/>
      <c r="Q1363" s="48"/>
      <c r="R1363" s="48"/>
      <c r="S1363" s="48"/>
      <c r="T1363" s="48"/>
      <c r="U1363" s="451" t="str">
        <f t="shared" si="86"/>
        <v/>
      </c>
      <c r="V1363" s="451"/>
      <c r="W1363" s="451" t="str">
        <f t="shared" si="87"/>
        <v/>
      </c>
      <c r="X1363" s="451"/>
      <c r="Y1363" s="48"/>
      <c r="Z1363" s="48"/>
      <c r="AA1363" s="48"/>
      <c r="AB1363" s="48"/>
      <c r="AC1363" s="48"/>
      <c r="AD1363" s="48"/>
      <c r="AE1363" s="48"/>
      <c r="AF1363" s="48"/>
      <c r="AG1363" s="48"/>
      <c r="AH1363" s="48"/>
      <c r="AI1363" s="48"/>
      <c r="AJ1363" s="48"/>
      <c r="AK1363" s="48"/>
      <c r="AL1363" s="48"/>
      <c r="AM1363" s="48"/>
      <c r="AN1363" s="48"/>
      <c r="AO1363" s="48"/>
      <c r="AP1363" s="48"/>
      <c r="AQ1363" s="48"/>
      <c r="AR1363" s="48"/>
      <c r="AS1363" s="48"/>
      <c r="AT1363" s="48"/>
      <c r="AU1363" s="48"/>
      <c r="AV1363" s="48"/>
      <c r="AW1363" s="48"/>
      <c r="AX1363" s="48"/>
      <c r="AY1363" s="48"/>
      <c r="AZ1363" s="48"/>
      <c r="BA1363" s="48"/>
      <c r="BB1363" s="48"/>
      <c r="BC1363" s="48"/>
      <c r="BD1363" s="48"/>
      <c r="BE1363" s="48"/>
      <c r="BF1363" s="48"/>
      <c r="BG1363" s="48"/>
      <c r="BH1363" s="48"/>
      <c r="BI1363" s="48"/>
      <c r="BJ1363" s="48"/>
      <c r="BK1363" s="48"/>
      <c r="BL1363" s="48"/>
      <c r="BM1363" s="48"/>
      <c r="BN1363" s="48"/>
      <c r="BO1363" s="48"/>
      <c r="BP1363" s="48"/>
      <c r="BQ1363" s="48"/>
      <c r="BR1363" s="48"/>
      <c r="BS1363" s="48"/>
      <c r="BT1363" s="48"/>
      <c r="BU1363" s="48"/>
    </row>
    <row r="1364" spans="1:73" hidden="1">
      <c r="A1364" s="48"/>
      <c r="B1364" s="48"/>
      <c r="C1364" s="70" t="s">
        <v>3675</v>
      </c>
      <c r="D1364" s="48"/>
      <c r="E1364" s="48"/>
      <c r="F1364" s="48"/>
      <c r="G1364" s="48"/>
      <c r="H1364" s="48"/>
      <c r="I1364" s="48"/>
      <c r="J1364" s="48"/>
      <c r="K1364" s="48"/>
      <c r="L1364" s="450">
        <f t="shared" si="88"/>
        <v>993</v>
      </c>
      <c r="M1364" s="450"/>
      <c r="N1364" s="145" t="s">
        <v>2863</v>
      </c>
      <c r="O1364" s="48"/>
      <c r="P1364" s="48"/>
      <c r="Q1364" s="48"/>
      <c r="R1364" s="48"/>
      <c r="S1364" s="48"/>
      <c r="T1364" s="48"/>
      <c r="U1364" s="451" t="str">
        <f t="shared" si="86"/>
        <v/>
      </c>
      <c r="V1364" s="451"/>
      <c r="W1364" s="451" t="str">
        <f t="shared" si="87"/>
        <v/>
      </c>
      <c r="X1364" s="451"/>
      <c r="Y1364" s="48"/>
      <c r="Z1364" s="48"/>
      <c r="AA1364" s="48"/>
      <c r="AB1364" s="48"/>
      <c r="AC1364" s="48"/>
      <c r="AD1364" s="48"/>
      <c r="AE1364" s="48"/>
      <c r="AF1364" s="48"/>
      <c r="AG1364" s="48"/>
      <c r="AH1364" s="48"/>
      <c r="AI1364" s="48"/>
      <c r="AJ1364" s="48"/>
      <c r="AK1364" s="48"/>
      <c r="AL1364" s="48"/>
      <c r="AM1364" s="48"/>
      <c r="AN1364" s="48"/>
      <c r="AO1364" s="48"/>
      <c r="AP1364" s="48"/>
      <c r="AQ1364" s="48"/>
      <c r="AR1364" s="48"/>
      <c r="AS1364" s="48"/>
      <c r="AT1364" s="48"/>
      <c r="AU1364" s="48"/>
      <c r="AV1364" s="48"/>
      <c r="AW1364" s="48"/>
      <c r="AX1364" s="48"/>
      <c r="AY1364" s="48"/>
      <c r="AZ1364" s="48"/>
      <c r="BA1364" s="48"/>
      <c r="BB1364" s="48"/>
      <c r="BC1364" s="48"/>
      <c r="BD1364" s="48"/>
      <c r="BE1364" s="48"/>
      <c r="BF1364" s="48"/>
      <c r="BG1364" s="48"/>
      <c r="BH1364" s="48"/>
      <c r="BI1364" s="48"/>
      <c r="BJ1364" s="48"/>
      <c r="BK1364" s="48"/>
      <c r="BL1364" s="48"/>
      <c r="BM1364" s="48"/>
      <c r="BN1364" s="48"/>
      <c r="BO1364" s="48"/>
      <c r="BP1364" s="48"/>
      <c r="BQ1364" s="48"/>
      <c r="BR1364" s="48"/>
      <c r="BS1364" s="48"/>
      <c r="BT1364" s="48"/>
      <c r="BU1364" s="48"/>
    </row>
    <row r="1365" spans="1:73" hidden="1">
      <c r="A1365" s="48"/>
      <c r="B1365" s="48"/>
      <c r="C1365" s="70" t="s">
        <v>3676</v>
      </c>
      <c r="D1365" s="48"/>
      <c r="E1365" s="48"/>
      <c r="F1365" s="48"/>
      <c r="G1365" s="48"/>
      <c r="H1365" s="48"/>
      <c r="I1365" s="48"/>
      <c r="J1365" s="48"/>
      <c r="K1365" s="48"/>
      <c r="L1365" s="450">
        <f t="shared" si="88"/>
        <v>994</v>
      </c>
      <c r="M1365" s="450"/>
      <c r="N1365" s="145" t="s">
        <v>2134</v>
      </c>
      <c r="O1365" s="48"/>
      <c r="P1365" s="48"/>
      <c r="Q1365" s="48"/>
      <c r="R1365" s="48"/>
      <c r="S1365" s="48"/>
      <c r="T1365" s="48"/>
      <c r="U1365" s="451" t="str">
        <f t="shared" si="86"/>
        <v/>
      </c>
      <c r="V1365" s="451"/>
      <c r="W1365" s="451" t="str">
        <f t="shared" si="87"/>
        <v/>
      </c>
      <c r="X1365" s="451"/>
      <c r="Y1365" s="48"/>
      <c r="Z1365" s="48"/>
      <c r="AA1365" s="48"/>
      <c r="AB1365" s="48"/>
      <c r="AC1365" s="48"/>
      <c r="AD1365" s="48"/>
      <c r="AE1365" s="48"/>
      <c r="AF1365" s="48"/>
      <c r="AG1365" s="48"/>
      <c r="AH1365" s="48"/>
      <c r="AI1365" s="48"/>
      <c r="AJ1365" s="48"/>
      <c r="AK1365" s="48"/>
      <c r="AL1365" s="48"/>
      <c r="AM1365" s="48"/>
      <c r="AN1365" s="48"/>
      <c r="AO1365" s="48"/>
      <c r="AP1365" s="48"/>
      <c r="AQ1365" s="48"/>
      <c r="AR1365" s="48"/>
      <c r="AS1365" s="48"/>
      <c r="AT1365" s="48"/>
      <c r="AU1365" s="48"/>
      <c r="AV1365" s="48"/>
      <c r="AW1365" s="48"/>
      <c r="AX1365" s="48"/>
      <c r="AY1365" s="48"/>
      <c r="AZ1365" s="48"/>
      <c r="BA1365" s="48"/>
      <c r="BB1365" s="48"/>
      <c r="BC1365" s="48"/>
      <c r="BD1365" s="48"/>
      <c r="BE1365" s="48"/>
      <c r="BF1365" s="48"/>
      <c r="BG1365" s="48"/>
      <c r="BH1365" s="48"/>
      <c r="BI1365" s="48"/>
      <c r="BJ1365" s="48"/>
      <c r="BK1365" s="48"/>
      <c r="BL1365" s="48"/>
      <c r="BM1365" s="48"/>
      <c r="BN1365" s="48"/>
      <c r="BO1365" s="48"/>
      <c r="BP1365" s="48"/>
      <c r="BQ1365" s="48"/>
      <c r="BR1365" s="48"/>
      <c r="BS1365" s="48"/>
      <c r="BT1365" s="48"/>
      <c r="BU1365" s="48"/>
    </row>
    <row r="1366" spans="1:73" hidden="1">
      <c r="A1366" s="48"/>
      <c r="B1366" s="48"/>
      <c r="C1366" s="70" t="s">
        <v>3677</v>
      </c>
      <c r="D1366" s="48"/>
      <c r="E1366" s="48"/>
      <c r="F1366" s="48"/>
      <c r="G1366" s="48"/>
      <c r="H1366" s="48"/>
      <c r="I1366" s="48"/>
      <c r="J1366" s="48"/>
      <c r="K1366" s="48"/>
      <c r="L1366" s="450">
        <f t="shared" si="88"/>
        <v>995</v>
      </c>
      <c r="M1366" s="450"/>
      <c r="N1366" s="145" t="s">
        <v>2028</v>
      </c>
      <c r="O1366" s="48"/>
      <c r="P1366" s="48"/>
      <c r="Q1366" s="48"/>
      <c r="R1366" s="48"/>
      <c r="S1366" s="48"/>
      <c r="T1366" s="48"/>
      <c r="U1366" s="451" t="str">
        <f t="shared" si="86"/>
        <v/>
      </c>
      <c r="V1366" s="451"/>
      <c r="W1366" s="451" t="str">
        <f t="shared" si="87"/>
        <v/>
      </c>
      <c r="X1366" s="451"/>
      <c r="Y1366" s="48"/>
      <c r="Z1366" s="48"/>
      <c r="AA1366" s="48"/>
      <c r="AB1366" s="48"/>
      <c r="AC1366" s="48"/>
      <c r="AD1366" s="48"/>
      <c r="AE1366" s="48"/>
      <c r="AF1366" s="48"/>
      <c r="AG1366" s="48"/>
      <c r="AH1366" s="48"/>
      <c r="AI1366" s="48"/>
      <c r="AJ1366" s="48"/>
      <c r="AK1366" s="48"/>
      <c r="AL1366" s="48"/>
      <c r="AM1366" s="48"/>
      <c r="AN1366" s="48"/>
      <c r="AO1366" s="48"/>
      <c r="AP1366" s="48"/>
      <c r="AQ1366" s="48"/>
      <c r="AR1366" s="48"/>
      <c r="AS1366" s="48"/>
      <c r="AT1366" s="48"/>
      <c r="AU1366" s="48"/>
      <c r="AV1366" s="48"/>
      <c r="AW1366" s="48"/>
      <c r="AX1366" s="48"/>
      <c r="AY1366" s="48"/>
      <c r="AZ1366" s="48"/>
      <c r="BA1366" s="48"/>
      <c r="BB1366" s="48"/>
      <c r="BC1366" s="48"/>
      <c r="BD1366" s="48"/>
      <c r="BE1366" s="48"/>
      <c r="BF1366" s="48"/>
      <c r="BG1366" s="48"/>
      <c r="BH1366" s="48"/>
      <c r="BI1366" s="48"/>
      <c r="BJ1366" s="48"/>
      <c r="BK1366" s="48"/>
      <c r="BL1366" s="48"/>
      <c r="BM1366" s="48"/>
      <c r="BN1366" s="48"/>
      <c r="BO1366" s="48"/>
      <c r="BP1366" s="48"/>
      <c r="BQ1366" s="48"/>
      <c r="BR1366" s="48"/>
      <c r="BS1366" s="48"/>
      <c r="BT1366" s="48"/>
      <c r="BU1366" s="48"/>
    </row>
    <row r="1367" spans="1:73" hidden="1">
      <c r="A1367" s="48"/>
      <c r="B1367" s="48"/>
      <c r="C1367" s="70" t="s">
        <v>3678</v>
      </c>
      <c r="D1367" s="48"/>
      <c r="E1367" s="48"/>
      <c r="F1367" s="48"/>
      <c r="G1367" s="48"/>
      <c r="H1367" s="48"/>
      <c r="I1367" s="48"/>
      <c r="J1367" s="48"/>
      <c r="K1367" s="48"/>
      <c r="L1367" s="450">
        <f t="shared" si="88"/>
        <v>996</v>
      </c>
      <c r="M1367" s="450"/>
      <c r="N1367" s="145" t="s">
        <v>3679</v>
      </c>
      <c r="O1367" s="48"/>
      <c r="P1367" s="48"/>
      <c r="Q1367" s="48"/>
      <c r="R1367" s="48"/>
      <c r="S1367" s="48"/>
      <c r="T1367" s="48"/>
      <c r="U1367" s="451" t="str">
        <f t="shared" si="86"/>
        <v/>
      </c>
      <c r="V1367" s="451"/>
      <c r="W1367" s="451" t="str">
        <f t="shared" si="87"/>
        <v/>
      </c>
      <c r="X1367" s="451"/>
      <c r="Y1367" s="48"/>
      <c r="Z1367" s="48"/>
      <c r="AA1367" s="48"/>
      <c r="AB1367" s="48"/>
      <c r="AC1367" s="48"/>
      <c r="AD1367" s="48"/>
      <c r="AE1367" s="48"/>
      <c r="AF1367" s="48"/>
      <c r="AG1367" s="48"/>
      <c r="AH1367" s="48"/>
      <c r="AI1367" s="48"/>
      <c r="AJ1367" s="48"/>
      <c r="AK1367" s="48"/>
      <c r="AL1367" s="48"/>
      <c r="AM1367" s="48"/>
      <c r="AN1367" s="48"/>
      <c r="AO1367" s="48"/>
      <c r="AP1367" s="48"/>
      <c r="AQ1367" s="48"/>
      <c r="AR1367" s="48"/>
      <c r="AS1367" s="48"/>
      <c r="AT1367" s="48"/>
      <c r="AU1367" s="48"/>
      <c r="AV1367" s="48"/>
      <c r="AW1367" s="48"/>
      <c r="AX1367" s="48"/>
      <c r="AY1367" s="48"/>
      <c r="AZ1367" s="48"/>
      <c r="BA1367" s="48"/>
      <c r="BB1367" s="48"/>
      <c r="BC1367" s="48"/>
      <c r="BD1367" s="48"/>
      <c r="BE1367" s="48"/>
      <c r="BF1367" s="48"/>
      <c r="BG1367" s="48"/>
      <c r="BH1367" s="48"/>
      <c r="BI1367" s="48"/>
      <c r="BJ1367" s="48"/>
      <c r="BK1367" s="48"/>
      <c r="BL1367" s="48"/>
      <c r="BM1367" s="48"/>
      <c r="BN1367" s="48"/>
      <c r="BO1367" s="48"/>
      <c r="BP1367" s="48"/>
      <c r="BQ1367" s="48"/>
      <c r="BR1367" s="48"/>
      <c r="BS1367" s="48"/>
      <c r="BT1367" s="48"/>
      <c r="BU1367" s="48"/>
    </row>
    <row r="1368" spans="1:73" hidden="1">
      <c r="A1368" s="48"/>
      <c r="B1368" s="48"/>
      <c r="C1368" s="70" t="s">
        <v>3680</v>
      </c>
      <c r="D1368" s="48"/>
      <c r="E1368" s="48"/>
      <c r="F1368" s="48"/>
      <c r="G1368" s="48"/>
      <c r="H1368" s="48"/>
      <c r="I1368" s="48"/>
      <c r="J1368" s="48"/>
      <c r="K1368" s="48"/>
      <c r="L1368" s="450">
        <f t="shared" si="88"/>
        <v>997</v>
      </c>
      <c r="M1368" s="450"/>
      <c r="N1368" s="145" t="s">
        <v>2642</v>
      </c>
      <c r="O1368" s="48"/>
      <c r="P1368" s="48"/>
      <c r="Q1368" s="48"/>
      <c r="R1368" s="48"/>
      <c r="S1368" s="48"/>
      <c r="T1368" s="48"/>
      <c r="U1368" s="451" t="str">
        <f t="shared" si="86"/>
        <v/>
      </c>
      <c r="V1368" s="451"/>
      <c r="W1368" s="451" t="str">
        <f t="shared" si="87"/>
        <v/>
      </c>
      <c r="X1368" s="451"/>
      <c r="Y1368" s="48"/>
      <c r="Z1368" s="48"/>
      <c r="AA1368" s="48"/>
      <c r="AB1368" s="48"/>
      <c r="AC1368" s="48"/>
      <c r="AD1368" s="48"/>
      <c r="AE1368" s="48"/>
      <c r="AF1368" s="48"/>
      <c r="AG1368" s="48"/>
      <c r="AH1368" s="48"/>
      <c r="AI1368" s="48"/>
      <c r="AJ1368" s="48"/>
      <c r="AK1368" s="48"/>
      <c r="AL1368" s="48"/>
      <c r="AM1368" s="48"/>
      <c r="AN1368" s="48"/>
      <c r="AO1368" s="48"/>
      <c r="AP1368" s="48"/>
      <c r="AQ1368" s="48"/>
      <c r="AR1368" s="48"/>
      <c r="AS1368" s="48"/>
      <c r="AT1368" s="48"/>
      <c r="AU1368" s="48"/>
      <c r="AV1368" s="48"/>
      <c r="AW1368" s="48"/>
      <c r="AX1368" s="48"/>
      <c r="AY1368" s="48"/>
      <c r="AZ1368" s="48"/>
      <c r="BA1368" s="48"/>
      <c r="BB1368" s="48"/>
      <c r="BC1368" s="48"/>
      <c r="BD1368" s="48"/>
      <c r="BE1368" s="48"/>
      <c r="BF1368" s="48"/>
      <c r="BG1368" s="48"/>
      <c r="BH1368" s="48"/>
      <c r="BI1368" s="48"/>
      <c r="BJ1368" s="48"/>
      <c r="BK1368" s="48"/>
      <c r="BL1368" s="48"/>
      <c r="BM1368" s="48"/>
      <c r="BN1368" s="48"/>
      <c r="BO1368" s="48"/>
      <c r="BP1368" s="48"/>
      <c r="BQ1368" s="48"/>
      <c r="BR1368" s="48"/>
      <c r="BS1368" s="48"/>
      <c r="BT1368" s="48"/>
      <c r="BU1368" s="48"/>
    </row>
    <row r="1369" spans="1:73" hidden="1">
      <c r="A1369" s="48"/>
      <c r="B1369" s="48"/>
      <c r="C1369" s="70" t="s">
        <v>3681</v>
      </c>
      <c r="D1369" s="48"/>
      <c r="E1369" s="48"/>
      <c r="F1369" s="48"/>
      <c r="G1369" s="48"/>
      <c r="H1369" s="48"/>
      <c r="I1369" s="48"/>
      <c r="J1369" s="48"/>
      <c r="K1369" s="48"/>
      <c r="L1369" s="450">
        <f t="shared" si="88"/>
        <v>998</v>
      </c>
      <c r="M1369" s="450"/>
      <c r="N1369" s="145" t="s">
        <v>2831</v>
      </c>
      <c r="O1369" s="48"/>
      <c r="P1369" s="48"/>
      <c r="Q1369" s="48"/>
      <c r="R1369" s="48"/>
      <c r="S1369" s="48"/>
      <c r="T1369" s="48"/>
      <c r="U1369" s="451" t="str">
        <f t="shared" si="86"/>
        <v/>
      </c>
      <c r="V1369" s="451"/>
      <c r="W1369" s="451" t="str">
        <f t="shared" si="87"/>
        <v/>
      </c>
      <c r="X1369" s="451"/>
      <c r="Y1369" s="48"/>
      <c r="Z1369" s="48"/>
      <c r="AA1369" s="48"/>
      <c r="AB1369" s="48"/>
      <c r="AC1369" s="48"/>
      <c r="AD1369" s="48"/>
      <c r="AE1369" s="48"/>
      <c r="AF1369" s="48"/>
      <c r="AG1369" s="48"/>
      <c r="AH1369" s="48"/>
      <c r="AI1369" s="48"/>
      <c r="AJ1369" s="48"/>
      <c r="AK1369" s="48"/>
      <c r="AL1369" s="48"/>
      <c r="AM1369" s="48"/>
      <c r="AN1369" s="48"/>
      <c r="AO1369" s="48"/>
      <c r="AP1369" s="48"/>
      <c r="AQ1369" s="48"/>
      <c r="AR1369" s="48"/>
      <c r="AS1369" s="48"/>
      <c r="AT1369" s="48"/>
      <c r="AU1369" s="48"/>
      <c r="AV1369" s="48"/>
      <c r="AW1369" s="48"/>
      <c r="AX1369" s="48"/>
      <c r="AY1369" s="48"/>
      <c r="AZ1369" s="48"/>
      <c r="BA1369" s="48"/>
      <c r="BB1369" s="48"/>
      <c r="BC1369" s="48"/>
      <c r="BD1369" s="48"/>
      <c r="BE1369" s="48"/>
      <c r="BF1369" s="48"/>
      <c r="BG1369" s="48"/>
      <c r="BH1369" s="48"/>
      <c r="BI1369" s="48"/>
      <c r="BJ1369" s="48"/>
      <c r="BK1369" s="48"/>
      <c r="BL1369" s="48"/>
      <c r="BM1369" s="48"/>
      <c r="BN1369" s="48"/>
      <c r="BO1369" s="48"/>
      <c r="BP1369" s="48"/>
      <c r="BQ1369" s="48"/>
      <c r="BR1369" s="48"/>
      <c r="BS1369" s="48"/>
      <c r="BT1369" s="48"/>
      <c r="BU1369" s="48"/>
    </row>
    <row r="1370" spans="1:73" hidden="1">
      <c r="A1370" s="48"/>
      <c r="B1370" s="48"/>
      <c r="C1370" s="70" t="s">
        <v>3682</v>
      </c>
      <c r="D1370" s="48"/>
      <c r="E1370" s="48"/>
      <c r="F1370" s="48"/>
      <c r="G1370" s="48"/>
      <c r="H1370" s="48"/>
      <c r="I1370" s="48"/>
      <c r="J1370" s="48"/>
      <c r="K1370" s="48"/>
      <c r="L1370" s="450">
        <f t="shared" si="88"/>
        <v>999</v>
      </c>
      <c r="M1370" s="450"/>
      <c r="N1370" s="145" t="s">
        <v>2904</v>
      </c>
      <c r="O1370" s="48"/>
      <c r="P1370" s="48"/>
      <c r="Q1370" s="48"/>
      <c r="R1370" s="48"/>
      <c r="S1370" s="48"/>
      <c r="T1370" s="48"/>
      <c r="U1370" s="451" t="str">
        <f t="shared" si="86"/>
        <v/>
      </c>
      <c r="V1370" s="451"/>
      <c r="W1370" s="451" t="str">
        <f t="shared" si="87"/>
        <v/>
      </c>
      <c r="X1370" s="451"/>
      <c r="Y1370" s="48"/>
      <c r="Z1370" s="48"/>
      <c r="AA1370" s="48"/>
      <c r="AB1370" s="48"/>
      <c r="AC1370" s="48"/>
      <c r="AD1370" s="48"/>
      <c r="AE1370" s="48"/>
      <c r="AF1370" s="48"/>
      <c r="AG1370" s="48"/>
      <c r="AH1370" s="48"/>
      <c r="AI1370" s="48"/>
      <c r="AJ1370" s="48"/>
      <c r="AK1370" s="48"/>
      <c r="AL1370" s="48"/>
      <c r="AM1370" s="48"/>
      <c r="AN1370" s="48"/>
      <c r="AO1370" s="48"/>
      <c r="AP1370" s="48"/>
      <c r="AQ1370" s="48"/>
      <c r="AR1370" s="48"/>
      <c r="AS1370" s="48"/>
      <c r="AT1370" s="48"/>
      <c r="AU1370" s="48"/>
      <c r="AV1370" s="48"/>
      <c r="AW1370" s="48"/>
      <c r="AX1370" s="48"/>
      <c r="AY1370" s="48"/>
      <c r="AZ1370" s="48"/>
      <c r="BA1370" s="48"/>
      <c r="BB1370" s="48"/>
      <c r="BC1370" s="48"/>
      <c r="BD1370" s="48"/>
      <c r="BE1370" s="48"/>
      <c r="BF1370" s="48"/>
      <c r="BG1370" s="48"/>
      <c r="BH1370" s="48"/>
      <c r="BI1370" s="48"/>
      <c r="BJ1370" s="48"/>
      <c r="BK1370" s="48"/>
      <c r="BL1370" s="48"/>
      <c r="BM1370" s="48"/>
      <c r="BN1370" s="48"/>
      <c r="BO1370" s="48"/>
      <c r="BP1370" s="48"/>
      <c r="BQ1370" s="48"/>
      <c r="BR1370" s="48"/>
      <c r="BS1370" s="48"/>
      <c r="BT1370" s="48"/>
      <c r="BU1370" s="48"/>
    </row>
    <row r="1371" spans="1:73" hidden="1">
      <c r="A1371" s="48"/>
      <c r="B1371" s="48"/>
      <c r="C1371" s="70" t="s">
        <v>3683</v>
      </c>
      <c r="D1371" s="48"/>
      <c r="E1371" s="48"/>
      <c r="F1371" s="48"/>
      <c r="G1371" s="48"/>
      <c r="H1371" s="48"/>
      <c r="I1371" s="48"/>
      <c r="J1371" s="48"/>
      <c r="K1371" s="48"/>
      <c r="L1371" s="450">
        <f t="shared" si="88"/>
        <v>1000</v>
      </c>
      <c r="M1371" s="450"/>
      <c r="N1371" s="145" t="s">
        <v>2942</v>
      </c>
      <c r="O1371" s="48"/>
      <c r="P1371" s="48"/>
      <c r="Q1371" s="48"/>
      <c r="R1371" s="48"/>
      <c r="S1371" s="48"/>
      <c r="T1371" s="48"/>
      <c r="U1371" s="451" t="str">
        <f t="shared" si="86"/>
        <v/>
      </c>
      <c r="V1371" s="451"/>
      <c r="W1371" s="451" t="str">
        <f t="shared" si="87"/>
        <v/>
      </c>
      <c r="X1371" s="451"/>
      <c r="Y1371" s="48"/>
      <c r="Z1371" s="48"/>
      <c r="AA1371" s="48"/>
      <c r="AB1371" s="48"/>
      <c r="AC1371" s="48"/>
      <c r="AD1371" s="48"/>
      <c r="AE1371" s="48"/>
      <c r="AF1371" s="48"/>
      <c r="AG1371" s="48"/>
      <c r="AH1371" s="48"/>
      <c r="AI1371" s="48"/>
      <c r="AJ1371" s="48"/>
      <c r="AK1371" s="48"/>
      <c r="AL1371" s="48"/>
      <c r="AM1371" s="48"/>
      <c r="AN1371" s="48"/>
      <c r="AO1371" s="48"/>
      <c r="AP1371" s="48"/>
      <c r="AQ1371" s="48"/>
      <c r="AR1371" s="48"/>
      <c r="AS1371" s="48"/>
      <c r="AT1371" s="48"/>
      <c r="AU1371" s="48"/>
      <c r="AV1371" s="48"/>
      <c r="AW1371" s="48"/>
      <c r="AX1371" s="48"/>
      <c r="AY1371" s="48"/>
      <c r="AZ1371" s="48"/>
      <c r="BA1371" s="48"/>
      <c r="BB1371" s="48"/>
      <c r="BC1371" s="48"/>
      <c r="BD1371" s="48"/>
      <c r="BE1371" s="48"/>
      <c r="BF1371" s="48"/>
      <c r="BG1371" s="48"/>
      <c r="BH1371" s="48"/>
      <c r="BI1371" s="48"/>
      <c r="BJ1371" s="48"/>
      <c r="BK1371" s="48"/>
      <c r="BL1371" s="48"/>
      <c r="BM1371" s="48"/>
      <c r="BN1371" s="48"/>
      <c r="BO1371" s="48"/>
      <c r="BP1371" s="48"/>
      <c r="BQ1371" s="48"/>
      <c r="BR1371" s="48"/>
      <c r="BS1371" s="48"/>
      <c r="BT1371" s="48"/>
      <c r="BU1371" s="48"/>
    </row>
    <row r="1372" spans="1:73" hidden="1">
      <c r="A1372" s="48"/>
      <c r="B1372" s="48"/>
      <c r="C1372" s="70" t="s">
        <v>3684</v>
      </c>
      <c r="D1372" s="48"/>
      <c r="E1372" s="48"/>
      <c r="F1372" s="48"/>
      <c r="G1372" s="48"/>
      <c r="H1372" s="48"/>
      <c r="I1372" s="48"/>
      <c r="J1372" s="48"/>
      <c r="K1372" s="48"/>
      <c r="L1372" s="450">
        <f t="shared" si="88"/>
        <v>1001</v>
      </c>
      <c r="M1372" s="450"/>
      <c r="N1372" s="145" t="s">
        <v>3685</v>
      </c>
      <c r="O1372" s="48"/>
      <c r="P1372" s="48"/>
      <c r="Q1372" s="48"/>
      <c r="R1372" s="48"/>
      <c r="S1372" s="48"/>
      <c r="T1372" s="48"/>
      <c r="U1372" s="451" t="str">
        <f t="shared" si="86"/>
        <v/>
      </c>
      <c r="V1372" s="451"/>
      <c r="W1372" s="451" t="str">
        <f t="shared" si="87"/>
        <v/>
      </c>
      <c r="X1372" s="451"/>
      <c r="Y1372" s="48"/>
      <c r="Z1372" s="48"/>
      <c r="AA1372" s="48"/>
      <c r="AB1372" s="48"/>
      <c r="AC1372" s="48"/>
      <c r="AD1372" s="48"/>
      <c r="AE1372" s="48"/>
      <c r="AF1372" s="48"/>
      <c r="AG1372" s="48"/>
      <c r="AH1372" s="48"/>
      <c r="AI1372" s="48"/>
      <c r="AJ1372" s="48"/>
      <c r="AK1372" s="48"/>
      <c r="AL1372" s="48"/>
      <c r="AM1372" s="48"/>
      <c r="AN1372" s="48"/>
      <c r="AO1372" s="48"/>
      <c r="AP1372" s="48"/>
      <c r="AQ1372" s="48"/>
      <c r="AR1372" s="48"/>
      <c r="AS1372" s="48"/>
      <c r="AT1372" s="48"/>
      <c r="AU1372" s="48"/>
      <c r="AV1372" s="48"/>
      <c r="AW1372" s="48"/>
      <c r="AX1372" s="48"/>
      <c r="AY1372" s="48"/>
      <c r="AZ1372" s="48"/>
      <c r="BA1372" s="48"/>
      <c r="BB1372" s="48"/>
      <c r="BC1372" s="48"/>
      <c r="BD1372" s="48"/>
      <c r="BE1372" s="48"/>
      <c r="BF1372" s="48"/>
      <c r="BG1372" s="48"/>
      <c r="BH1372" s="48"/>
      <c r="BI1372" s="48"/>
      <c r="BJ1372" s="48"/>
      <c r="BK1372" s="48"/>
      <c r="BL1372" s="48"/>
      <c r="BM1372" s="48"/>
      <c r="BN1372" s="48"/>
      <c r="BO1372" s="48"/>
      <c r="BP1372" s="48"/>
      <c r="BQ1372" s="48"/>
      <c r="BR1372" s="48"/>
      <c r="BS1372" s="48"/>
      <c r="BT1372" s="48"/>
      <c r="BU1372" s="48"/>
    </row>
    <row r="1373" spans="1:73" hidden="1">
      <c r="A1373" s="48"/>
      <c r="B1373" s="48"/>
      <c r="C1373" s="70" t="s">
        <v>3686</v>
      </c>
      <c r="D1373" s="48"/>
      <c r="E1373" s="48"/>
      <c r="F1373" s="48"/>
      <c r="G1373" s="48"/>
      <c r="H1373" s="48"/>
      <c r="I1373" s="48"/>
      <c r="J1373" s="48"/>
      <c r="K1373" s="48"/>
      <c r="L1373" s="450">
        <f t="shared" si="88"/>
        <v>1002</v>
      </c>
      <c r="M1373" s="450"/>
      <c r="N1373" s="145" t="s">
        <v>3687</v>
      </c>
      <c r="O1373" s="48"/>
      <c r="P1373" s="48"/>
      <c r="Q1373" s="48"/>
      <c r="R1373" s="48"/>
      <c r="S1373" s="48"/>
      <c r="T1373" s="48"/>
      <c r="U1373" s="451" t="str">
        <f t="shared" si="86"/>
        <v/>
      </c>
      <c r="V1373" s="451"/>
      <c r="W1373" s="451" t="str">
        <f t="shared" si="87"/>
        <v/>
      </c>
      <c r="X1373" s="451"/>
      <c r="Y1373" s="48"/>
      <c r="Z1373" s="48"/>
      <c r="AA1373" s="48"/>
      <c r="AB1373" s="48"/>
      <c r="AC1373" s="48"/>
      <c r="AD1373" s="48"/>
      <c r="AE1373" s="48"/>
      <c r="AF1373" s="48"/>
      <c r="AG1373" s="48"/>
      <c r="AH1373" s="48"/>
      <c r="AI1373" s="48"/>
      <c r="AJ1373" s="48"/>
      <c r="AK1373" s="48"/>
      <c r="AL1373" s="48"/>
      <c r="AM1373" s="48"/>
      <c r="AN1373" s="48"/>
      <c r="AO1373" s="48"/>
      <c r="AP1373" s="48"/>
      <c r="AQ1373" s="48"/>
      <c r="AR1373" s="48"/>
      <c r="AS1373" s="48"/>
      <c r="AT1373" s="48"/>
      <c r="AU1373" s="48"/>
      <c r="AV1373" s="48"/>
      <c r="AW1373" s="48"/>
      <c r="AX1373" s="48"/>
      <c r="AY1373" s="48"/>
      <c r="AZ1373" s="48"/>
      <c r="BA1373" s="48"/>
      <c r="BB1373" s="48"/>
      <c r="BC1373" s="48"/>
      <c r="BD1373" s="48"/>
      <c r="BE1373" s="48"/>
      <c r="BF1373" s="48"/>
      <c r="BG1373" s="48"/>
      <c r="BH1373" s="48"/>
      <c r="BI1373" s="48"/>
      <c r="BJ1373" s="48"/>
      <c r="BK1373" s="48"/>
      <c r="BL1373" s="48"/>
      <c r="BM1373" s="48"/>
      <c r="BN1373" s="48"/>
      <c r="BO1373" s="48"/>
      <c r="BP1373" s="48"/>
      <c r="BQ1373" s="48"/>
      <c r="BR1373" s="48"/>
      <c r="BS1373" s="48"/>
      <c r="BT1373" s="48"/>
      <c r="BU1373" s="48"/>
    </row>
    <row r="1374" spans="1:73" hidden="1">
      <c r="A1374" s="48"/>
      <c r="B1374" s="48"/>
      <c r="C1374" s="70" t="s">
        <v>3688</v>
      </c>
      <c r="D1374" s="48"/>
      <c r="E1374" s="48"/>
      <c r="F1374" s="48"/>
      <c r="G1374" s="48"/>
      <c r="H1374" s="48"/>
      <c r="I1374" s="48"/>
      <c r="J1374" s="48"/>
      <c r="K1374" s="48"/>
      <c r="L1374" s="450">
        <f t="shared" si="88"/>
        <v>1003</v>
      </c>
      <c r="M1374" s="450"/>
      <c r="N1374" s="145" t="s">
        <v>1584</v>
      </c>
      <c r="O1374" s="48"/>
      <c r="P1374" s="48"/>
      <c r="Q1374" s="48"/>
      <c r="R1374" s="48"/>
      <c r="S1374" s="48"/>
      <c r="T1374" s="48"/>
      <c r="U1374" s="451" t="str">
        <f t="shared" si="86"/>
        <v/>
      </c>
      <c r="V1374" s="451"/>
      <c r="W1374" s="451" t="str">
        <f t="shared" si="87"/>
        <v/>
      </c>
      <c r="X1374" s="451"/>
      <c r="Y1374" s="48"/>
      <c r="Z1374" s="48"/>
      <c r="AA1374" s="48"/>
      <c r="AB1374" s="48"/>
      <c r="AC1374" s="48"/>
      <c r="AD1374" s="48"/>
      <c r="AE1374" s="48"/>
      <c r="AF1374" s="48"/>
      <c r="AG1374" s="48"/>
      <c r="AH1374" s="48"/>
      <c r="AI1374" s="48"/>
      <c r="AJ1374" s="48"/>
      <c r="AK1374" s="48"/>
      <c r="AL1374" s="48"/>
      <c r="AM1374" s="48"/>
      <c r="AN1374" s="48"/>
      <c r="AO1374" s="48"/>
      <c r="AP1374" s="48"/>
      <c r="AQ1374" s="48"/>
      <c r="AR1374" s="48"/>
      <c r="AS1374" s="48"/>
      <c r="AT1374" s="48"/>
      <c r="AU1374" s="48"/>
      <c r="AV1374" s="48"/>
      <c r="AW1374" s="48"/>
      <c r="AX1374" s="48"/>
      <c r="AY1374" s="48"/>
      <c r="AZ1374" s="48"/>
      <c r="BA1374" s="48"/>
      <c r="BB1374" s="48"/>
      <c r="BC1374" s="48"/>
      <c r="BD1374" s="48"/>
      <c r="BE1374" s="48"/>
      <c r="BF1374" s="48"/>
      <c r="BG1374" s="48"/>
      <c r="BH1374" s="48"/>
      <c r="BI1374" s="48"/>
      <c r="BJ1374" s="48"/>
      <c r="BK1374" s="48"/>
      <c r="BL1374" s="48"/>
      <c r="BM1374" s="48"/>
      <c r="BN1374" s="48"/>
      <c r="BO1374" s="48"/>
      <c r="BP1374" s="48"/>
      <c r="BQ1374" s="48"/>
      <c r="BR1374" s="48"/>
      <c r="BS1374" s="48"/>
      <c r="BT1374" s="48"/>
      <c r="BU1374" s="48"/>
    </row>
    <row r="1375" spans="1:73" hidden="1">
      <c r="A1375" s="48"/>
      <c r="B1375" s="48"/>
      <c r="C1375" s="70" t="s">
        <v>3689</v>
      </c>
      <c r="D1375" s="48"/>
      <c r="E1375" s="48"/>
      <c r="F1375" s="48"/>
      <c r="G1375" s="48"/>
      <c r="H1375" s="48"/>
      <c r="I1375" s="48"/>
      <c r="J1375" s="48"/>
      <c r="K1375" s="48"/>
      <c r="L1375" s="450">
        <f t="shared" si="88"/>
        <v>1004</v>
      </c>
      <c r="M1375" s="450"/>
      <c r="N1375" s="145" t="s">
        <v>3690</v>
      </c>
      <c r="O1375" s="48"/>
      <c r="P1375" s="48"/>
      <c r="Q1375" s="48"/>
      <c r="R1375" s="48"/>
      <c r="S1375" s="48"/>
      <c r="T1375" s="48"/>
      <c r="U1375" s="451" t="str">
        <f t="shared" si="86"/>
        <v/>
      </c>
      <c r="V1375" s="451"/>
      <c r="W1375" s="451" t="str">
        <f t="shared" si="87"/>
        <v/>
      </c>
      <c r="X1375" s="451"/>
      <c r="Y1375" s="48"/>
      <c r="Z1375" s="48"/>
      <c r="AA1375" s="48"/>
      <c r="AB1375" s="48"/>
      <c r="AC1375" s="48"/>
      <c r="AD1375" s="48"/>
      <c r="AE1375" s="48"/>
      <c r="AF1375" s="48"/>
      <c r="AG1375" s="48"/>
      <c r="AH1375" s="48"/>
      <c r="AI1375" s="48"/>
      <c r="AJ1375" s="48"/>
      <c r="AK1375" s="48"/>
      <c r="AL1375" s="48"/>
      <c r="AM1375" s="48"/>
      <c r="AN1375" s="48"/>
      <c r="AO1375" s="48"/>
      <c r="AP1375" s="48"/>
      <c r="AQ1375" s="48"/>
      <c r="AR1375" s="48"/>
      <c r="AS1375" s="48"/>
      <c r="AT1375" s="48"/>
      <c r="AU1375" s="48"/>
      <c r="AV1375" s="48"/>
      <c r="AW1375" s="48"/>
      <c r="AX1375" s="48"/>
      <c r="AY1375" s="48"/>
      <c r="AZ1375" s="48"/>
      <c r="BA1375" s="48"/>
      <c r="BB1375" s="48"/>
      <c r="BC1375" s="48"/>
      <c r="BD1375" s="48"/>
      <c r="BE1375" s="48"/>
      <c r="BF1375" s="48"/>
      <c r="BG1375" s="48"/>
      <c r="BH1375" s="48"/>
      <c r="BI1375" s="48"/>
      <c r="BJ1375" s="48"/>
      <c r="BK1375" s="48"/>
      <c r="BL1375" s="48"/>
      <c r="BM1375" s="48"/>
      <c r="BN1375" s="48"/>
      <c r="BO1375" s="48"/>
      <c r="BP1375" s="48"/>
      <c r="BQ1375" s="48"/>
      <c r="BR1375" s="48"/>
      <c r="BS1375" s="48"/>
      <c r="BT1375" s="48"/>
      <c r="BU1375" s="48"/>
    </row>
    <row r="1376" spans="1:73" hidden="1">
      <c r="A1376" s="48"/>
      <c r="B1376" s="48"/>
      <c r="C1376" s="70" t="s">
        <v>3691</v>
      </c>
      <c r="D1376" s="48"/>
      <c r="E1376" s="48"/>
      <c r="F1376" s="48"/>
      <c r="G1376" s="48"/>
      <c r="H1376" s="48"/>
      <c r="I1376" s="48"/>
      <c r="J1376" s="48"/>
      <c r="K1376" s="48"/>
      <c r="L1376" s="450">
        <f t="shared" si="88"/>
        <v>1005</v>
      </c>
      <c r="M1376" s="450"/>
      <c r="N1376" s="145" t="s">
        <v>3692</v>
      </c>
      <c r="O1376" s="48"/>
      <c r="P1376" s="48"/>
      <c r="Q1376" s="48"/>
      <c r="R1376" s="48"/>
      <c r="S1376" s="48"/>
      <c r="T1376" s="48"/>
      <c r="U1376" s="451" t="str">
        <f t="shared" si="86"/>
        <v/>
      </c>
      <c r="V1376" s="451"/>
      <c r="W1376" s="451" t="str">
        <f t="shared" si="87"/>
        <v/>
      </c>
      <c r="X1376" s="451"/>
      <c r="Y1376" s="48"/>
      <c r="Z1376" s="48"/>
      <c r="AA1376" s="48"/>
      <c r="AB1376" s="48"/>
      <c r="AC1376" s="48"/>
      <c r="AD1376" s="48"/>
      <c r="AE1376" s="48"/>
      <c r="AF1376" s="48"/>
      <c r="AG1376" s="48"/>
      <c r="AH1376" s="48"/>
      <c r="AI1376" s="48"/>
      <c r="AJ1376" s="48"/>
      <c r="AK1376" s="48"/>
      <c r="AL1376" s="48"/>
      <c r="AM1376" s="48"/>
      <c r="AN1376" s="48"/>
      <c r="AO1376" s="48"/>
      <c r="AP1376" s="48"/>
      <c r="AQ1376" s="48"/>
      <c r="AR1376" s="48"/>
      <c r="AS1376" s="48"/>
      <c r="AT1376" s="48"/>
      <c r="AU1376" s="48"/>
      <c r="AV1376" s="48"/>
      <c r="AW1376" s="48"/>
      <c r="AX1376" s="48"/>
      <c r="AY1376" s="48"/>
      <c r="AZ1376" s="48"/>
      <c r="BA1376" s="48"/>
      <c r="BB1376" s="48"/>
      <c r="BC1376" s="48"/>
      <c r="BD1376" s="48"/>
      <c r="BE1376" s="48"/>
      <c r="BF1376" s="48"/>
      <c r="BG1376" s="48"/>
      <c r="BH1376" s="48"/>
      <c r="BI1376" s="48"/>
      <c r="BJ1376" s="48"/>
      <c r="BK1376" s="48"/>
      <c r="BL1376" s="48"/>
      <c r="BM1376" s="48"/>
      <c r="BN1376" s="48"/>
      <c r="BO1376" s="48"/>
      <c r="BP1376" s="48"/>
      <c r="BQ1376" s="48"/>
      <c r="BR1376" s="48"/>
      <c r="BS1376" s="48"/>
      <c r="BT1376" s="48"/>
      <c r="BU1376" s="48"/>
    </row>
    <row r="1377" spans="1:73" hidden="1">
      <c r="A1377" s="48"/>
      <c r="B1377" s="48"/>
      <c r="C1377" s="70" t="s">
        <v>3693</v>
      </c>
      <c r="D1377" s="48"/>
      <c r="E1377" s="48"/>
      <c r="F1377" s="48"/>
      <c r="G1377" s="48"/>
      <c r="H1377" s="48"/>
      <c r="I1377" s="48"/>
      <c r="J1377" s="48"/>
      <c r="K1377" s="48"/>
      <c r="L1377" s="450">
        <f t="shared" si="88"/>
        <v>1006</v>
      </c>
      <c r="M1377" s="450"/>
      <c r="N1377" s="145" t="s">
        <v>3694</v>
      </c>
      <c r="O1377" s="48"/>
      <c r="P1377" s="48"/>
      <c r="Q1377" s="48"/>
      <c r="R1377" s="48"/>
      <c r="S1377" s="48"/>
      <c r="T1377" s="48"/>
      <c r="U1377" s="451" t="str">
        <f t="shared" si="86"/>
        <v/>
      </c>
      <c r="V1377" s="451"/>
      <c r="W1377" s="451" t="str">
        <f t="shared" si="87"/>
        <v/>
      </c>
      <c r="X1377" s="451"/>
      <c r="Y1377" s="48"/>
      <c r="Z1377" s="48"/>
      <c r="AA1377" s="48"/>
      <c r="AB1377" s="48"/>
      <c r="AC1377" s="48"/>
      <c r="AD1377" s="48"/>
      <c r="AE1377" s="48"/>
      <c r="AF1377" s="48"/>
      <c r="AG1377" s="48"/>
      <c r="AH1377" s="48"/>
      <c r="AI1377" s="48"/>
      <c r="AJ1377" s="48"/>
      <c r="AK1377" s="48"/>
      <c r="AL1377" s="48"/>
      <c r="AM1377" s="48"/>
      <c r="AN1377" s="48"/>
      <c r="AO1377" s="48"/>
      <c r="AP1377" s="48"/>
      <c r="AQ1377" s="48"/>
      <c r="AR1377" s="48"/>
      <c r="AS1377" s="48"/>
      <c r="AT1377" s="48"/>
      <c r="AU1377" s="48"/>
      <c r="AV1377" s="48"/>
      <c r="AW1377" s="48"/>
      <c r="AX1377" s="48"/>
      <c r="AY1377" s="48"/>
      <c r="AZ1377" s="48"/>
      <c r="BA1377" s="48"/>
      <c r="BB1377" s="48"/>
      <c r="BC1377" s="48"/>
      <c r="BD1377" s="48"/>
      <c r="BE1377" s="48"/>
      <c r="BF1377" s="48"/>
      <c r="BG1377" s="48"/>
      <c r="BH1377" s="48"/>
      <c r="BI1377" s="48"/>
      <c r="BJ1377" s="48"/>
      <c r="BK1377" s="48"/>
      <c r="BL1377" s="48"/>
      <c r="BM1377" s="48"/>
      <c r="BN1377" s="48"/>
      <c r="BO1377" s="48"/>
      <c r="BP1377" s="48"/>
      <c r="BQ1377" s="48"/>
      <c r="BR1377" s="48"/>
      <c r="BS1377" s="48"/>
      <c r="BT1377" s="48"/>
      <c r="BU1377" s="48"/>
    </row>
    <row r="1378" spans="1:73" hidden="1">
      <c r="A1378" s="48"/>
      <c r="B1378" s="48"/>
      <c r="C1378" s="70" t="s">
        <v>3695</v>
      </c>
      <c r="D1378" s="48"/>
      <c r="E1378" s="48"/>
      <c r="F1378" s="48"/>
      <c r="G1378" s="48"/>
      <c r="H1378" s="48"/>
      <c r="I1378" s="48"/>
      <c r="J1378" s="48"/>
      <c r="K1378" s="48"/>
      <c r="L1378" s="450">
        <f t="shared" si="88"/>
        <v>1007</v>
      </c>
      <c r="M1378" s="450"/>
      <c r="N1378" s="145" t="s">
        <v>3696</v>
      </c>
      <c r="O1378" s="48"/>
      <c r="P1378" s="48"/>
      <c r="Q1378" s="48"/>
      <c r="R1378" s="48"/>
      <c r="S1378" s="48"/>
      <c r="T1378" s="48"/>
      <c r="U1378" s="451" t="str">
        <f t="shared" si="86"/>
        <v/>
      </c>
      <c r="V1378" s="451"/>
      <c r="W1378" s="451" t="str">
        <f t="shared" si="87"/>
        <v/>
      </c>
      <c r="X1378" s="451"/>
      <c r="Y1378" s="48"/>
      <c r="Z1378" s="48"/>
      <c r="AA1378" s="48"/>
      <c r="AB1378" s="48"/>
      <c r="AC1378" s="48"/>
      <c r="AD1378" s="48"/>
      <c r="AE1378" s="48"/>
      <c r="AF1378" s="48"/>
      <c r="AG1378" s="48"/>
      <c r="AH1378" s="48"/>
      <c r="AI1378" s="48"/>
      <c r="AJ1378" s="48"/>
      <c r="AK1378" s="48"/>
      <c r="AL1378" s="48"/>
      <c r="AM1378" s="48"/>
      <c r="AN1378" s="48"/>
      <c r="AO1378" s="48"/>
      <c r="AP1378" s="48"/>
      <c r="AQ1378" s="48"/>
      <c r="AR1378" s="48"/>
      <c r="AS1378" s="48"/>
      <c r="AT1378" s="48"/>
      <c r="AU1378" s="48"/>
      <c r="AV1378" s="48"/>
      <c r="AW1378" s="48"/>
      <c r="AX1378" s="48"/>
      <c r="AY1378" s="48"/>
      <c r="AZ1378" s="48"/>
      <c r="BA1378" s="48"/>
      <c r="BB1378" s="48"/>
      <c r="BC1378" s="48"/>
      <c r="BD1378" s="48"/>
      <c r="BE1378" s="48"/>
      <c r="BF1378" s="48"/>
      <c r="BG1378" s="48"/>
      <c r="BH1378" s="48"/>
      <c r="BI1378" s="48"/>
      <c r="BJ1378" s="48"/>
      <c r="BK1378" s="48"/>
      <c r="BL1378" s="48"/>
      <c r="BM1378" s="48"/>
      <c r="BN1378" s="48"/>
      <c r="BO1378" s="48"/>
      <c r="BP1378" s="48"/>
      <c r="BQ1378" s="48"/>
      <c r="BR1378" s="48"/>
      <c r="BS1378" s="48"/>
      <c r="BT1378" s="48"/>
      <c r="BU1378" s="48"/>
    </row>
    <row r="1379" spans="1:73" hidden="1">
      <c r="A1379" s="48"/>
      <c r="B1379" s="48"/>
      <c r="C1379" s="70" t="s">
        <v>3697</v>
      </c>
      <c r="D1379" s="48"/>
      <c r="E1379" s="48"/>
      <c r="F1379" s="48"/>
      <c r="G1379" s="48"/>
      <c r="H1379" s="48"/>
      <c r="I1379" s="48"/>
      <c r="J1379" s="48"/>
      <c r="K1379" s="48"/>
      <c r="L1379" s="450">
        <f t="shared" si="88"/>
        <v>1008</v>
      </c>
      <c r="M1379" s="450"/>
      <c r="N1379" s="145" t="s">
        <v>3698</v>
      </c>
      <c r="O1379" s="48"/>
      <c r="P1379" s="48"/>
      <c r="Q1379" s="48"/>
      <c r="R1379" s="48"/>
      <c r="S1379" s="48"/>
      <c r="T1379" s="48"/>
      <c r="U1379" s="451" t="str">
        <f t="shared" si="86"/>
        <v/>
      </c>
      <c r="V1379" s="451"/>
      <c r="W1379" s="451" t="str">
        <f t="shared" si="87"/>
        <v/>
      </c>
      <c r="X1379" s="451"/>
      <c r="Y1379" s="48"/>
      <c r="Z1379" s="48"/>
      <c r="AA1379" s="48"/>
      <c r="AB1379" s="48"/>
      <c r="AC1379" s="48"/>
      <c r="AD1379" s="48"/>
      <c r="AE1379" s="48"/>
      <c r="AF1379" s="48"/>
      <c r="AG1379" s="48"/>
      <c r="AH1379" s="48"/>
      <c r="AI1379" s="48"/>
      <c r="AJ1379" s="48"/>
      <c r="AK1379" s="48"/>
      <c r="AL1379" s="48"/>
      <c r="AM1379" s="48"/>
      <c r="AN1379" s="48"/>
      <c r="AO1379" s="48"/>
      <c r="AP1379" s="48"/>
      <c r="AQ1379" s="48"/>
      <c r="AR1379" s="48"/>
      <c r="AS1379" s="48"/>
      <c r="AT1379" s="48"/>
      <c r="AU1379" s="48"/>
      <c r="AV1379" s="48"/>
      <c r="AW1379" s="48"/>
      <c r="AX1379" s="48"/>
      <c r="AY1379" s="48"/>
      <c r="AZ1379" s="48"/>
      <c r="BA1379" s="48"/>
      <c r="BB1379" s="48"/>
      <c r="BC1379" s="48"/>
      <c r="BD1379" s="48"/>
      <c r="BE1379" s="48"/>
      <c r="BF1379" s="48"/>
      <c r="BG1379" s="48"/>
      <c r="BH1379" s="48"/>
      <c r="BI1379" s="48"/>
      <c r="BJ1379" s="48"/>
      <c r="BK1379" s="48"/>
      <c r="BL1379" s="48"/>
      <c r="BM1379" s="48"/>
      <c r="BN1379" s="48"/>
      <c r="BO1379" s="48"/>
      <c r="BP1379" s="48"/>
      <c r="BQ1379" s="48"/>
      <c r="BR1379" s="48"/>
      <c r="BS1379" s="48"/>
      <c r="BT1379" s="48"/>
      <c r="BU1379" s="48"/>
    </row>
    <row r="1380" spans="1:73" hidden="1">
      <c r="A1380" s="48"/>
      <c r="B1380" s="48"/>
      <c r="C1380" s="70" t="s">
        <v>3699</v>
      </c>
      <c r="D1380" s="48"/>
      <c r="E1380" s="48"/>
      <c r="F1380" s="48"/>
      <c r="G1380" s="48"/>
      <c r="H1380" s="48"/>
      <c r="I1380" s="48"/>
      <c r="J1380" s="48"/>
      <c r="K1380" s="48"/>
      <c r="L1380" s="450">
        <f t="shared" si="88"/>
        <v>1009</v>
      </c>
      <c r="M1380" s="450"/>
      <c r="N1380" s="145" t="s">
        <v>3700</v>
      </c>
      <c r="O1380" s="48"/>
      <c r="P1380" s="48"/>
      <c r="Q1380" s="48"/>
      <c r="R1380" s="48"/>
      <c r="S1380" s="48"/>
      <c r="T1380" s="48"/>
      <c r="U1380" s="451" t="str">
        <f t="shared" si="86"/>
        <v/>
      </c>
      <c r="V1380" s="451"/>
      <c r="W1380" s="451" t="str">
        <f t="shared" si="87"/>
        <v/>
      </c>
      <c r="X1380" s="451"/>
      <c r="Y1380" s="48"/>
      <c r="Z1380" s="48"/>
      <c r="AA1380" s="48"/>
      <c r="AB1380" s="48"/>
      <c r="AC1380" s="48"/>
      <c r="AD1380" s="48"/>
      <c r="AE1380" s="48"/>
      <c r="AF1380" s="48"/>
      <c r="AG1380" s="48"/>
      <c r="AH1380" s="48"/>
      <c r="AI1380" s="48"/>
      <c r="AJ1380" s="48"/>
      <c r="AK1380" s="48"/>
      <c r="AL1380" s="48"/>
      <c r="AM1380" s="48"/>
      <c r="AN1380" s="48"/>
      <c r="AO1380" s="48"/>
      <c r="AP1380" s="48"/>
      <c r="AQ1380" s="48"/>
      <c r="AR1380" s="48"/>
      <c r="AS1380" s="48"/>
      <c r="AT1380" s="48"/>
      <c r="AU1380" s="48"/>
      <c r="AV1380" s="48"/>
      <c r="AW1380" s="48"/>
      <c r="AX1380" s="48"/>
      <c r="AY1380" s="48"/>
      <c r="AZ1380" s="48"/>
      <c r="BA1380" s="48"/>
      <c r="BB1380" s="48"/>
      <c r="BC1380" s="48"/>
      <c r="BD1380" s="48"/>
      <c r="BE1380" s="48"/>
      <c r="BF1380" s="48"/>
      <c r="BG1380" s="48"/>
      <c r="BH1380" s="48"/>
      <c r="BI1380" s="48"/>
      <c r="BJ1380" s="48"/>
      <c r="BK1380" s="48"/>
      <c r="BL1380" s="48"/>
      <c r="BM1380" s="48"/>
      <c r="BN1380" s="48"/>
      <c r="BO1380" s="48"/>
      <c r="BP1380" s="48"/>
      <c r="BQ1380" s="48"/>
      <c r="BR1380" s="48"/>
      <c r="BS1380" s="48"/>
      <c r="BT1380" s="48"/>
      <c r="BU1380" s="48"/>
    </row>
    <row r="1381" spans="1:73" hidden="1">
      <c r="A1381" s="48"/>
      <c r="B1381" s="48"/>
      <c r="C1381" s="70" t="s">
        <v>3701</v>
      </c>
      <c r="D1381" s="48"/>
      <c r="E1381" s="48"/>
      <c r="F1381" s="48"/>
      <c r="G1381" s="48"/>
      <c r="H1381" s="48"/>
      <c r="I1381" s="48"/>
      <c r="J1381" s="48"/>
      <c r="K1381" s="48"/>
      <c r="L1381" s="450">
        <f t="shared" si="88"/>
        <v>1010</v>
      </c>
      <c r="M1381" s="450"/>
      <c r="N1381" s="145" t="s">
        <v>3702</v>
      </c>
      <c r="O1381" s="48"/>
      <c r="P1381" s="48"/>
      <c r="Q1381" s="48"/>
      <c r="R1381" s="48"/>
      <c r="S1381" s="48"/>
      <c r="T1381" s="48"/>
      <c r="U1381" s="451" t="str">
        <f t="shared" si="86"/>
        <v/>
      </c>
      <c r="V1381" s="451"/>
      <c r="W1381" s="451" t="str">
        <f t="shared" si="87"/>
        <v/>
      </c>
      <c r="X1381" s="451"/>
      <c r="Y1381" s="48"/>
      <c r="Z1381" s="48"/>
      <c r="AA1381" s="48"/>
      <c r="AB1381" s="48"/>
      <c r="AC1381" s="48"/>
      <c r="AD1381" s="48"/>
      <c r="AE1381" s="48"/>
      <c r="AF1381" s="48"/>
      <c r="AG1381" s="48"/>
      <c r="AH1381" s="48"/>
      <c r="AI1381" s="48"/>
      <c r="AJ1381" s="48"/>
      <c r="AK1381" s="48"/>
      <c r="AL1381" s="48"/>
      <c r="AM1381" s="48"/>
      <c r="AN1381" s="48"/>
      <c r="AO1381" s="48"/>
      <c r="AP1381" s="48"/>
      <c r="AQ1381" s="48"/>
      <c r="AR1381" s="48"/>
      <c r="AS1381" s="48"/>
      <c r="AT1381" s="48"/>
      <c r="AU1381" s="48"/>
      <c r="AV1381" s="48"/>
      <c r="AW1381" s="48"/>
      <c r="AX1381" s="48"/>
      <c r="AY1381" s="48"/>
      <c r="AZ1381" s="48"/>
      <c r="BA1381" s="48"/>
      <c r="BB1381" s="48"/>
      <c r="BC1381" s="48"/>
      <c r="BD1381" s="48"/>
      <c r="BE1381" s="48"/>
      <c r="BF1381" s="48"/>
      <c r="BG1381" s="48"/>
      <c r="BH1381" s="48"/>
      <c r="BI1381" s="48"/>
      <c r="BJ1381" s="48"/>
      <c r="BK1381" s="48"/>
      <c r="BL1381" s="48"/>
      <c r="BM1381" s="48"/>
      <c r="BN1381" s="48"/>
      <c r="BO1381" s="48"/>
      <c r="BP1381" s="48"/>
      <c r="BQ1381" s="48"/>
      <c r="BR1381" s="48"/>
      <c r="BS1381" s="48"/>
      <c r="BT1381" s="48"/>
      <c r="BU1381" s="48"/>
    </row>
    <row r="1382" spans="1:73" hidden="1">
      <c r="A1382" s="48"/>
      <c r="B1382" s="48"/>
      <c r="C1382" s="70" t="s">
        <v>3703</v>
      </c>
      <c r="D1382" s="48"/>
      <c r="E1382" s="48"/>
      <c r="F1382" s="48"/>
      <c r="G1382" s="48"/>
      <c r="H1382" s="48"/>
      <c r="I1382" s="48"/>
      <c r="J1382" s="48"/>
      <c r="K1382" s="48"/>
      <c r="L1382" s="450">
        <f t="shared" si="88"/>
        <v>1011</v>
      </c>
      <c r="M1382" s="450"/>
      <c r="N1382" s="145" t="s">
        <v>3704</v>
      </c>
      <c r="O1382" s="48"/>
      <c r="P1382" s="48"/>
      <c r="Q1382" s="48"/>
      <c r="R1382" s="48"/>
      <c r="S1382" s="48"/>
      <c r="T1382" s="48"/>
      <c r="U1382" s="451" t="str">
        <f t="shared" si="86"/>
        <v/>
      </c>
      <c r="V1382" s="451"/>
      <c r="W1382" s="451" t="str">
        <f t="shared" si="87"/>
        <v/>
      </c>
      <c r="X1382" s="451"/>
      <c r="Y1382" s="48"/>
      <c r="Z1382" s="48"/>
      <c r="AA1382" s="48"/>
      <c r="AB1382" s="48"/>
      <c r="AC1382" s="48"/>
      <c r="AD1382" s="48"/>
      <c r="AE1382" s="48"/>
      <c r="AF1382" s="48"/>
      <c r="AG1382" s="48"/>
      <c r="AH1382" s="48"/>
      <c r="AI1382" s="48"/>
      <c r="AJ1382" s="48"/>
      <c r="AK1382" s="48"/>
      <c r="AL1382" s="48"/>
      <c r="AM1382" s="48"/>
      <c r="AN1382" s="48"/>
      <c r="AO1382" s="48"/>
      <c r="AP1382" s="48"/>
      <c r="AQ1382" s="48"/>
      <c r="AR1382" s="48"/>
      <c r="AS1382" s="48"/>
      <c r="AT1382" s="48"/>
      <c r="AU1382" s="48"/>
      <c r="AV1382" s="48"/>
      <c r="AW1382" s="48"/>
      <c r="AX1382" s="48"/>
      <c r="AY1382" s="48"/>
      <c r="AZ1382" s="48"/>
      <c r="BA1382" s="48"/>
      <c r="BB1382" s="48"/>
      <c r="BC1382" s="48"/>
      <c r="BD1382" s="48"/>
      <c r="BE1382" s="48"/>
      <c r="BF1382" s="48"/>
      <c r="BG1382" s="48"/>
      <c r="BH1382" s="48"/>
      <c r="BI1382" s="48"/>
      <c r="BJ1382" s="48"/>
      <c r="BK1382" s="48"/>
      <c r="BL1382" s="48"/>
      <c r="BM1382" s="48"/>
      <c r="BN1382" s="48"/>
      <c r="BO1382" s="48"/>
      <c r="BP1382" s="48"/>
      <c r="BQ1382" s="48"/>
      <c r="BR1382" s="48"/>
      <c r="BS1382" s="48"/>
      <c r="BT1382" s="48"/>
      <c r="BU1382" s="48"/>
    </row>
    <row r="1383" spans="1:73" hidden="1">
      <c r="A1383" s="48"/>
      <c r="B1383" s="48"/>
      <c r="C1383" s="70" t="s">
        <v>3705</v>
      </c>
      <c r="D1383" s="48"/>
      <c r="E1383" s="48"/>
      <c r="F1383" s="48"/>
      <c r="G1383" s="48"/>
      <c r="H1383" s="48"/>
      <c r="I1383" s="48"/>
      <c r="J1383" s="48"/>
      <c r="K1383" s="48"/>
      <c r="L1383" s="450">
        <f t="shared" si="88"/>
        <v>1012</v>
      </c>
      <c r="M1383" s="450"/>
      <c r="N1383" s="145" t="s">
        <v>3706</v>
      </c>
      <c r="O1383" s="48"/>
      <c r="P1383" s="48"/>
      <c r="Q1383" s="48"/>
      <c r="R1383" s="48"/>
      <c r="S1383" s="48"/>
      <c r="T1383" s="48"/>
      <c r="U1383" s="451" t="str">
        <f t="shared" si="86"/>
        <v/>
      </c>
      <c r="V1383" s="451"/>
      <c r="W1383" s="451" t="str">
        <f t="shared" si="87"/>
        <v/>
      </c>
      <c r="X1383" s="451"/>
      <c r="Y1383" s="48"/>
      <c r="Z1383" s="48"/>
      <c r="AA1383" s="48"/>
      <c r="AB1383" s="48"/>
      <c r="AC1383" s="48"/>
      <c r="AD1383" s="48"/>
      <c r="AE1383" s="48"/>
      <c r="AF1383" s="48"/>
      <c r="AG1383" s="48"/>
      <c r="AH1383" s="48"/>
      <c r="AI1383" s="48"/>
      <c r="AJ1383" s="48"/>
      <c r="AK1383" s="48"/>
      <c r="AL1383" s="48"/>
      <c r="AM1383" s="48"/>
      <c r="AN1383" s="48"/>
      <c r="AO1383" s="48"/>
      <c r="AP1383" s="48"/>
      <c r="AQ1383" s="48"/>
      <c r="AR1383" s="48"/>
      <c r="AS1383" s="48"/>
      <c r="AT1383" s="48"/>
      <c r="AU1383" s="48"/>
      <c r="AV1383" s="48"/>
      <c r="AW1383" s="48"/>
      <c r="AX1383" s="48"/>
      <c r="AY1383" s="48"/>
      <c r="AZ1383" s="48"/>
      <c r="BA1383" s="48"/>
      <c r="BB1383" s="48"/>
      <c r="BC1383" s="48"/>
      <c r="BD1383" s="48"/>
      <c r="BE1383" s="48"/>
      <c r="BF1383" s="48"/>
      <c r="BG1383" s="48"/>
      <c r="BH1383" s="48"/>
      <c r="BI1383" s="48"/>
      <c r="BJ1383" s="48"/>
      <c r="BK1383" s="48"/>
      <c r="BL1383" s="48"/>
      <c r="BM1383" s="48"/>
      <c r="BN1383" s="48"/>
      <c r="BO1383" s="48"/>
      <c r="BP1383" s="48"/>
      <c r="BQ1383" s="48"/>
      <c r="BR1383" s="48"/>
      <c r="BS1383" s="48"/>
      <c r="BT1383" s="48"/>
      <c r="BU1383" s="48"/>
    </row>
    <row r="1384" spans="1:73" hidden="1">
      <c r="A1384" s="48"/>
      <c r="B1384" s="48"/>
      <c r="C1384" s="70" t="s">
        <v>3707</v>
      </c>
      <c r="D1384" s="48"/>
      <c r="E1384" s="48"/>
      <c r="F1384" s="48"/>
      <c r="G1384" s="48"/>
      <c r="H1384" s="48"/>
      <c r="I1384" s="48"/>
      <c r="J1384" s="48"/>
      <c r="K1384" s="48"/>
      <c r="L1384" s="450">
        <f t="shared" si="88"/>
        <v>1013</v>
      </c>
      <c r="M1384" s="450"/>
      <c r="N1384" s="145" t="s">
        <v>3708</v>
      </c>
      <c r="O1384" s="48"/>
      <c r="P1384" s="48"/>
      <c r="Q1384" s="48"/>
      <c r="R1384" s="48"/>
      <c r="S1384" s="48"/>
      <c r="T1384" s="48"/>
      <c r="U1384" s="451" t="str">
        <f t="shared" si="86"/>
        <v/>
      </c>
      <c r="V1384" s="451"/>
      <c r="W1384" s="451" t="str">
        <f t="shared" si="87"/>
        <v/>
      </c>
      <c r="X1384" s="451"/>
      <c r="Y1384" s="48"/>
      <c r="Z1384" s="48"/>
      <c r="AA1384" s="48"/>
      <c r="AB1384" s="48"/>
      <c r="AC1384" s="48"/>
      <c r="AD1384" s="48"/>
      <c r="AE1384" s="48"/>
      <c r="AF1384" s="48"/>
      <c r="AG1384" s="48"/>
      <c r="AH1384" s="48"/>
      <c r="AI1384" s="48"/>
      <c r="AJ1384" s="48"/>
      <c r="AK1384" s="48"/>
      <c r="AL1384" s="48"/>
      <c r="AM1384" s="48"/>
      <c r="AN1384" s="48"/>
      <c r="AO1384" s="48"/>
      <c r="AP1384" s="48"/>
      <c r="AQ1384" s="48"/>
      <c r="AR1384" s="48"/>
      <c r="AS1384" s="48"/>
      <c r="AT1384" s="48"/>
      <c r="AU1384" s="48"/>
      <c r="AV1384" s="48"/>
      <c r="AW1384" s="48"/>
      <c r="AX1384" s="48"/>
      <c r="AY1384" s="48"/>
      <c r="AZ1384" s="48"/>
      <c r="BA1384" s="48"/>
      <c r="BB1384" s="48"/>
      <c r="BC1384" s="48"/>
      <c r="BD1384" s="48"/>
      <c r="BE1384" s="48"/>
      <c r="BF1384" s="48"/>
      <c r="BG1384" s="48"/>
      <c r="BH1384" s="48"/>
      <c r="BI1384" s="48"/>
      <c r="BJ1384" s="48"/>
      <c r="BK1384" s="48"/>
      <c r="BL1384" s="48"/>
      <c r="BM1384" s="48"/>
      <c r="BN1384" s="48"/>
      <c r="BO1384" s="48"/>
      <c r="BP1384" s="48"/>
      <c r="BQ1384" s="48"/>
      <c r="BR1384" s="48"/>
      <c r="BS1384" s="48"/>
      <c r="BT1384" s="48"/>
      <c r="BU1384" s="48"/>
    </row>
    <row r="1385" spans="1:73" hidden="1">
      <c r="A1385" s="48"/>
      <c r="B1385" s="48"/>
      <c r="C1385" s="70" t="s">
        <v>3709</v>
      </c>
      <c r="D1385" s="48"/>
      <c r="E1385" s="48"/>
      <c r="F1385" s="48"/>
      <c r="G1385" s="48"/>
      <c r="H1385" s="48"/>
      <c r="I1385" s="48"/>
      <c r="J1385" s="48"/>
      <c r="K1385" s="48"/>
      <c r="L1385" s="450">
        <f t="shared" si="88"/>
        <v>1014</v>
      </c>
      <c r="M1385" s="450"/>
      <c r="N1385" s="145" t="s">
        <v>3710</v>
      </c>
      <c r="O1385" s="48"/>
      <c r="P1385" s="48"/>
      <c r="Q1385" s="48"/>
      <c r="R1385" s="48"/>
      <c r="S1385" s="48"/>
      <c r="T1385" s="48"/>
      <c r="U1385" s="451" t="str">
        <f t="shared" si="86"/>
        <v/>
      </c>
      <c r="V1385" s="451"/>
      <c r="W1385" s="451" t="str">
        <f t="shared" si="87"/>
        <v/>
      </c>
      <c r="X1385" s="451"/>
      <c r="Y1385" s="48"/>
      <c r="Z1385" s="48"/>
      <c r="AA1385" s="48"/>
      <c r="AB1385" s="48"/>
      <c r="AC1385" s="48"/>
      <c r="AD1385" s="48"/>
      <c r="AE1385" s="48"/>
      <c r="AF1385" s="48"/>
      <c r="AG1385" s="48"/>
      <c r="AH1385" s="48"/>
      <c r="AI1385" s="48"/>
      <c r="AJ1385" s="48"/>
      <c r="AK1385" s="48"/>
      <c r="AL1385" s="48"/>
      <c r="AM1385" s="48"/>
      <c r="AN1385" s="48"/>
      <c r="AO1385" s="48"/>
      <c r="AP1385" s="48"/>
      <c r="AQ1385" s="48"/>
      <c r="AR1385" s="48"/>
      <c r="AS1385" s="48"/>
      <c r="AT1385" s="48"/>
      <c r="AU1385" s="48"/>
      <c r="AV1385" s="48"/>
      <c r="AW1385" s="48"/>
      <c r="AX1385" s="48"/>
      <c r="AY1385" s="48"/>
      <c r="AZ1385" s="48"/>
      <c r="BA1385" s="48"/>
      <c r="BB1385" s="48"/>
      <c r="BC1385" s="48"/>
      <c r="BD1385" s="48"/>
      <c r="BE1385" s="48"/>
      <c r="BF1385" s="48"/>
      <c r="BG1385" s="48"/>
      <c r="BH1385" s="48"/>
      <c r="BI1385" s="48"/>
      <c r="BJ1385" s="48"/>
      <c r="BK1385" s="48"/>
      <c r="BL1385" s="48"/>
      <c r="BM1385" s="48"/>
      <c r="BN1385" s="48"/>
      <c r="BO1385" s="48"/>
      <c r="BP1385" s="48"/>
      <c r="BQ1385" s="48"/>
      <c r="BR1385" s="48"/>
      <c r="BS1385" s="48"/>
      <c r="BT1385" s="48"/>
      <c r="BU1385" s="48"/>
    </row>
    <row r="1386" spans="1:73" hidden="1">
      <c r="A1386" s="48"/>
      <c r="B1386" s="48"/>
      <c r="C1386" s="70" t="s">
        <v>3711</v>
      </c>
      <c r="D1386" s="48"/>
      <c r="E1386" s="48"/>
      <c r="F1386" s="48"/>
      <c r="G1386" s="48"/>
      <c r="H1386" s="48"/>
      <c r="I1386" s="48"/>
      <c r="J1386" s="48"/>
      <c r="K1386" s="48"/>
      <c r="L1386" s="450">
        <f t="shared" si="88"/>
        <v>1015</v>
      </c>
      <c r="M1386" s="450"/>
      <c r="N1386" s="145" t="s">
        <v>3712</v>
      </c>
      <c r="O1386" s="48"/>
      <c r="P1386" s="48"/>
      <c r="Q1386" s="48"/>
      <c r="R1386" s="48"/>
      <c r="S1386" s="48"/>
      <c r="T1386" s="48"/>
      <c r="U1386" s="451" t="str">
        <f t="shared" si="86"/>
        <v/>
      </c>
      <c r="V1386" s="451"/>
      <c r="W1386" s="451" t="str">
        <f t="shared" si="87"/>
        <v/>
      </c>
      <c r="X1386" s="451"/>
      <c r="Y1386" s="48"/>
      <c r="Z1386" s="48"/>
      <c r="AA1386" s="48"/>
      <c r="AB1386" s="48"/>
      <c r="AC1386" s="48"/>
      <c r="AD1386" s="48"/>
      <c r="AE1386" s="48"/>
      <c r="AF1386" s="48"/>
      <c r="AG1386" s="48"/>
      <c r="AH1386" s="48"/>
      <c r="AI1386" s="48"/>
      <c r="AJ1386" s="48"/>
      <c r="AK1386" s="48"/>
      <c r="AL1386" s="48"/>
      <c r="AM1386" s="48"/>
      <c r="AN1386" s="48"/>
      <c r="AO1386" s="48"/>
      <c r="AP1386" s="48"/>
      <c r="AQ1386" s="48"/>
      <c r="AR1386" s="48"/>
      <c r="AS1386" s="48"/>
      <c r="AT1386" s="48"/>
      <c r="AU1386" s="48"/>
      <c r="AV1386" s="48"/>
      <c r="AW1386" s="48"/>
      <c r="AX1386" s="48"/>
      <c r="AY1386" s="48"/>
      <c r="AZ1386" s="48"/>
      <c r="BA1386" s="48"/>
      <c r="BB1386" s="48"/>
      <c r="BC1386" s="48"/>
      <c r="BD1386" s="48"/>
      <c r="BE1386" s="48"/>
      <c r="BF1386" s="48"/>
      <c r="BG1386" s="48"/>
      <c r="BH1386" s="48"/>
      <c r="BI1386" s="48"/>
      <c r="BJ1386" s="48"/>
      <c r="BK1386" s="48"/>
      <c r="BL1386" s="48"/>
      <c r="BM1386" s="48"/>
      <c r="BN1386" s="48"/>
      <c r="BO1386" s="48"/>
      <c r="BP1386" s="48"/>
      <c r="BQ1386" s="48"/>
      <c r="BR1386" s="48"/>
      <c r="BS1386" s="48"/>
      <c r="BT1386" s="48"/>
      <c r="BU1386" s="48"/>
    </row>
    <row r="1387" spans="1:73" hidden="1">
      <c r="A1387" s="48"/>
      <c r="B1387" s="48"/>
      <c r="C1387" s="70" t="s">
        <v>3713</v>
      </c>
      <c r="D1387" s="48"/>
      <c r="E1387" s="48"/>
      <c r="F1387" s="48"/>
      <c r="G1387" s="48"/>
      <c r="H1387" s="48"/>
      <c r="I1387" s="48"/>
      <c r="J1387" s="48"/>
      <c r="K1387" s="48"/>
      <c r="L1387" s="450">
        <f t="shared" si="88"/>
        <v>1016</v>
      </c>
      <c r="M1387" s="450"/>
      <c r="N1387" s="145" t="s">
        <v>3714</v>
      </c>
      <c r="O1387" s="48"/>
      <c r="P1387" s="48"/>
      <c r="Q1387" s="48"/>
      <c r="R1387" s="48"/>
      <c r="S1387" s="48"/>
      <c r="T1387" s="48"/>
      <c r="U1387" s="451" t="str">
        <f t="shared" si="86"/>
        <v/>
      </c>
      <c r="V1387" s="451"/>
      <c r="W1387" s="451" t="str">
        <f t="shared" si="87"/>
        <v/>
      </c>
      <c r="X1387" s="451"/>
      <c r="Y1387" s="48"/>
      <c r="Z1387" s="48"/>
      <c r="AA1387" s="48"/>
      <c r="AB1387" s="48"/>
      <c r="AC1387" s="48"/>
      <c r="AD1387" s="48"/>
      <c r="AE1387" s="48"/>
      <c r="AF1387" s="48"/>
      <c r="AG1387" s="48"/>
      <c r="AH1387" s="48"/>
      <c r="AI1387" s="48"/>
      <c r="AJ1387" s="48"/>
      <c r="AK1387" s="48"/>
      <c r="AL1387" s="48"/>
      <c r="AM1387" s="48"/>
      <c r="AN1387" s="48"/>
      <c r="AO1387" s="48"/>
      <c r="AP1387" s="48"/>
      <c r="AQ1387" s="48"/>
      <c r="AR1387" s="48"/>
      <c r="AS1387" s="48"/>
      <c r="AT1387" s="48"/>
      <c r="AU1387" s="48"/>
      <c r="AV1387" s="48"/>
      <c r="AW1387" s="48"/>
      <c r="AX1387" s="48"/>
      <c r="AY1387" s="48"/>
      <c r="AZ1387" s="48"/>
      <c r="BA1387" s="48"/>
      <c r="BB1387" s="48"/>
      <c r="BC1387" s="48"/>
      <c r="BD1387" s="48"/>
      <c r="BE1387" s="48"/>
      <c r="BF1387" s="48"/>
      <c r="BG1387" s="48"/>
      <c r="BH1387" s="48"/>
      <c r="BI1387" s="48"/>
      <c r="BJ1387" s="48"/>
      <c r="BK1387" s="48"/>
      <c r="BL1387" s="48"/>
      <c r="BM1387" s="48"/>
      <c r="BN1387" s="48"/>
      <c r="BO1387" s="48"/>
      <c r="BP1387" s="48"/>
      <c r="BQ1387" s="48"/>
      <c r="BR1387" s="48"/>
      <c r="BS1387" s="48"/>
      <c r="BT1387" s="48"/>
      <c r="BU1387" s="48"/>
    </row>
    <row r="1388" spans="1:73" hidden="1">
      <c r="A1388" s="48"/>
      <c r="B1388" s="48"/>
      <c r="C1388" s="70" t="s">
        <v>3715</v>
      </c>
      <c r="D1388" s="48"/>
      <c r="E1388" s="48"/>
      <c r="F1388" s="48"/>
      <c r="G1388" s="48"/>
      <c r="H1388" s="48"/>
      <c r="I1388" s="48"/>
      <c r="J1388" s="48"/>
      <c r="K1388" s="48"/>
      <c r="L1388" s="450">
        <f t="shared" si="88"/>
        <v>1017</v>
      </c>
      <c r="M1388" s="450"/>
      <c r="N1388" s="145" t="s">
        <v>1274</v>
      </c>
      <c r="O1388" s="48"/>
      <c r="P1388" s="48"/>
      <c r="Q1388" s="48"/>
      <c r="R1388" s="48"/>
      <c r="S1388" s="48"/>
      <c r="T1388" s="48"/>
      <c r="U1388" s="451" t="str">
        <f t="shared" si="86"/>
        <v/>
      </c>
      <c r="V1388" s="451"/>
      <c r="W1388" s="451" t="str">
        <f t="shared" si="87"/>
        <v/>
      </c>
      <c r="X1388" s="451"/>
      <c r="Y1388" s="48"/>
      <c r="Z1388" s="48"/>
      <c r="AA1388" s="48"/>
      <c r="AB1388" s="48"/>
      <c r="AC1388" s="48"/>
      <c r="AD1388" s="48"/>
      <c r="AE1388" s="48"/>
      <c r="AF1388" s="48"/>
      <c r="AG1388" s="48"/>
      <c r="AH1388" s="48"/>
      <c r="AI1388" s="48"/>
      <c r="AJ1388" s="48"/>
      <c r="AK1388" s="48"/>
      <c r="AL1388" s="48"/>
      <c r="AM1388" s="48"/>
      <c r="AN1388" s="48"/>
      <c r="AO1388" s="48"/>
      <c r="AP1388" s="48"/>
      <c r="AQ1388" s="48"/>
      <c r="AR1388" s="48"/>
      <c r="AS1388" s="48"/>
      <c r="AT1388" s="48"/>
      <c r="AU1388" s="48"/>
      <c r="AV1388" s="48"/>
      <c r="AW1388" s="48"/>
      <c r="AX1388" s="48"/>
      <c r="AY1388" s="48"/>
      <c r="AZ1388" s="48"/>
      <c r="BA1388" s="48"/>
      <c r="BB1388" s="48"/>
      <c r="BC1388" s="48"/>
      <c r="BD1388" s="48"/>
      <c r="BE1388" s="48"/>
      <c r="BF1388" s="48"/>
      <c r="BG1388" s="48"/>
      <c r="BH1388" s="48"/>
      <c r="BI1388" s="48"/>
      <c r="BJ1388" s="48"/>
      <c r="BK1388" s="48"/>
      <c r="BL1388" s="48"/>
      <c r="BM1388" s="48"/>
      <c r="BN1388" s="48"/>
      <c r="BO1388" s="48"/>
      <c r="BP1388" s="48"/>
      <c r="BQ1388" s="48"/>
      <c r="BR1388" s="48"/>
      <c r="BS1388" s="48"/>
      <c r="BT1388" s="48"/>
      <c r="BU1388" s="48"/>
    </row>
    <row r="1389" spans="1:73" hidden="1">
      <c r="A1389" s="48"/>
      <c r="B1389" s="48"/>
      <c r="C1389" s="70" t="s">
        <v>3716</v>
      </c>
      <c r="D1389" s="48"/>
      <c r="E1389" s="48"/>
      <c r="F1389" s="48"/>
      <c r="G1389" s="48"/>
      <c r="H1389" s="48"/>
      <c r="I1389" s="48"/>
      <c r="J1389" s="48"/>
      <c r="K1389" s="48"/>
      <c r="L1389" s="450">
        <f t="shared" si="88"/>
        <v>1018</v>
      </c>
      <c r="M1389" s="450"/>
      <c r="N1389" s="145" t="s">
        <v>3717</v>
      </c>
      <c r="O1389" s="48"/>
      <c r="P1389" s="48"/>
      <c r="Q1389" s="48"/>
      <c r="R1389" s="48"/>
      <c r="S1389" s="48"/>
      <c r="T1389" s="48"/>
      <c r="U1389" s="451" t="str">
        <f t="shared" si="86"/>
        <v/>
      </c>
      <c r="V1389" s="451"/>
      <c r="W1389" s="451" t="str">
        <f t="shared" si="87"/>
        <v/>
      </c>
      <c r="X1389" s="451"/>
      <c r="Y1389" s="48"/>
      <c r="Z1389" s="48"/>
      <c r="AA1389" s="48"/>
      <c r="AB1389" s="48"/>
      <c r="AC1389" s="48"/>
      <c r="AD1389" s="48"/>
      <c r="AE1389" s="48"/>
      <c r="AF1389" s="48"/>
      <c r="AG1389" s="48"/>
      <c r="AH1389" s="48"/>
      <c r="AI1389" s="48"/>
      <c r="AJ1389" s="48"/>
      <c r="AK1389" s="48"/>
      <c r="AL1389" s="48"/>
      <c r="AM1389" s="48"/>
      <c r="AN1389" s="48"/>
      <c r="AO1389" s="48"/>
      <c r="AP1389" s="48"/>
      <c r="AQ1389" s="48"/>
      <c r="AR1389" s="48"/>
      <c r="AS1389" s="48"/>
      <c r="AT1389" s="48"/>
      <c r="AU1389" s="48"/>
      <c r="AV1389" s="48"/>
      <c r="AW1389" s="48"/>
      <c r="AX1389" s="48"/>
      <c r="AY1389" s="48"/>
      <c r="AZ1389" s="48"/>
      <c r="BA1389" s="48"/>
      <c r="BB1389" s="48"/>
      <c r="BC1389" s="48"/>
      <c r="BD1389" s="48"/>
      <c r="BE1389" s="48"/>
      <c r="BF1389" s="48"/>
      <c r="BG1389" s="48"/>
      <c r="BH1389" s="48"/>
      <c r="BI1389" s="48"/>
      <c r="BJ1389" s="48"/>
      <c r="BK1389" s="48"/>
      <c r="BL1389" s="48"/>
      <c r="BM1389" s="48"/>
      <c r="BN1389" s="48"/>
      <c r="BO1389" s="48"/>
      <c r="BP1389" s="48"/>
      <c r="BQ1389" s="48"/>
      <c r="BR1389" s="48"/>
      <c r="BS1389" s="48"/>
      <c r="BT1389" s="48"/>
      <c r="BU1389" s="48"/>
    </row>
    <row r="1390" spans="1:73" hidden="1">
      <c r="A1390" s="48"/>
      <c r="B1390" s="48"/>
      <c r="C1390" s="70" t="s">
        <v>3718</v>
      </c>
      <c r="D1390" s="48"/>
      <c r="E1390" s="48"/>
      <c r="F1390" s="48"/>
      <c r="G1390" s="48"/>
      <c r="H1390" s="48"/>
      <c r="I1390" s="48"/>
      <c r="J1390" s="48"/>
      <c r="K1390" s="48"/>
      <c r="L1390" s="450">
        <f t="shared" si="88"/>
        <v>1019</v>
      </c>
      <c r="M1390" s="450"/>
      <c r="N1390" s="145" t="s">
        <v>3719</v>
      </c>
      <c r="O1390" s="48"/>
      <c r="P1390" s="48"/>
      <c r="Q1390" s="48"/>
      <c r="R1390" s="48"/>
      <c r="S1390" s="48"/>
      <c r="T1390" s="48"/>
      <c r="U1390" s="451" t="str">
        <f t="shared" si="86"/>
        <v/>
      </c>
      <c r="V1390" s="451"/>
      <c r="W1390" s="451" t="str">
        <f t="shared" si="87"/>
        <v/>
      </c>
      <c r="X1390" s="451"/>
      <c r="Y1390" s="48"/>
      <c r="Z1390" s="48"/>
      <c r="AA1390" s="48"/>
      <c r="AB1390" s="48"/>
      <c r="AC1390" s="48"/>
      <c r="AD1390" s="48"/>
      <c r="AE1390" s="48"/>
      <c r="AF1390" s="48"/>
      <c r="AG1390" s="48"/>
      <c r="AH1390" s="48"/>
      <c r="AI1390" s="48"/>
      <c r="AJ1390" s="48"/>
      <c r="AK1390" s="48"/>
      <c r="AL1390" s="48"/>
      <c r="AM1390" s="48"/>
      <c r="AN1390" s="48"/>
      <c r="AO1390" s="48"/>
      <c r="AP1390" s="48"/>
      <c r="AQ1390" s="48"/>
      <c r="AR1390" s="48"/>
      <c r="AS1390" s="48"/>
      <c r="AT1390" s="48"/>
      <c r="AU1390" s="48"/>
      <c r="AV1390" s="48"/>
      <c r="AW1390" s="48"/>
      <c r="AX1390" s="48"/>
      <c r="AY1390" s="48"/>
      <c r="AZ1390" s="48"/>
      <c r="BA1390" s="48"/>
      <c r="BB1390" s="48"/>
      <c r="BC1390" s="48"/>
      <c r="BD1390" s="48"/>
      <c r="BE1390" s="48"/>
      <c r="BF1390" s="48"/>
      <c r="BG1390" s="48"/>
      <c r="BH1390" s="48"/>
      <c r="BI1390" s="48"/>
      <c r="BJ1390" s="48"/>
      <c r="BK1390" s="48"/>
      <c r="BL1390" s="48"/>
      <c r="BM1390" s="48"/>
      <c r="BN1390" s="48"/>
      <c r="BO1390" s="48"/>
      <c r="BP1390" s="48"/>
      <c r="BQ1390" s="48"/>
      <c r="BR1390" s="48"/>
      <c r="BS1390" s="48"/>
      <c r="BT1390" s="48"/>
      <c r="BU1390" s="48"/>
    </row>
    <row r="1391" spans="1:73" hidden="1">
      <c r="A1391" s="48"/>
      <c r="B1391" s="48"/>
      <c r="C1391" s="70" t="s">
        <v>3720</v>
      </c>
      <c r="D1391" s="48"/>
      <c r="E1391" s="48"/>
      <c r="F1391" s="48"/>
      <c r="G1391" s="48"/>
      <c r="H1391" s="48"/>
      <c r="I1391" s="48"/>
      <c r="J1391" s="48"/>
      <c r="K1391" s="48"/>
      <c r="L1391" s="450">
        <f t="shared" si="88"/>
        <v>1020</v>
      </c>
      <c r="M1391" s="450"/>
      <c r="N1391" s="145" t="s">
        <v>3721</v>
      </c>
      <c r="O1391" s="48"/>
      <c r="P1391" s="48"/>
      <c r="Q1391" s="48"/>
      <c r="R1391" s="48"/>
      <c r="S1391" s="48"/>
      <c r="T1391" s="48"/>
      <c r="U1391" s="451" t="str">
        <f t="shared" si="86"/>
        <v/>
      </c>
      <c r="V1391" s="451"/>
      <c r="W1391" s="451" t="str">
        <f t="shared" si="87"/>
        <v/>
      </c>
      <c r="X1391" s="451"/>
      <c r="Y1391" s="48"/>
      <c r="Z1391" s="48"/>
      <c r="AA1391" s="48"/>
      <c r="AB1391" s="48"/>
      <c r="AC1391" s="48"/>
      <c r="AD1391" s="48"/>
      <c r="AE1391" s="48"/>
      <c r="AF1391" s="48"/>
      <c r="AG1391" s="48"/>
      <c r="AH1391" s="48"/>
      <c r="AI1391" s="48"/>
      <c r="AJ1391" s="48"/>
      <c r="AK1391" s="48"/>
      <c r="AL1391" s="48"/>
      <c r="AM1391" s="48"/>
      <c r="AN1391" s="48"/>
      <c r="AO1391" s="48"/>
      <c r="AP1391" s="48"/>
      <c r="AQ1391" s="48"/>
      <c r="AR1391" s="48"/>
      <c r="AS1391" s="48"/>
      <c r="AT1391" s="48"/>
      <c r="AU1391" s="48"/>
      <c r="AV1391" s="48"/>
      <c r="AW1391" s="48"/>
      <c r="AX1391" s="48"/>
      <c r="AY1391" s="48"/>
      <c r="AZ1391" s="48"/>
      <c r="BA1391" s="48"/>
      <c r="BB1391" s="48"/>
      <c r="BC1391" s="48"/>
      <c r="BD1391" s="48"/>
      <c r="BE1391" s="48"/>
      <c r="BF1391" s="48"/>
      <c r="BG1391" s="48"/>
      <c r="BH1391" s="48"/>
      <c r="BI1391" s="48"/>
      <c r="BJ1391" s="48"/>
      <c r="BK1391" s="48"/>
      <c r="BL1391" s="48"/>
      <c r="BM1391" s="48"/>
      <c r="BN1391" s="48"/>
      <c r="BO1391" s="48"/>
      <c r="BP1391" s="48"/>
      <c r="BQ1391" s="48"/>
      <c r="BR1391" s="48"/>
      <c r="BS1391" s="48"/>
      <c r="BT1391" s="48"/>
      <c r="BU1391" s="48"/>
    </row>
    <row r="1392" spans="1:73" hidden="1">
      <c r="A1392" s="48"/>
      <c r="B1392" s="48"/>
      <c r="C1392" s="70" t="s">
        <v>3722</v>
      </c>
      <c r="D1392" s="48"/>
      <c r="E1392" s="48"/>
      <c r="F1392" s="48"/>
      <c r="G1392" s="48"/>
      <c r="H1392" s="48"/>
      <c r="I1392" s="48"/>
      <c r="J1392" s="48"/>
      <c r="K1392" s="48"/>
      <c r="L1392" s="450">
        <f t="shared" si="88"/>
        <v>1021</v>
      </c>
      <c r="M1392" s="450"/>
      <c r="N1392" s="145" t="s">
        <v>3723</v>
      </c>
      <c r="O1392" s="48"/>
      <c r="P1392" s="48"/>
      <c r="Q1392" s="48"/>
      <c r="R1392" s="48"/>
      <c r="S1392" s="48"/>
      <c r="T1392" s="48"/>
      <c r="U1392" s="451" t="str">
        <f t="shared" si="86"/>
        <v/>
      </c>
      <c r="V1392" s="451"/>
      <c r="W1392" s="451" t="str">
        <f t="shared" si="87"/>
        <v/>
      </c>
      <c r="X1392" s="451"/>
      <c r="Y1392" s="48"/>
      <c r="Z1392" s="48"/>
      <c r="AA1392" s="48"/>
      <c r="AB1392" s="48"/>
      <c r="AC1392" s="48"/>
      <c r="AD1392" s="48"/>
      <c r="AE1392" s="48"/>
      <c r="AF1392" s="48"/>
      <c r="AG1392" s="48"/>
      <c r="AH1392" s="48"/>
      <c r="AI1392" s="48"/>
      <c r="AJ1392" s="48"/>
      <c r="AK1392" s="48"/>
      <c r="AL1392" s="48"/>
      <c r="AM1392" s="48"/>
      <c r="AN1392" s="48"/>
      <c r="AO1392" s="48"/>
      <c r="AP1392" s="48"/>
      <c r="AQ1392" s="48"/>
      <c r="AR1392" s="48"/>
      <c r="AS1392" s="48"/>
      <c r="AT1392" s="48"/>
      <c r="AU1392" s="48"/>
      <c r="AV1392" s="48"/>
      <c r="AW1392" s="48"/>
      <c r="AX1392" s="48"/>
      <c r="AY1392" s="48"/>
      <c r="AZ1392" s="48"/>
      <c r="BA1392" s="48"/>
      <c r="BB1392" s="48"/>
      <c r="BC1392" s="48"/>
      <c r="BD1392" s="48"/>
      <c r="BE1392" s="48"/>
      <c r="BF1392" s="48"/>
      <c r="BG1392" s="48"/>
      <c r="BH1392" s="48"/>
      <c r="BI1392" s="48"/>
      <c r="BJ1392" s="48"/>
      <c r="BK1392" s="48"/>
      <c r="BL1392" s="48"/>
      <c r="BM1392" s="48"/>
      <c r="BN1392" s="48"/>
      <c r="BO1392" s="48"/>
      <c r="BP1392" s="48"/>
      <c r="BQ1392" s="48"/>
      <c r="BR1392" s="48"/>
      <c r="BS1392" s="48"/>
      <c r="BT1392" s="48"/>
      <c r="BU1392" s="48"/>
    </row>
    <row r="1393" spans="1:73" hidden="1">
      <c r="A1393" s="48"/>
      <c r="B1393" s="48"/>
      <c r="C1393" s="70" t="s">
        <v>3724</v>
      </c>
      <c r="D1393" s="48"/>
      <c r="E1393" s="48"/>
      <c r="F1393" s="48"/>
      <c r="G1393" s="48"/>
      <c r="H1393" s="48"/>
      <c r="I1393" s="48"/>
      <c r="J1393" s="48"/>
      <c r="K1393" s="48"/>
      <c r="L1393" s="450">
        <f t="shared" si="88"/>
        <v>1022</v>
      </c>
      <c r="M1393" s="450"/>
      <c r="N1393" s="145" t="s">
        <v>3725</v>
      </c>
      <c r="O1393" s="48"/>
      <c r="P1393" s="48"/>
      <c r="Q1393" s="48"/>
      <c r="R1393" s="48"/>
      <c r="S1393" s="48"/>
      <c r="T1393" s="48"/>
      <c r="U1393" s="451" t="str">
        <f t="shared" si="86"/>
        <v/>
      </c>
      <c r="V1393" s="451"/>
      <c r="W1393" s="451" t="str">
        <f t="shared" si="87"/>
        <v/>
      </c>
      <c r="X1393" s="451"/>
      <c r="Y1393" s="48"/>
      <c r="Z1393" s="48"/>
      <c r="AA1393" s="48"/>
      <c r="AB1393" s="48"/>
      <c r="AC1393" s="48"/>
      <c r="AD1393" s="48"/>
      <c r="AE1393" s="48"/>
      <c r="AF1393" s="48"/>
      <c r="AG1393" s="48"/>
      <c r="AH1393" s="48"/>
      <c r="AI1393" s="48"/>
      <c r="AJ1393" s="48"/>
      <c r="AK1393" s="48"/>
      <c r="AL1393" s="48"/>
      <c r="AM1393" s="48"/>
      <c r="AN1393" s="48"/>
      <c r="AO1393" s="48"/>
      <c r="AP1393" s="48"/>
      <c r="AQ1393" s="48"/>
      <c r="AR1393" s="48"/>
      <c r="AS1393" s="48"/>
      <c r="AT1393" s="48"/>
      <c r="AU1393" s="48"/>
      <c r="AV1393" s="48"/>
      <c r="AW1393" s="48"/>
      <c r="AX1393" s="48"/>
      <c r="AY1393" s="48"/>
      <c r="AZ1393" s="48"/>
      <c r="BA1393" s="48"/>
      <c r="BB1393" s="48"/>
      <c r="BC1393" s="48"/>
      <c r="BD1393" s="48"/>
      <c r="BE1393" s="48"/>
      <c r="BF1393" s="48"/>
      <c r="BG1393" s="48"/>
      <c r="BH1393" s="48"/>
      <c r="BI1393" s="48"/>
      <c r="BJ1393" s="48"/>
      <c r="BK1393" s="48"/>
      <c r="BL1393" s="48"/>
      <c r="BM1393" s="48"/>
      <c r="BN1393" s="48"/>
      <c r="BO1393" s="48"/>
      <c r="BP1393" s="48"/>
      <c r="BQ1393" s="48"/>
      <c r="BR1393" s="48"/>
      <c r="BS1393" s="48"/>
      <c r="BT1393" s="48"/>
      <c r="BU1393" s="48"/>
    </row>
    <row r="1394" spans="1:73" hidden="1">
      <c r="A1394" s="48"/>
      <c r="B1394" s="48"/>
      <c r="C1394" s="70" t="s">
        <v>3726</v>
      </c>
      <c r="D1394" s="48"/>
      <c r="E1394" s="48"/>
      <c r="F1394" s="48"/>
      <c r="G1394" s="48"/>
      <c r="H1394" s="48"/>
      <c r="I1394" s="48"/>
      <c r="J1394" s="48"/>
      <c r="K1394" s="48"/>
      <c r="L1394" s="450">
        <f t="shared" si="88"/>
        <v>1023</v>
      </c>
      <c r="M1394" s="450"/>
      <c r="N1394" s="145" t="s">
        <v>1543</v>
      </c>
      <c r="O1394" s="48"/>
      <c r="P1394" s="48"/>
      <c r="Q1394" s="48"/>
      <c r="R1394" s="48"/>
      <c r="S1394" s="48"/>
      <c r="T1394" s="48"/>
      <c r="U1394" s="451" t="str">
        <f t="shared" si="86"/>
        <v/>
      </c>
      <c r="V1394" s="451"/>
      <c r="W1394" s="451" t="str">
        <f t="shared" si="87"/>
        <v/>
      </c>
      <c r="X1394" s="451"/>
      <c r="Y1394" s="48"/>
      <c r="Z1394" s="48"/>
      <c r="AA1394" s="48"/>
      <c r="AB1394" s="48"/>
      <c r="AC1394" s="48"/>
      <c r="AD1394" s="48"/>
      <c r="AE1394" s="48"/>
      <c r="AF1394" s="48"/>
      <c r="AG1394" s="48"/>
      <c r="AH1394" s="48"/>
      <c r="AI1394" s="48"/>
      <c r="AJ1394" s="48"/>
      <c r="AK1394" s="48"/>
      <c r="AL1394" s="48"/>
      <c r="AM1394" s="48"/>
      <c r="AN1394" s="48"/>
      <c r="AO1394" s="48"/>
      <c r="AP1394" s="48"/>
      <c r="AQ1394" s="48"/>
      <c r="AR1394" s="48"/>
      <c r="AS1394" s="48"/>
      <c r="AT1394" s="48"/>
      <c r="AU1394" s="48"/>
      <c r="AV1394" s="48"/>
      <c r="AW1394" s="48"/>
      <c r="AX1394" s="48"/>
      <c r="AY1394" s="48"/>
      <c r="AZ1394" s="48"/>
      <c r="BA1394" s="48"/>
      <c r="BB1394" s="48"/>
      <c r="BC1394" s="48"/>
      <c r="BD1394" s="48"/>
      <c r="BE1394" s="48"/>
      <c r="BF1394" s="48"/>
      <c r="BG1394" s="48"/>
      <c r="BH1394" s="48"/>
      <c r="BI1394" s="48"/>
      <c r="BJ1394" s="48"/>
      <c r="BK1394" s="48"/>
      <c r="BL1394" s="48"/>
      <c r="BM1394" s="48"/>
      <c r="BN1394" s="48"/>
      <c r="BO1394" s="48"/>
      <c r="BP1394" s="48"/>
      <c r="BQ1394" s="48"/>
      <c r="BR1394" s="48"/>
      <c r="BS1394" s="48"/>
      <c r="BT1394" s="48"/>
      <c r="BU1394" s="48"/>
    </row>
    <row r="1395" spans="1:73" hidden="1">
      <c r="A1395" s="48"/>
      <c r="B1395" s="48"/>
      <c r="C1395" s="70" t="s">
        <v>3727</v>
      </c>
      <c r="D1395" s="48"/>
      <c r="E1395" s="48"/>
      <c r="F1395" s="48"/>
      <c r="G1395" s="48"/>
      <c r="H1395" s="48"/>
      <c r="I1395" s="48"/>
      <c r="J1395" s="48"/>
      <c r="K1395" s="48"/>
      <c r="L1395" s="450">
        <f t="shared" si="88"/>
        <v>1024</v>
      </c>
      <c r="M1395" s="450"/>
      <c r="N1395" s="145" t="s">
        <v>3728</v>
      </c>
      <c r="O1395" s="48"/>
      <c r="P1395" s="48"/>
      <c r="Q1395" s="48"/>
      <c r="R1395" s="48"/>
      <c r="S1395" s="48"/>
      <c r="T1395" s="48"/>
      <c r="U1395" s="451" t="str">
        <f t="shared" si="86"/>
        <v/>
      </c>
      <c r="V1395" s="451"/>
      <c r="W1395" s="451" t="str">
        <f t="shared" si="87"/>
        <v/>
      </c>
      <c r="X1395" s="451"/>
      <c r="Y1395" s="48"/>
      <c r="Z1395" s="48"/>
      <c r="AA1395" s="48"/>
      <c r="AB1395" s="48"/>
      <c r="AC1395" s="48"/>
      <c r="AD1395" s="48"/>
      <c r="AE1395" s="48"/>
      <c r="AF1395" s="48"/>
      <c r="AG1395" s="48"/>
      <c r="AH1395" s="48"/>
      <c r="AI1395" s="48"/>
      <c r="AJ1395" s="48"/>
      <c r="AK1395" s="48"/>
      <c r="AL1395" s="48"/>
      <c r="AM1395" s="48"/>
      <c r="AN1395" s="48"/>
      <c r="AO1395" s="48"/>
      <c r="AP1395" s="48"/>
      <c r="AQ1395" s="48"/>
      <c r="AR1395" s="48"/>
      <c r="AS1395" s="48"/>
      <c r="AT1395" s="48"/>
      <c r="AU1395" s="48"/>
      <c r="AV1395" s="48"/>
      <c r="AW1395" s="48"/>
      <c r="AX1395" s="48"/>
      <c r="AY1395" s="48"/>
      <c r="AZ1395" s="48"/>
      <c r="BA1395" s="48"/>
      <c r="BB1395" s="48"/>
      <c r="BC1395" s="48"/>
      <c r="BD1395" s="48"/>
      <c r="BE1395" s="48"/>
      <c r="BF1395" s="48"/>
      <c r="BG1395" s="48"/>
      <c r="BH1395" s="48"/>
      <c r="BI1395" s="48"/>
      <c r="BJ1395" s="48"/>
      <c r="BK1395" s="48"/>
      <c r="BL1395" s="48"/>
      <c r="BM1395" s="48"/>
      <c r="BN1395" s="48"/>
      <c r="BO1395" s="48"/>
      <c r="BP1395" s="48"/>
      <c r="BQ1395" s="48"/>
      <c r="BR1395" s="48"/>
      <c r="BS1395" s="48"/>
      <c r="BT1395" s="48"/>
      <c r="BU1395" s="48"/>
    </row>
    <row r="1396" spans="1:73" hidden="1">
      <c r="A1396" s="48"/>
      <c r="B1396" s="48"/>
      <c r="C1396" s="70" t="s">
        <v>3729</v>
      </c>
      <c r="D1396" s="48"/>
      <c r="E1396" s="48"/>
      <c r="F1396" s="48"/>
      <c r="G1396" s="48"/>
      <c r="H1396" s="48"/>
      <c r="I1396" s="48"/>
      <c r="J1396" s="48"/>
      <c r="K1396" s="48"/>
      <c r="L1396" s="450">
        <f t="shared" si="88"/>
        <v>1025</v>
      </c>
      <c r="M1396" s="450"/>
      <c r="N1396" s="145" t="s">
        <v>3730</v>
      </c>
      <c r="O1396" s="48"/>
      <c r="P1396" s="48"/>
      <c r="Q1396" s="48"/>
      <c r="R1396" s="48"/>
      <c r="S1396" s="48"/>
      <c r="T1396" s="48"/>
      <c r="U1396" s="451" t="str">
        <f t="shared" si="86"/>
        <v/>
      </c>
      <c r="V1396" s="451"/>
      <c r="W1396" s="451" t="str">
        <f t="shared" si="87"/>
        <v/>
      </c>
      <c r="X1396" s="451"/>
      <c r="Y1396" s="48"/>
      <c r="Z1396" s="48"/>
      <c r="AA1396" s="48"/>
      <c r="AB1396" s="48"/>
      <c r="AC1396" s="48"/>
      <c r="AD1396" s="48"/>
      <c r="AE1396" s="48"/>
      <c r="AF1396" s="48"/>
      <c r="AG1396" s="48"/>
      <c r="AH1396" s="48"/>
      <c r="AI1396" s="48"/>
      <c r="AJ1396" s="48"/>
      <c r="AK1396" s="48"/>
      <c r="AL1396" s="48"/>
      <c r="AM1396" s="48"/>
      <c r="AN1396" s="48"/>
      <c r="AO1396" s="48"/>
      <c r="AP1396" s="48"/>
      <c r="AQ1396" s="48"/>
      <c r="AR1396" s="48"/>
      <c r="AS1396" s="48"/>
      <c r="AT1396" s="48"/>
      <c r="AU1396" s="48"/>
      <c r="AV1396" s="48"/>
      <c r="AW1396" s="48"/>
      <c r="AX1396" s="48"/>
      <c r="AY1396" s="48"/>
      <c r="AZ1396" s="48"/>
      <c r="BA1396" s="48"/>
      <c r="BB1396" s="48"/>
      <c r="BC1396" s="48"/>
      <c r="BD1396" s="48"/>
      <c r="BE1396" s="48"/>
      <c r="BF1396" s="48"/>
      <c r="BG1396" s="48"/>
      <c r="BH1396" s="48"/>
      <c r="BI1396" s="48"/>
      <c r="BJ1396" s="48"/>
      <c r="BK1396" s="48"/>
      <c r="BL1396" s="48"/>
      <c r="BM1396" s="48"/>
      <c r="BN1396" s="48"/>
      <c r="BO1396" s="48"/>
      <c r="BP1396" s="48"/>
      <c r="BQ1396" s="48"/>
      <c r="BR1396" s="48"/>
      <c r="BS1396" s="48"/>
      <c r="BT1396" s="48"/>
      <c r="BU1396" s="48"/>
    </row>
    <row r="1397" spans="1:73" hidden="1">
      <c r="A1397" s="48"/>
      <c r="B1397" s="48"/>
      <c r="C1397" s="70" t="s">
        <v>3731</v>
      </c>
      <c r="D1397" s="48"/>
      <c r="E1397" s="48"/>
      <c r="F1397" s="48"/>
      <c r="G1397" s="48"/>
      <c r="H1397" s="48"/>
      <c r="I1397" s="48"/>
      <c r="J1397" s="48"/>
      <c r="K1397" s="48"/>
      <c r="L1397" s="450">
        <f t="shared" si="88"/>
        <v>1026</v>
      </c>
      <c r="M1397" s="450"/>
      <c r="N1397" s="145" t="s">
        <v>3732</v>
      </c>
      <c r="O1397" s="48"/>
      <c r="P1397" s="48"/>
      <c r="Q1397" s="48"/>
      <c r="R1397" s="48"/>
      <c r="S1397" s="48"/>
      <c r="T1397" s="48"/>
      <c r="U1397" s="451" t="str">
        <f t="shared" ref="U1397:U1460" si="89">IF(N1397=Q$364,"Yes","")</f>
        <v/>
      </c>
      <c r="V1397" s="451"/>
      <c r="W1397" s="451" t="str">
        <f t="shared" ref="W1397:W1460" si="90">IF(N1397=Q$366,"Yes","")</f>
        <v/>
      </c>
      <c r="X1397" s="451"/>
      <c r="Y1397" s="48"/>
      <c r="Z1397" s="48"/>
      <c r="AA1397" s="48"/>
      <c r="AB1397" s="48"/>
      <c r="AC1397" s="48"/>
      <c r="AD1397" s="48"/>
      <c r="AE1397" s="48"/>
      <c r="AF1397" s="48"/>
      <c r="AG1397" s="48"/>
      <c r="AH1397" s="48"/>
      <c r="AI1397" s="48"/>
      <c r="AJ1397" s="48"/>
      <c r="AK1397" s="48"/>
      <c r="AL1397" s="48"/>
      <c r="AM1397" s="48"/>
      <c r="AN1397" s="48"/>
      <c r="AO1397" s="48"/>
      <c r="AP1397" s="48"/>
      <c r="AQ1397" s="48"/>
      <c r="AR1397" s="48"/>
      <c r="AS1397" s="48"/>
      <c r="AT1397" s="48"/>
      <c r="AU1397" s="48"/>
      <c r="AV1397" s="48"/>
      <c r="AW1397" s="48"/>
      <c r="AX1397" s="48"/>
      <c r="AY1397" s="48"/>
      <c r="AZ1397" s="48"/>
      <c r="BA1397" s="48"/>
      <c r="BB1397" s="48"/>
      <c r="BC1397" s="48"/>
      <c r="BD1397" s="48"/>
      <c r="BE1397" s="48"/>
      <c r="BF1397" s="48"/>
      <c r="BG1397" s="48"/>
      <c r="BH1397" s="48"/>
      <c r="BI1397" s="48"/>
      <c r="BJ1397" s="48"/>
      <c r="BK1397" s="48"/>
      <c r="BL1397" s="48"/>
      <c r="BM1397" s="48"/>
      <c r="BN1397" s="48"/>
      <c r="BO1397" s="48"/>
      <c r="BP1397" s="48"/>
      <c r="BQ1397" s="48"/>
      <c r="BR1397" s="48"/>
      <c r="BS1397" s="48"/>
      <c r="BT1397" s="48"/>
      <c r="BU1397" s="48"/>
    </row>
    <row r="1398" spans="1:73" hidden="1">
      <c r="A1398" s="48"/>
      <c r="B1398" s="48"/>
      <c r="C1398" s="70" t="s">
        <v>3733</v>
      </c>
      <c r="D1398" s="48"/>
      <c r="E1398" s="48"/>
      <c r="F1398" s="48"/>
      <c r="G1398" s="48"/>
      <c r="H1398" s="48"/>
      <c r="I1398" s="48"/>
      <c r="J1398" s="48"/>
      <c r="K1398" s="48"/>
      <c r="L1398" s="450">
        <f t="shared" ref="L1398:L1461" si="91">L1397+1</f>
        <v>1027</v>
      </c>
      <c r="M1398" s="450"/>
      <c r="N1398" s="145" t="s">
        <v>3734</v>
      </c>
      <c r="O1398" s="48"/>
      <c r="P1398" s="48"/>
      <c r="Q1398" s="48"/>
      <c r="R1398" s="48"/>
      <c r="S1398" s="48"/>
      <c r="T1398" s="48"/>
      <c r="U1398" s="451" t="str">
        <f t="shared" si="89"/>
        <v/>
      </c>
      <c r="V1398" s="451"/>
      <c r="W1398" s="451" t="str">
        <f t="shared" si="90"/>
        <v/>
      </c>
      <c r="X1398" s="451"/>
      <c r="Y1398" s="48"/>
      <c r="Z1398" s="48"/>
      <c r="AA1398" s="48"/>
      <c r="AB1398" s="48"/>
      <c r="AC1398" s="48"/>
      <c r="AD1398" s="48"/>
      <c r="AE1398" s="48"/>
      <c r="AF1398" s="48"/>
      <c r="AG1398" s="48"/>
      <c r="AH1398" s="48"/>
      <c r="AI1398" s="48"/>
      <c r="AJ1398" s="48"/>
      <c r="AK1398" s="48"/>
      <c r="AL1398" s="48"/>
      <c r="AM1398" s="48"/>
      <c r="AN1398" s="48"/>
      <c r="AO1398" s="48"/>
      <c r="AP1398" s="48"/>
      <c r="AQ1398" s="48"/>
      <c r="AR1398" s="48"/>
      <c r="AS1398" s="48"/>
      <c r="AT1398" s="48"/>
      <c r="AU1398" s="48"/>
      <c r="AV1398" s="48"/>
      <c r="AW1398" s="48"/>
      <c r="AX1398" s="48"/>
      <c r="AY1398" s="48"/>
      <c r="AZ1398" s="48"/>
      <c r="BA1398" s="48"/>
      <c r="BB1398" s="48"/>
      <c r="BC1398" s="48"/>
      <c r="BD1398" s="48"/>
      <c r="BE1398" s="48"/>
      <c r="BF1398" s="48"/>
      <c r="BG1398" s="48"/>
      <c r="BH1398" s="48"/>
      <c r="BI1398" s="48"/>
      <c r="BJ1398" s="48"/>
      <c r="BK1398" s="48"/>
      <c r="BL1398" s="48"/>
      <c r="BM1398" s="48"/>
      <c r="BN1398" s="48"/>
      <c r="BO1398" s="48"/>
      <c r="BP1398" s="48"/>
      <c r="BQ1398" s="48"/>
      <c r="BR1398" s="48"/>
      <c r="BS1398" s="48"/>
      <c r="BT1398" s="48"/>
      <c r="BU1398" s="48"/>
    </row>
    <row r="1399" spans="1:73" hidden="1">
      <c r="A1399" s="48"/>
      <c r="B1399" s="48"/>
      <c r="C1399" s="70" t="s">
        <v>3735</v>
      </c>
      <c r="D1399" s="48"/>
      <c r="E1399" s="48"/>
      <c r="F1399" s="48"/>
      <c r="G1399" s="48"/>
      <c r="H1399" s="48"/>
      <c r="I1399" s="48"/>
      <c r="J1399" s="48"/>
      <c r="K1399" s="48"/>
      <c r="L1399" s="450">
        <f t="shared" si="91"/>
        <v>1028</v>
      </c>
      <c r="M1399" s="450"/>
      <c r="N1399" s="145" t="s">
        <v>3736</v>
      </c>
      <c r="O1399" s="48"/>
      <c r="P1399" s="48"/>
      <c r="Q1399" s="48"/>
      <c r="R1399" s="48"/>
      <c r="S1399" s="48"/>
      <c r="T1399" s="48"/>
      <c r="U1399" s="451" t="str">
        <f t="shared" si="89"/>
        <v/>
      </c>
      <c r="V1399" s="451"/>
      <c r="W1399" s="451" t="str">
        <f t="shared" si="90"/>
        <v/>
      </c>
      <c r="X1399" s="451"/>
      <c r="Y1399" s="48"/>
      <c r="Z1399" s="48"/>
      <c r="AA1399" s="48"/>
      <c r="AB1399" s="48"/>
      <c r="AC1399" s="48"/>
      <c r="AD1399" s="48"/>
      <c r="AE1399" s="48"/>
      <c r="AF1399" s="48"/>
      <c r="AG1399" s="48"/>
      <c r="AH1399" s="48"/>
      <c r="AI1399" s="48"/>
      <c r="AJ1399" s="48"/>
      <c r="AK1399" s="48"/>
      <c r="AL1399" s="48"/>
      <c r="AM1399" s="48"/>
      <c r="AN1399" s="48"/>
      <c r="AO1399" s="48"/>
      <c r="AP1399" s="48"/>
      <c r="AQ1399" s="48"/>
      <c r="AR1399" s="48"/>
      <c r="AS1399" s="48"/>
      <c r="AT1399" s="48"/>
      <c r="AU1399" s="48"/>
      <c r="AV1399" s="48"/>
      <c r="AW1399" s="48"/>
      <c r="AX1399" s="48"/>
      <c r="AY1399" s="48"/>
      <c r="AZ1399" s="48"/>
      <c r="BA1399" s="48"/>
      <c r="BB1399" s="48"/>
      <c r="BC1399" s="48"/>
      <c r="BD1399" s="48"/>
      <c r="BE1399" s="48"/>
      <c r="BF1399" s="48"/>
      <c r="BG1399" s="48"/>
      <c r="BH1399" s="48"/>
      <c r="BI1399" s="48"/>
      <c r="BJ1399" s="48"/>
      <c r="BK1399" s="48"/>
      <c r="BL1399" s="48"/>
      <c r="BM1399" s="48"/>
      <c r="BN1399" s="48"/>
      <c r="BO1399" s="48"/>
      <c r="BP1399" s="48"/>
      <c r="BQ1399" s="48"/>
      <c r="BR1399" s="48"/>
      <c r="BS1399" s="48"/>
      <c r="BT1399" s="48"/>
      <c r="BU1399" s="48"/>
    </row>
    <row r="1400" spans="1:73" hidden="1">
      <c r="A1400" s="48"/>
      <c r="B1400" s="48"/>
      <c r="C1400" s="70" t="s">
        <v>3737</v>
      </c>
      <c r="D1400" s="48"/>
      <c r="E1400" s="48"/>
      <c r="F1400" s="48"/>
      <c r="G1400" s="48"/>
      <c r="H1400" s="48"/>
      <c r="I1400" s="48"/>
      <c r="J1400" s="48"/>
      <c r="K1400" s="48"/>
      <c r="L1400" s="450">
        <f t="shared" si="91"/>
        <v>1029</v>
      </c>
      <c r="M1400" s="450"/>
      <c r="N1400" s="145" t="s">
        <v>3738</v>
      </c>
      <c r="O1400" s="48"/>
      <c r="P1400" s="48"/>
      <c r="Q1400" s="48"/>
      <c r="R1400" s="48"/>
      <c r="S1400" s="48"/>
      <c r="T1400" s="48"/>
      <c r="U1400" s="451" t="str">
        <f t="shared" si="89"/>
        <v/>
      </c>
      <c r="V1400" s="451"/>
      <c r="W1400" s="451" t="str">
        <f t="shared" si="90"/>
        <v/>
      </c>
      <c r="X1400" s="451"/>
      <c r="Y1400" s="48"/>
      <c r="Z1400" s="48"/>
      <c r="AA1400" s="48"/>
      <c r="AB1400" s="48"/>
      <c r="AC1400" s="48"/>
      <c r="AD1400" s="48"/>
      <c r="AE1400" s="48"/>
      <c r="AF1400" s="48"/>
      <c r="AG1400" s="48"/>
      <c r="AH1400" s="48"/>
      <c r="AI1400" s="48"/>
      <c r="AJ1400" s="48"/>
      <c r="AK1400" s="48"/>
      <c r="AL1400" s="48"/>
      <c r="AM1400" s="48"/>
      <c r="AN1400" s="48"/>
      <c r="AO1400" s="48"/>
      <c r="AP1400" s="48"/>
      <c r="AQ1400" s="48"/>
      <c r="AR1400" s="48"/>
      <c r="AS1400" s="48"/>
      <c r="AT1400" s="48"/>
      <c r="AU1400" s="48"/>
      <c r="AV1400" s="48"/>
      <c r="AW1400" s="48"/>
      <c r="AX1400" s="48"/>
      <c r="AY1400" s="48"/>
      <c r="AZ1400" s="48"/>
      <c r="BA1400" s="48"/>
      <c r="BB1400" s="48"/>
      <c r="BC1400" s="48"/>
      <c r="BD1400" s="48"/>
      <c r="BE1400" s="48"/>
      <c r="BF1400" s="48"/>
      <c r="BG1400" s="48"/>
      <c r="BH1400" s="48"/>
      <c r="BI1400" s="48"/>
      <c r="BJ1400" s="48"/>
      <c r="BK1400" s="48"/>
      <c r="BL1400" s="48"/>
      <c r="BM1400" s="48"/>
      <c r="BN1400" s="48"/>
      <c r="BO1400" s="48"/>
      <c r="BP1400" s="48"/>
      <c r="BQ1400" s="48"/>
      <c r="BR1400" s="48"/>
      <c r="BS1400" s="48"/>
      <c r="BT1400" s="48"/>
      <c r="BU1400" s="48"/>
    </row>
    <row r="1401" spans="1:73" hidden="1">
      <c r="A1401" s="48"/>
      <c r="B1401" s="48"/>
      <c r="C1401" s="70" t="s">
        <v>3739</v>
      </c>
      <c r="D1401" s="48"/>
      <c r="E1401" s="48"/>
      <c r="F1401" s="48"/>
      <c r="G1401" s="48"/>
      <c r="H1401" s="48"/>
      <c r="I1401" s="48"/>
      <c r="J1401" s="48"/>
      <c r="K1401" s="48"/>
      <c r="L1401" s="450">
        <f t="shared" si="91"/>
        <v>1030</v>
      </c>
      <c r="M1401" s="450"/>
      <c r="N1401" s="145" t="s">
        <v>3740</v>
      </c>
      <c r="O1401" s="48"/>
      <c r="P1401" s="48"/>
      <c r="Q1401" s="48"/>
      <c r="R1401" s="48"/>
      <c r="S1401" s="48"/>
      <c r="T1401" s="48"/>
      <c r="U1401" s="451" t="str">
        <f t="shared" si="89"/>
        <v/>
      </c>
      <c r="V1401" s="451"/>
      <c r="W1401" s="451" t="str">
        <f t="shared" si="90"/>
        <v/>
      </c>
      <c r="X1401" s="451"/>
      <c r="Y1401" s="48"/>
      <c r="Z1401" s="48"/>
      <c r="AA1401" s="48"/>
      <c r="AB1401" s="48"/>
      <c r="AC1401" s="48"/>
      <c r="AD1401" s="48"/>
      <c r="AE1401" s="48"/>
      <c r="AF1401" s="48"/>
      <c r="AG1401" s="48"/>
      <c r="AH1401" s="48"/>
      <c r="AI1401" s="48"/>
      <c r="AJ1401" s="48"/>
      <c r="AK1401" s="48"/>
      <c r="AL1401" s="48"/>
      <c r="AM1401" s="48"/>
      <c r="AN1401" s="48"/>
      <c r="AO1401" s="48"/>
      <c r="AP1401" s="48"/>
      <c r="AQ1401" s="48"/>
      <c r="AR1401" s="48"/>
      <c r="AS1401" s="48"/>
      <c r="AT1401" s="48"/>
      <c r="AU1401" s="48"/>
      <c r="AV1401" s="48"/>
      <c r="AW1401" s="48"/>
      <c r="AX1401" s="48"/>
      <c r="AY1401" s="48"/>
      <c r="AZ1401" s="48"/>
      <c r="BA1401" s="48"/>
      <c r="BB1401" s="48"/>
      <c r="BC1401" s="48"/>
      <c r="BD1401" s="48"/>
      <c r="BE1401" s="48"/>
      <c r="BF1401" s="48"/>
      <c r="BG1401" s="48"/>
      <c r="BH1401" s="48"/>
      <c r="BI1401" s="48"/>
      <c r="BJ1401" s="48"/>
      <c r="BK1401" s="48"/>
      <c r="BL1401" s="48"/>
      <c r="BM1401" s="48"/>
      <c r="BN1401" s="48"/>
      <c r="BO1401" s="48"/>
      <c r="BP1401" s="48"/>
      <c r="BQ1401" s="48"/>
      <c r="BR1401" s="48"/>
      <c r="BS1401" s="48"/>
      <c r="BT1401" s="48"/>
      <c r="BU1401" s="48"/>
    </row>
    <row r="1402" spans="1:73" hidden="1">
      <c r="A1402" s="48"/>
      <c r="B1402" s="48"/>
      <c r="C1402" s="70" t="s">
        <v>3741</v>
      </c>
      <c r="D1402" s="48"/>
      <c r="E1402" s="48"/>
      <c r="F1402" s="48"/>
      <c r="G1402" s="48"/>
      <c r="H1402" s="48"/>
      <c r="I1402" s="48"/>
      <c r="J1402" s="48"/>
      <c r="K1402" s="48"/>
      <c r="L1402" s="450">
        <f t="shared" si="91"/>
        <v>1031</v>
      </c>
      <c r="M1402" s="450"/>
      <c r="N1402" s="145" t="s">
        <v>3742</v>
      </c>
      <c r="O1402" s="48"/>
      <c r="P1402" s="48"/>
      <c r="Q1402" s="48"/>
      <c r="R1402" s="48"/>
      <c r="S1402" s="48"/>
      <c r="T1402" s="48"/>
      <c r="U1402" s="451" t="str">
        <f t="shared" si="89"/>
        <v/>
      </c>
      <c r="V1402" s="451"/>
      <c r="W1402" s="451" t="str">
        <f t="shared" si="90"/>
        <v/>
      </c>
      <c r="X1402" s="451"/>
      <c r="Y1402" s="48"/>
      <c r="Z1402" s="48"/>
      <c r="AA1402" s="48"/>
      <c r="AB1402" s="48"/>
      <c r="AC1402" s="48"/>
      <c r="AD1402" s="48"/>
      <c r="AE1402" s="48"/>
      <c r="AF1402" s="48"/>
      <c r="AG1402" s="48"/>
      <c r="AH1402" s="48"/>
      <c r="AI1402" s="48"/>
      <c r="AJ1402" s="48"/>
      <c r="AK1402" s="48"/>
      <c r="AL1402" s="48"/>
      <c r="AM1402" s="48"/>
      <c r="AN1402" s="48"/>
      <c r="AO1402" s="48"/>
      <c r="AP1402" s="48"/>
      <c r="AQ1402" s="48"/>
      <c r="AR1402" s="48"/>
      <c r="AS1402" s="48"/>
      <c r="AT1402" s="48"/>
      <c r="AU1402" s="48"/>
      <c r="AV1402" s="48"/>
      <c r="AW1402" s="48"/>
      <c r="AX1402" s="48"/>
      <c r="AY1402" s="48"/>
      <c r="AZ1402" s="48"/>
      <c r="BA1402" s="48"/>
      <c r="BB1402" s="48"/>
      <c r="BC1402" s="48"/>
      <c r="BD1402" s="48"/>
      <c r="BE1402" s="48"/>
      <c r="BF1402" s="48"/>
      <c r="BG1402" s="48"/>
      <c r="BH1402" s="48"/>
      <c r="BI1402" s="48"/>
      <c r="BJ1402" s="48"/>
      <c r="BK1402" s="48"/>
      <c r="BL1402" s="48"/>
      <c r="BM1402" s="48"/>
      <c r="BN1402" s="48"/>
      <c r="BO1402" s="48"/>
      <c r="BP1402" s="48"/>
      <c r="BQ1402" s="48"/>
      <c r="BR1402" s="48"/>
      <c r="BS1402" s="48"/>
      <c r="BT1402" s="48"/>
      <c r="BU1402" s="48"/>
    </row>
    <row r="1403" spans="1:73" hidden="1">
      <c r="A1403" s="48"/>
      <c r="B1403" s="48"/>
      <c r="C1403" s="70" t="s">
        <v>3743</v>
      </c>
      <c r="D1403" s="48"/>
      <c r="E1403" s="48"/>
      <c r="F1403" s="48"/>
      <c r="G1403" s="48"/>
      <c r="H1403" s="48"/>
      <c r="I1403" s="48"/>
      <c r="J1403" s="48"/>
      <c r="K1403" s="48"/>
      <c r="L1403" s="450">
        <f t="shared" si="91"/>
        <v>1032</v>
      </c>
      <c r="M1403" s="450"/>
      <c r="N1403" s="145" t="s">
        <v>3744</v>
      </c>
      <c r="O1403" s="48"/>
      <c r="P1403" s="48"/>
      <c r="Q1403" s="48"/>
      <c r="R1403" s="48"/>
      <c r="S1403" s="48"/>
      <c r="T1403" s="48"/>
      <c r="U1403" s="451" t="str">
        <f t="shared" si="89"/>
        <v/>
      </c>
      <c r="V1403" s="451"/>
      <c r="W1403" s="451" t="str">
        <f t="shared" si="90"/>
        <v/>
      </c>
      <c r="X1403" s="451"/>
      <c r="Y1403" s="48"/>
      <c r="Z1403" s="48"/>
      <c r="AA1403" s="48"/>
      <c r="AB1403" s="48"/>
      <c r="AC1403" s="48"/>
      <c r="AD1403" s="48"/>
      <c r="AE1403" s="48"/>
      <c r="AF1403" s="48"/>
      <c r="AG1403" s="48"/>
      <c r="AH1403" s="48"/>
      <c r="AI1403" s="48"/>
      <c r="AJ1403" s="48"/>
      <c r="AK1403" s="48"/>
      <c r="AL1403" s="48"/>
      <c r="AM1403" s="48"/>
      <c r="AN1403" s="48"/>
      <c r="AO1403" s="48"/>
      <c r="AP1403" s="48"/>
      <c r="AQ1403" s="48"/>
      <c r="AR1403" s="48"/>
      <c r="AS1403" s="48"/>
      <c r="AT1403" s="48"/>
      <c r="AU1403" s="48"/>
      <c r="AV1403" s="48"/>
      <c r="AW1403" s="48"/>
      <c r="AX1403" s="48"/>
      <c r="AY1403" s="48"/>
      <c r="AZ1403" s="48"/>
      <c r="BA1403" s="48"/>
      <c r="BB1403" s="48"/>
      <c r="BC1403" s="48"/>
      <c r="BD1403" s="48"/>
      <c r="BE1403" s="48"/>
      <c r="BF1403" s="48"/>
      <c r="BG1403" s="48"/>
      <c r="BH1403" s="48"/>
      <c r="BI1403" s="48"/>
      <c r="BJ1403" s="48"/>
      <c r="BK1403" s="48"/>
      <c r="BL1403" s="48"/>
      <c r="BM1403" s="48"/>
      <c r="BN1403" s="48"/>
      <c r="BO1403" s="48"/>
      <c r="BP1403" s="48"/>
      <c r="BQ1403" s="48"/>
      <c r="BR1403" s="48"/>
      <c r="BS1403" s="48"/>
      <c r="BT1403" s="48"/>
      <c r="BU1403" s="48"/>
    </row>
    <row r="1404" spans="1:73" hidden="1">
      <c r="A1404" s="48"/>
      <c r="B1404" s="48"/>
      <c r="C1404" s="70" t="s">
        <v>3745</v>
      </c>
      <c r="D1404" s="48"/>
      <c r="E1404" s="48"/>
      <c r="F1404" s="48"/>
      <c r="G1404" s="48"/>
      <c r="H1404" s="48"/>
      <c r="I1404" s="48"/>
      <c r="J1404" s="48"/>
      <c r="K1404" s="48"/>
      <c r="L1404" s="450">
        <f t="shared" si="91"/>
        <v>1033</v>
      </c>
      <c r="M1404" s="450"/>
      <c r="N1404" s="145" t="s">
        <v>3746</v>
      </c>
      <c r="O1404" s="48"/>
      <c r="P1404" s="48"/>
      <c r="Q1404" s="48"/>
      <c r="R1404" s="48"/>
      <c r="S1404" s="48"/>
      <c r="T1404" s="48"/>
      <c r="U1404" s="451" t="str">
        <f t="shared" si="89"/>
        <v/>
      </c>
      <c r="V1404" s="451"/>
      <c r="W1404" s="451" t="str">
        <f t="shared" si="90"/>
        <v/>
      </c>
      <c r="X1404" s="451"/>
      <c r="Y1404" s="48"/>
      <c r="Z1404" s="48"/>
      <c r="AA1404" s="48"/>
      <c r="AB1404" s="48"/>
      <c r="AC1404" s="48"/>
      <c r="AD1404" s="48"/>
      <c r="AE1404" s="48"/>
      <c r="AF1404" s="48"/>
      <c r="AG1404" s="48"/>
      <c r="AH1404" s="48"/>
      <c r="AI1404" s="48"/>
      <c r="AJ1404" s="48"/>
      <c r="AK1404" s="48"/>
      <c r="AL1404" s="48"/>
      <c r="AM1404" s="48"/>
      <c r="AN1404" s="48"/>
      <c r="AO1404" s="48"/>
      <c r="AP1404" s="48"/>
      <c r="AQ1404" s="48"/>
      <c r="AR1404" s="48"/>
      <c r="AS1404" s="48"/>
      <c r="AT1404" s="48"/>
      <c r="AU1404" s="48"/>
      <c r="AV1404" s="48"/>
      <c r="AW1404" s="48"/>
      <c r="AX1404" s="48"/>
      <c r="AY1404" s="48"/>
      <c r="AZ1404" s="48"/>
      <c r="BA1404" s="48"/>
      <c r="BB1404" s="48"/>
      <c r="BC1404" s="48"/>
      <c r="BD1404" s="48"/>
      <c r="BE1404" s="48"/>
      <c r="BF1404" s="48"/>
      <c r="BG1404" s="48"/>
      <c r="BH1404" s="48"/>
      <c r="BI1404" s="48"/>
      <c r="BJ1404" s="48"/>
      <c r="BK1404" s="48"/>
      <c r="BL1404" s="48"/>
      <c r="BM1404" s="48"/>
      <c r="BN1404" s="48"/>
      <c r="BO1404" s="48"/>
      <c r="BP1404" s="48"/>
      <c r="BQ1404" s="48"/>
      <c r="BR1404" s="48"/>
      <c r="BS1404" s="48"/>
      <c r="BT1404" s="48"/>
      <c r="BU1404" s="48"/>
    </row>
    <row r="1405" spans="1:73" hidden="1">
      <c r="A1405" s="48"/>
      <c r="B1405" s="48"/>
      <c r="C1405" s="70" t="s">
        <v>3747</v>
      </c>
      <c r="D1405" s="48"/>
      <c r="E1405" s="48"/>
      <c r="F1405" s="48"/>
      <c r="G1405" s="48"/>
      <c r="H1405" s="48"/>
      <c r="I1405" s="48"/>
      <c r="J1405" s="48"/>
      <c r="K1405" s="48"/>
      <c r="L1405" s="450">
        <f t="shared" si="91"/>
        <v>1034</v>
      </c>
      <c r="M1405" s="450"/>
      <c r="N1405" s="145" t="s">
        <v>3748</v>
      </c>
      <c r="O1405" s="48"/>
      <c r="P1405" s="48"/>
      <c r="Q1405" s="48"/>
      <c r="R1405" s="48"/>
      <c r="S1405" s="48"/>
      <c r="T1405" s="48"/>
      <c r="U1405" s="451" t="str">
        <f t="shared" si="89"/>
        <v/>
      </c>
      <c r="V1405" s="451"/>
      <c r="W1405" s="451" t="str">
        <f t="shared" si="90"/>
        <v/>
      </c>
      <c r="X1405" s="451"/>
      <c r="Y1405" s="48"/>
      <c r="Z1405" s="48"/>
      <c r="AA1405" s="48"/>
      <c r="AB1405" s="48"/>
      <c r="AC1405" s="48"/>
      <c r="AD1405" s="48"/>
      <c r="AE1405" s="48"/>
      <c r="AF1405" s="48"/>
      <c r="AG1405" s="48"/>
      <c r="AH1405" s="48"/>
      <c r="AI1405" s="48"/>
      <c r="AJ1405" s="48"/>
      <c r="AK1405" s="48"/>
      <c r="AL1405" s="48"/>
      <c r="AM1405" s="48"/>
      <c r="AN1405" s="48"/>
      <c r="AO1405" s="48"/>
      <c r="AP1405" s="48"/>
      <c r="AQ1405" s="48"/>
      <c r="AR1405" s="48"/>
      <c r="AS1405" s="48"/>
      <c r="AT1405" s="48"/>
      <c r="AU1405" s="48"/>
      <c r="AV1405" s="48"/>
      <c r="AW1405" s="48"/>
      <c r="AX1405" s="48"/>
      <c r="AY1405" s="48"/>
      <c r="AZ1405" s="48"/>
      <c r="BA1405" s="48"/>
      <c r="BB1405" s="48"/>
      <c r="BC1405" s="48"/>
      <c r="BD1405" s="48"/>
      <c r="BE1405" s="48"/>
      <c r="BF1405" s="48"/>
      <c r="BG1405" s="48"/>
      <c r="BH1405" s="48"/>
      <c r="BI1405" s="48"/>
      <c r="BJ1405" s="48"/>
      <c r="BK1405" s="48"/>
      <c r="BL1405" s="48"/>
      <c r="BM1405" s="48"/>
      <c r="BN1405" s="48"/>
      <c r="BO1405" s="48"/>
      <c r="BP1405" s="48"/>
      <c r="BQ1405" s="48"/>
      <c r="BR1405" s="48"/>
      <c r="BS1405" s="48"/>
      <c r="BT1405" s="48"/>
      <c r="BU1405" s="48"/>
    </row>
    <row r="1406" spans="1:73" hidden="1">
      <c r="A1406" s="48"/>
      <c r="B1406" s="48"/>
      <c r="C1406" s="70" t="s">
        <v>3749</v>
      </c>
      <c r="D1406" s="48"/>
      <c r="E1406" s="48"/>
      <c r="F1406" s="48"/>
      <c r="G1406" s="48"/>
      <c r="H1406" s="48"/>
      <c r="I1406" s="48"/>
      <c r="J1406" s="48"/>
      <c r="K1406" s="48"/>
      <c r="L1406" s="450">
        <f t="shared" si="91"/>
        <v>1035</v>
      </c>
      <c r="M1406" s="450"/>
      <c r="N1406" s="145" t="s">
        <v>3750</v>
      </c>
      <c r="O1406" s="48"/>
      <c r="P1406" s="48"/>
      <c r="Q1406" s="48"/>
      <c r="R1406" s="48"/>
      <c r="S1406" s="48"/>
      <c r="T1406" s="48"/>
      <c r="U1406" s="451" t="str">
        <f t="shared" si="89"/>
        <v/>
      </c>
      <c r="V1406" s="451"/>
      <c r="W1406" s="451" t="str">
        <f t="shared" si="90"/>
        <v/>
      </c>
      <c r="X1406" s="451"/>
      <c r="Y1406" s="48"/>
      <c r="Z1406" s="48"/>
      <c r="AA1406" s="48"/>
      <c r="AB1406" s="48"/>
      <c r="AC1406" s="48"/>
      <c r="AD1406" s="48"/>
      <c r="AE1406" s="48"/>
      <c r="AF1406" s="48"/>
      <c r="AG1406" s="48"/>
      <c r="AH1406" s="48"/>
      <c r="AI1406" s="48"/>
      <c r="AJ1406" s="48"/>
      <c r="AK1406" s="48"/>
      <c r="AL1406" s="48"/>
      <c r="AM1406" s="48"/>
      <c r="AN1406" s="48"/>
      <c r="AO1406" s="48"/>
      <c r="AP1406" s="48"/>
      <c r="AQ1406" s="48"/>
      <c r="AR1406" s="48"/>
      <c r="AS1406" s="48"/>
      <c r="AT1406" s="48"/>
      <c r="AU1406" s="48"/>
      <c r="AV1406" s="48"/>
      <c r="AW1406" s="48"/>
      <c r="AX1406" s="48"/>
      <c r="AY1406" s="48"/>
      <c r="AZ1406" s="48"/>
      <c r="BA1406" s="48"/>
      <c r="BB1406" s="48"/>
      <c r="BC1406" s="48"/>
      <c r="BD1406" s="48"/>
      <c r="BE1406" s="48"/>
      <c r="BF1406" s="48"/>
      <c r="BG1406" s="48"/>
      <c r="BH1406" s="48"/>
      <c r="BI1406" s="48"/>
      <c r="BJ1406" s="48"/>
      <c r="BK1406" s="48"/>
      <c r="BL1406" s="48"/>
      <c r="BM1406" s="48"/>
      <c r="BN1406" s="48"/>
      <c r="BO1406" s="48"/>
      <c r="BP1406" s="48"/>
      <c r="BQ1406" s="48"/>
      <c r="BR1406" s="48"/>
      <c r="BS1406" s="48"/>
      <c r="BT1406" s="48"/>
      <c r="BU1406" s="48"/>
    </row>
    <row r="1407" spans="1:73" hidden="1">
      <c r="A1407" s="48"/>
      <c r="B1407" s="48"/>
      <c r="C1407" s="70" t="s">
        <v>3751</v>
      </c>
      <c r="D1407" s="48"/>
      <c r="E1407" s="48"/>
      <c r="F1407" s="48"/>
      <c r="G1407" s="48"/>
      <c r="H1407" s="48"/>
      <c r="I1407" s="48"/>
      <c r="J1407" s="48"/>
      <c r="K1407" s="48"/>
      <c r="L1407" s="450">
        <f t="shared" si="91"/>
        <v>1036</v>
      </c>
      <c r="M1407" s="450"/>
      <c r="N1407" s="145" t="s">
        <v>3752</v>
      </c>
      <c r="O1407" s="48"/>
      <c r="P1407" s="48"/>
      <c r="Q1407" s="48"/>
      <c r="R1407" s="48"/>
      <c r="S1407" s="48"/>
      <c r="T1407" s="48"/>
      <c r="U1407" s="451" t="str">
        <f t="shared" si="89"/>
        <v/>
      </c>
      <c r="V1407" s="451"/>
      <c r="W1407" s="451" t="str">
        <f t="shared" si="90"/>
        <v/>
      </c>
      <c r="X1407" s="451"/>
      <c r="Y1407" s="48"/>
      <c r="Z1407" s="48"/>
      <c r="AA1407" s="48"/>
      <c r="AB1407" s="48"/>
      <c r="AC1407" s="48"/>
      <c r="AD1407" s="48"/>
      <c r="AE1407" s="48"/>
      <c r="AF1407" s="48"/>
      <c r="AG1407" s="48"/>
      <c r="AH1407" s="48"/>
      <c r="AI1407" s="48"/>
      <c r="AJ1407" s="48"/>
      <c r="AK1407" s="48"/>
      <c r="AL1407" s="48"/>
      <c r="AM1407" s="48"/>
      <c r="AN1407" s="48"/>
      <c r="AO1407" s="48"/>
      <c r="AP1407" s="48"/>
      <c r="AQ1407" s="48"/>
      <c r="AR1407" s="48"/>
      <c r="AS1407" s="48"/>
      <c r="AT1407" s="48"/>
      <c r="AU1407" s="48"/>
      <c r="AV1407" s="48"/>
      <c r="AW1407" s="48"/>
      <c r="AX1407" s="48"/>
      <c r="AY1407" s="48"/>
      <c r="AZ1407" s="48"/>
      <c r="BA1407" s="48"/>
      <c r="BB1407" s="48"/>
      <c r="BC1407" s="48"/>
      <c r="BD1407" s="48"/>
      <c r="BE1407" s="48"/>
      <c r="BF1407" s="48"/>
      <c r="BG1407" s="48"/>
      <c r="BH1407" s="48"/>
      <c r="BI1407" s="48"/>
      <c r="BJ1407" s="48"/>
      <c r="BK1407" s="48"/>
      <c r="BL1407" s="48"/>
      <c r="BM1407" s="48"/>
      <c r="BN1407" s="48"/>
      <c r="BO1407" s="48"/>
      <c r="BP1407" s="48"/>
      <c r="BQ1407" s="48"/>
      <c r="BR1407" s="48"/>
      <c r="BS1407" s="48"/>
      <c r="BT1407" s="48"/>
      <c r="BU1407" s="48"/>
    </row>
    <row r="1408" spans="1:73" hidden="1">
      <c r="A1408" s="48"/>
      <c r="B1408" s="48"/>
      <c r="C1408" s="70" t="s">
        <v>3753</v>
      </c>
      <c r="D1408" s="48"/>
      <c r="E1408" s="48"/>
      <c r="F1408" s="48"/>
      <c r="G1408" s="48"/>
      <c r="H1408" s="48"/>
      <c r="I1408" s="48"/>
      <c r="J1408" s="48"/>
      <c r="K1408" s="48"/>
      <c r="L1408" s="450">
        <f t="shared" si="91"/>
        <v>1037</v>
      </c>
      <c r="M1408" s="450"/>
      <c r="N1408" s="145" t="s">
        <v>3754</v>
      </c>
      <c r="O1408" s="48"/>
      <c r="P1408" s="48"/>
      <c r="Q1408" s="48"/>
      <c r="R1408" s="48"/>
      <c r="S1408" s="48"/>
      <c r="T1408" s="48"/>
      <c r="U1408" s="451" t="str">
        <f t="shared" si="89"/>
        <v/>
      </c>
      <c r="V1408" s="451"/>
      <c r="W1408" s="451" t="str">
        <f t="shared" si="90"/>
        <v/>
      </c>
      <c r="X1408" s="451"/>
      <c r="Y1408" s="48"/>
      <c r="Z1408" s="48"/>
      <c r="AA1408" s="48"/>
      <c r="AB1408" s="48"/>
      <c r="AC1408" s="48"/>
      <c r="AD1408" s="48"/>
      <c r="AE1408" s="48"/>
      <c r="AF1408" s="48"/>
      <c r="AG1408" s="48"/>
      <c r="AH1408" s="48"/>
      <c r="AI1408" s="48"/>
      <c r="AJ1408" s="48"/>
      <c r="AK1408" s="48"/>
      <c r="AL1408" s="48"/>
      <c r="AM1408" s="48"/>
      <c r="AN1408" s="48"/>
      <c r="AO1408" s="48"/>
      <c r="AP1408" s="48"/>
      <c r="AQ1408" s="48"/>
      <c r="AR1408" s="48"/>
      <c r="AS1408" s="48"/>
      <c r="AT1408" s="48"/>
      <c r="AU1408" s="48"/>
      <c r="AV1408" s="48"/>
      <c r="AW1408" s="48"/>
      <c r="AX1408" s="48"/>
      <c r="AY1408" s="48"/>
      <c r="AZ1408" s="48"/>
      <c r="BA1408" s="48"/>
      <c r="BB1408" s="48"/>
      <c r="BC1408" s="48"/>
      <c r="BD1408" s="48"/>
      <c r="BE1408" s="48"/>
      <c r="BF1408" s="48"/>
      <c r="BG1408" s="48"/>
      <c r="BH1408" s="48"/>
      <c r="BI1408" s="48"/>
      <c r="BJ1408" s="48"/>
      <c r="BK1408" s="48"/>
      <c r="BL1408" s="48"/>
      <c r="BM1408" s="48"/>
      <c r="BN1408" s="48"/>
      <c r="BO1408" s="48"/>
      <c r="BP1408" s="48"/>
      <c r="BQ1408" s="48"/>
      <c r="BR1408" s="48"/>
      <c r="BS1408" s="48"/>
      <c r="BT1408" s="48"/>
      <c r="BU1408" s="48"/>
    </row>
    <row r="1409" spans="1:73" hidden="1">
      <c r="A1409" s="48"/>
      <c r="B1409" s="48"/>
      <c r="C1409" s="70" t="s">
        <v>3755</v>
      </c>
      <c r="D1409" s="48"/>
      <c r="E1409" s="48"/>
      <c r="F1409" s="48"/>
      <c r="G1409" s="48"/>
      <c r="H1409" s="48"/>
      <c r="I1409" s="48"/>
      <c r="J1409" s="48"/>
      <c r="K1409" s="48"/>
      <c r="L1409" s="450">
        <f t="shared" si="91"/>
        <v>1038</v>
      </c>
      <c r="M1409" s="450"/>
      <c r="N1409" s="145" t="s">
        <v>3756</v>
      </c>
      <c r="O1409" s="48"/>
      <c r="P1409" s="48"/>
      <c r="Q1409" s="48"/>
      <c r="R1409" s="48"/>
      <c r="S1409" s="48"/>
      <c r="T1409" s="48"/>
      <c r="U1409" s="451" t="str">
        <f t="shared" si="89"/>
        <v/>
      </c>
      <c r="V1409" s="451"/>
      <c r="W1409" s="451" t="str">
        <f t="shared" si="90"/>
        <v/>
      </c>
      <c r="X1409" s="451"/>
      <c r="Y1409" s="48"/>
      <c r="Z1409" s="48"/>
      <c r="AA1409" s="48"/>
      <c r="AB1409" s="48"/>
      <c r="AC1409" s="48"/>
      <c r="AD1409" s="48"/>
      <c r="AE1409" s="48"/>
      <c r="AF1409" s="48"/>
      <c r="AG1409" s="48"/>
      <c r="AH1409" s="48"/>
      <c r="AI1409" s="48"/>
      <c r="AJ1409" s="48"/>
      <c r="AK1409" s="48"/>
      <c r="AL1409" s="48"/>
      <c r="AM1409" s="48"/>
      <c r="AN1409" s="48"/>
      <c r="AO1409" s="48"/>
      <c r="AP1409" s="48"/>
      <c r="AQ1409" s="48"/>
      <c r="AR1409" s="48"/>
      <c r="AS1409" s="48"/>
      <c r="AT1409" s="48"/>
      <c r="AU1409" s="48"/>
      <c r="AV1409" s="48"/>
      <c r="AW1409" s="48"/>
      <c r="AX1409" s="48"/>
      <c r="AY1409" s="48"/>
      <c r="AZ1409" s="48"/>
      <c r="BA1409" s="48"/>
      <c r="BB1409" s="48"/>
      <c r="BC1409" s="48"/>
      <c r="BD1409" s="48"/>
      <c r="BE1409" s="48"/>
      <c r="BF1409" s="48"/>
      <c r="BG1409" s="48"/>
      <c r="BH1409" s="48"/>
      <c r="BI1409" s="48"/>
      <c r="BJ1409" s="48"/>
      <c r="BK1409" s="48"/>
      <c r="BL1409" s="48"/>
      <c r="BM1409" s="48"/>
      <c r="BN1409" s="48"/>
      <c r="BO1409" s="48"/>
      <c r="BP1409" s="48"/>
      <c r="BQ1409" s="48"/>
      <c r="BR1409" s="48"/>
      <c r="BS1409" s="48"/>
      <c r="BT1409" s="48"/>
      <c r="BU1409" s="48"/>
    </row>
    <row r="1410" spans="1:73" hidden="1">
      <c r="A1410" s="48"/>
      <c r="B1410" s="48"/>
      <c r="C1410" s="70" t="s">
        <v>3757</v>
      </c>
      <c r="D1410" s="48"/>
      <c r="E1410" s="48"/>
      <c r="F1410" s="48"/>
      <c r="G1410" s="48"/>
      <c r="H1410" s="48"/>
      <c r="I1410" s="48"/>
      <c r="J1410" s="48"/>
      <c r="K1410" s="48"/>
      <c r="L1410" s="450">
        <f t="shared" si="91"/>
        <v>1039</v>
      </c>
      <c r="M1410" s="450"/>
      <c r="N1410" s="145" t="s">
        <v>3758</v>
      </c>
      <c r="O1410" s="48"/>
      <c r="P1410" s="48"/>
      <c r="Q1410" s="48"/>
      <c r="R1410" s="48"/>
      <c r="S1410" s="48"/>
      <c r="T1410" s="48"/>
      <c r="U1410" s="451" t="str">
        <f t="shared" si="89"/>
        <v/>
      </c>
      <c r="V1410" s="451"/>
      <c r="W1410" s="451" t="str">
        <f t="shared" si="90"/>
        <v/>
      </c>
      <c r="X1410" s="451"/>
      <c r="Y1410" s="48"/>
      <c r="Z1410" s="48"/>
      <c r="AA1410" s="48"/>
      <c r="AB1410" s="48"/>
      <c r="AC1410" s="48"/>
      <c r="AD1410" s="48"/>
      <c r="AE1410" s="48"/>
      <c r="AF1410" s="48"/>
      <c r="AG1410" s="48"/>
      <c r="AH1410" s="48"/>
      <c r="AI1410" s="48"/>
      <c r="AJ1410" s="48"/>
      <c r="AK1410" s="48"/>
      <c r="AL1410" s="48"/>
      <c r="AM1410" s="48"/>
      <c r="AN1410" s="48"/>
      <c r="AO1410" s="48"/>
      <c r="AP1410" s="48"/>
      <c r="AQ1410" s="48"/>
      <c r="AR1410" s="48"/>
      <c r="AS1410" s="48"/>
      <c r="AT1410" s="48"/>
      <c r="AU1410" s="48"/>
      <c r="AV1410" s="48"/>
      <c r="AW1410" s="48"/>
      <c r="AX1410" s="48"/>
      <c r="AY1410" s="48"/>
      <c r="AZ1410" s="48"/>
      <c r="BA1410" s="48"/>
      <c r="BB1410" s="48"/>
      <c r="BC1410" s="48"/>
      <c r="BD1410" s="48"/>
      <c r="BE1410" s="48"/>
      <c r="BF1410" s="48"/>
      <c r="BG1410" s="48"/>
      <c r="BH1410" s="48"/>
      <c r="BI1410" s="48"/>
      <c r="BJ1410" s="48"/>
      <c r="BK1410" s="48"/>
      <c r="BL1410" s="48"/>
      <c r="BM1410" s="48"/>
      <c r="BN1410" s="48"/>
      <c r="BO1410" s="48"/>
      <c r="BP1410" s="48"/>
      <c r="BQ1410" s="48"/>
      <c r="BR1410" s="48"/>
      <c r="BS1410" s="48"/>
      <c r="BT1410" s="48"/>
      <c r="BU1410" s="48"/>
    </row>
    <row r="1411" spans="1:73" hidden="1">
      <c r="A1411" s="48"/>
      <c r="B1411" s="48"/>
      <c r="C1411" s="70" t="s">
        <v>3759</v>
      </c>
      <c r="D1411" s="48"/>
      <c r="E1411" s="48"/>
      <c r="F1411" s="48"/>
      <c r="G1411" s="48"/>
      <c r="H1411" s="48"/>
      <c r="I1411" s="48"/>
      <c r="J1411" s="48"/>
      <c r="K1411" s="48"/>
      <c r="L1411" s="450">
        <f t="shared" si="91"/>
        <v>1040</v>
      </c>
      <c r="M1411" s="450"/>
      <c r="N1411" s="145" t="s">
        <v>3760</v>
      </c>
      <c r="O1411" s="48"/>
      <c r="P1411" s="48"/>
      <c r="Q1411" s="48"/>
      <c r="R1411" s="48"/>
      <c r="S1411" s="48"/>
      <c r="T1411" s="48"/>
      <c r="U1411" s="451" t="str">
        <f t="shared" si="89"/>
        <v/>
      </c>
      <c r="V1411" s="451"/>
      <c r="W1411" s="451" t="str">
        <f t="shared" si="90"/>
        <v/>
      </c>
      <c r="X1411" s="451"/>
      <c r="Y1411" s="48"/>
      <c r="Z1411" s="48"/>
      <c r="AA1411" s="48"/>
      <c r="AB1411" s="48"/>
      <c r="AC1411" s="48"/>
      <c r="AD1411" s="48"/>
      <c r="AE1411" s="48"/>
      <c r="AF1411" s="48"/>
      <c r="AG1411" s="48"/>
      <c r="AH1411" s="48"/>
      <c r="AI1411" s="48"/>
      <c r="AJ1411" s="48"/>
      <c r="AK1411" s="48"/>
      <c r="AL1411" s="48"/>
      <c r="AM1411" s="48"/>
      <c r="AN1411" s="48"/>
      <c r="AO1411" s="48"/>
      <c r="AP1411" s="48"/>
      <c r="AQ1411" s="48"/>
      <c r="AR1411" s="48"/>
      <c r="AS1411" s="48"/>
      <c r="AT1411" s="48"/>
      <c r="AU1411" s="48"/>
      <c r="AV1411" s="48"/>
      <c r="AW1411" s="48"/>
      <c r="AX1411" s="48"/>
      <c r="AY1411" s="48"/>
      <c r="AZ1411" s="48"/>
      <c r="BA1411" s="48"/>
      <c r="BB1411" s="48"/>
      <c r="BC1411" s="48"/>
      <c r="BD1411" s="48"/>
      <c r="BE1411" s="48"/>
      <c r="BF1411" s="48"/>
      <c r="BG1411" s="48"/>
      <c r="BH1411" s="48"/>
      <c r="BI1411" s="48"/>
      <c r="BJ1411" s="48"/>
      <c r="BK1411" s="48"/>
      <c r="BL1411" s="48"/>
      <c r="BM1411" s="48"/>
      <c r="BN1411" s="48"/>
      <c r="BO1411" s="48"/>
      <c r="BP1411" s="48"/>
      <c r="BQ1411" s="48"/>
      <c r="BR1411" s="48"/>
      <c r="BS1411" s="48"/>
      <c r="BT1411" s="48"/>
      <c r="BU1411" s="48"/>
    </row>
    <row r="1412" spans="1:73" hidden="1">
      <c r="A1412" s="48"/>
      <c r="B1412" s="48"/>
      <c r="C1412" s="70" t="s">
        <v>3761</v>
      </c>
      <c r="D1412" s="48"/>
      <c r="E1412" s="48"/>
      <c r="F1412" s="48"/>
      <c r="G1412" s="48"/>
      <c r="H1412" s="48"/>
      <c r="I1412" s="48"/>
      <c r="J1412" s="48"/>
      <c r="K1412" s="48"/>
      <c r="L1412" s="450">
        <f t="shared" si="91"/>
        <v>1041</v>
      </c>
      <c r="M1412" s="450"/>
      <c r="N1412" s="145" t="s">
        <v>3762</v>
      </c>
      <c r="O1412" s="48"/>
      <c r="P1412" s="48"/>
      <c r="Q1412" s="48"/>
      <c r="R1412" s="48"/>
      <c r="S1412" s="48"/>
      <c r="T1412" s="48"/>
      <c r="U1412" s="451" t="str">
        <f t="shared" si="89"/>
        <v/>
      </c>
      <c r="V1412" s="451"/>
      <c r="W1412" s="451" t="str">
        <f t="shared" si="90"/>
        <v/>
      </c>
      <c r="X1412" s="451"/>
      <c r="Y1412" s="48"/>
      <c r="Z1412" s="48"/>
      <c r="AA1412" s="48"/>
      <c r="AB1412" s="48"/>
      <c r="AC1412" s="48"/>
      <c r="AD1412" s="48"/>
      <c r="AE1412" s="48"/>
      <c r="AF1412" s="48"/>
      <c r="AG1412" s="48"/>
      <c r="AH1412" s="48"/>
      <c r="AI1412" s="48"/>
      <c r="AJ1412" s="48"/>
      <c r="AK1412" s="48"/>
      <c r="AL1412" s="48"/>
      <c r="AM1412" s="48"/>
      <c r="AN1412" s="48"/>
      <c r="AO1412" s="48"/>
      <c r="AP1412" s="48"/>
      <c r="AQ1412" s="48"/>
      <c r="AR1412" s="48"/>
      <c r="AS1412" s="48"/>
      <c r="AT1412" s="48"/>
      <c r="AU1412" s="48"/>
      <c r="AV1412" s="48"/>
      <c r="AW1412" s="48"/>
      <c r="AX1412" s="48"/>
      <c r="AY1412" s="48"/>
      <c r="AZ1412" s="48"/>
      <c r="BA1412" s="48"/>
      <c r="BB1412" s="48"/>
      <c r="BC1412" s="48"/>
      <c r="BD1412" s="48"/>
      <c r="BE1412" s="48"/>
      <c r="BF1412" s="48"/>
      <c r="BG1412" s="48"/>
      <c r="BH1412" s="48"/>
      <c r="BI1412" s="48"/>
      <c r="BJ1412" s="48"/>
      <c r="BK1412" s="48"/>
      <c r="BL1412" s="48"/>
      <c r="BM1412" s="48"/>
      <c r="BN1412" s="48"/>
      <c r="BO1412" s="48"/>
      <c r="BP1412" s="48"/>
      <c r="BQ1412" s="48"/>
      <c r="BR1412" s="48"/>
      <c r="BS1412" s="48"/>
      <c r="BT1412" s="48"/>
      <c r="BU1412" s="48"/>
    </row>
    <row r="1413" spans="1:73" hidden="1">
      <c r="A1413" s="48"/>
      <c r="B1413" s="48"/>
      <c r="C1413" s="70" t="s">
        <v>3763</v>
      </c>
      <c r="D1413" s="48"/>
      <c r="E1413" s="48"/>
      <c r="F1413" s="48"/>
      <c r="G1413" s="48"/>
      <c r="H1413" s="48"/>
      <c r="I1413" s="48"/>
      <c r="J1413" s="48"/>
      <c r="K1413" s="48"/>
      <c r="L1413" s="450">
        <f t="shared" si="91"/>
        <v>1042</v>
      </c>
      <c r="M1413" s="450"/>
      <c r="N1413" s="145" t="s">
        <v>3764</v>
      </c>
      <c r="O1413" s="48"/>
      <c r="P1413" s="48"/>
      <c r="Q1413" s="48"/>
      <c r="R1413" s="48"/>
      <c r="S1413" s="48"/>
      <c r="T1413" s="48"/>
      <c r="U1413" s="451" t="str">
        <f t="shared" si="89"/>
        <v/>
      </c>
      <c r="V1413" s="451"/>
      <c r="W1413" s="451" t="str">
        <f t="shared" si="90"/>
        <v/>
      </c>
      <c r="X1413" s="451"/>
      <c r="Y1413" s="48"/>
      <c r="Z1413" s="48"/>
      <c r="AA1413" s="48"/>
      <c r="AB1413" s="48"/>
      <c r="AC1413" s="48"/>
      <c r="AD1413" s="48"/>
      <c r="AE1413" s="48"/>
      <c r="AF1413" s="48"/>
      <c r="AG1413" s="48"/>
      <c r="AH1413" s="48"/>
      <c r="AI1413" s="48"/>
      <c r="AJ1413" s="48"/>
      <c r="AK1413" s="48"/>
      <c r="AL1413" s="48"/>
      <c r="AM1413" s="48"/>
      <c r="AN1413" s="48"/>
      <c r="AO1413" s="48"/>
      <c r="AP1413" s="48"/>
      <c r="AQ1413" s="48"/>
      <c r="AR1413" s="48"/>
      <c r="AS1413" s="48"/>
      <c r="AT1413" s="48"/>
      <c r="AU1413" s="48"/>
      <c r="AV1413" s="48"/>
      <c r="AW1413" s="48"/>
      <c r="AX1413" s="48"/>
      <c r="AY1413" s="48"/>
      <c r="AZ1413" s="48"/>
      <c r="BA1413" s="48"/>
      <c r="BB1413" s="48"/>
      <c r="BC1413" s="48"/>
      <c r="BD1413" s="48"/>
      <c r="BE1413" s="48"/>
      <c r="BF1413" s="48"/>
      <c r="BG1413" s="48"/>
      <c r="BH1413" s="48"/>
      <c r="BI1413" s="48"/>
      <c r="BJ1413" s="48"/>
      <c r="BK1413" s="48"/>
      <c r="BL1413" s="48"/>
      <c r="BM1413" s="48"/>
      <c r="BN1413" s="48"/>
      <c r="BO1413" s="48"/>
      <c r="BP1413" s="48"/>
      <c r="BQ1413" s="48"/>
      <c r="BR1413" s="48"/>
      <c r="BS1413" s="48"/>
      <c r="BT1413" s="48"/>
      <c r="BU1413" s="48"/>
    </row>
    <row r="1414" spans="1:73" hidden="1">
      <c r="A1414" s="48"/>
      <c r="B1414" s="48"/>
      <c r="C1414" s="70" t="s">
        <v>3765</v>
      </c>
      <c r="D1414" s="48"/>
      <c r="E1414" s="48"/>
      <c r="F1414" s="48"/>
      <c r="G1414" s="48"/>
      <c r="H1414" s="48"/>
      <c r="I1414" s="48"/>
      <c r="J1414" s="48"/>
      <c r="K1414" s="48"/>
      <c r="L1414" s="450">
        <f t="shared" si="91"/>
        <v>1043</v>
      </c>
      <c r="M1414" s="450"/>
      <c r="N1414" s="145" t="s">
        <v>3766</v>
      </c>
      <c r="O1414" s="48"/>
      <c r="P1414" s="48"/>
      <c r="Q1414" s="48"/>
      <c r="R1414" s="48"/>
      <c r="S1414" s="48"/>
      <c r="T1414" s="48"/>
      <c r="U1414" s="451" t="str">
        <f t="shared" si="89"/>
        <v/>
      </c>
      <c r="V1414" s="451"/>
      <c r="W1414" s="451" t="str">
        <f t="shared" si="90"/>
        <v/>
      </c>
      <c r="X1414" s="451"/>
      <c r="Y1414" s="48"/>
      <c r="Z1414" s="48"/>
      <c r="AA1414" s="48"/>
      <c r="AB1414" s="48"/>
      <c r="AC1414" s="48"/>
      <c r="AD1414" s="48"/>
      <c r="AE1414" s="48"/>
      <c r="AF1414" s="48"/>
      <c r="AG1414" s="48"/>
      <c r="AH1414" s="48"/>
      <c r="AI1414" s="48"/>
      <c r="AJ1414" s="48"/>
      <c r="AK1414" s="48"/>
      <c r="AL1414" s="48"/>
      <c r="AM1414" s="48"/>
      <c r="AN1414" s="48"/>
      <c r="AO1414" s="48"/>
      <c r="AP1414" s="48"/>
      <c r="AQ1414" s="48"/>
      <c r="AR1414" s="48"/>
      <c r="AS1414" s="48"/>
      <c r="AT1414" s="48"/>
      <c r="AU1414" s="48"/>
      <c r="AV1414" s="48"/>
      <c r="AW1414" s="48"/>
      <c r="AX1414" s="48"/>
      <c r="AY1414" s="48"/>
      <c r="AZ1414" s="48"/>
      <c r="BA1414" s="48"/>
      <c r="BB1414" s="48"/>
      <c r="BC1414" s="48"/>
      <c r="BD1414" s="48"/>
      <c r="BE1414" s="48"/>
      <c r="BF1414" s="48"/>
      <c r="BG1414" s="48"/>
      <c r="BH1414" s="48"/>
      <c r="BI1414" s="48"/>
      <c r="BJ1414" s="48"/>
      <c r="BK1414" s="48"/>
      <c r="BL1414" s="48"/>
      <c r="BM1414" s="48"/>
      <c r="BN1414" s="48"/>
      <c r="BO1414" s="48"/>
      <c r="BP1414" s="48"/>
      <c r="BQ1414" s="48"/>
      <c r="BR1414" s="48"/>
      <c r="BS1414" s="48"/>
      <c r="BT1414" s="48"/>
      <c r="BU1414" s="48"/>
    </row>
    <row r="1415" spans="1:73" hidden="1">
      <c r="A1415" s="48"/>
      <c r="B1415" s="48"/>
      <c r="C1415" s="70" t="s">
        <v>3767</v>
      </c>
      <c r="D1415" s="48"/>
      <c r="E1415" s="48"/>
      <c r="F1415" s="48"/>
      <c r="G1415" s="48"/>
      <c r="H1415" s="48"/>
      <c r="I1415" s="48"/>
      <c r="J1415" s="48"/>
      <c r="K1415" s="48"/>
      <c r="L1415" s="450">
        <f t="shared" si="91"/>
        <v>1044</v>
      </c>
      <c r="M1415" s="450"/>
      <c r="N1415" s="145" t="s">
        <v>3768</v>
      </c>
      <c r="O1415" s="48"/>
      <c r="P1415" s="48"/>
      <c r="Q1415" s="48"/>
      <c r="R1415" s="48"/>
      <c r="S1415" s="48"/>
      <c r="T1415" s="48"/>
      <c r="U1415" s="451" t="str">
        <f t="shared" si="89"/>
        <v/>
      </c>
      <c r="V1415" s="451"/>
      <c r="W1415" s="451" t="str">
        <f t="shared" si="90"/>
        <v/>
      </c>
      <c r="X1415" s="451"/>
      <c r="Y1415" s="48"/>
      <c r="Z1415" s="48"/>
      <c r="AA1415" s="48"/>
      <c r="AB1415" s="48"/>
      <c r="AC1415" s="48"/>
      <c r="AD1415" s="48"/>
      <c r="AE1415" s="48"/>
      <c r="AF1415" s="48"/>
      <c r="AG1415" s="48"/>
      <c r="AH1415" s="48"/>
      <c r="AI1415" s="48"/>
      <c r="AJ1415" s="48"/>
      <c r="AK1415" s="48"/>
      <c r="AL1415" s="48"/>
      <c r="AM1415" s="48"/>
      <c r="AN1415" s="48"/>
      <c r="AO1415" s="48"/>
      <c r="AP1415" s="48"/>
      <c r="AQ1415" s="48"/>
      <c r="AR1415" s="48"/>
      <c r="AS1415" s="48"/>
      <c r="AT1415" s="48"/>
      <c r="AU1415" s="48"/>
      <c r="AV1415" s="48"/>
      <c r="AW1415" s="48"/>
      <c r="AX1415" s="48"/>
      <c r="AY1415" s="48"/>
      <c r="AZ1415" s="48"/>
      <c r="BA1415" s="48"/>
      <c r="BB1415" s="48"/>
      <c r="BC1415" s="48"/>
      <c r="BD1415" s="48"/>
      <c r="BE1415" s="48"/>
      <c r="BF1415" s="48"/>
      <c r="BG1415" s="48"/>
      <c r="BH1415" s="48"/>
      <c r="BI1415" s="48"/>
      <c r="BJ1415" s="48"/>
      <c r="BK1415" s="48"/>
      <c r="BL1415" s="48"/>
      <c r="BM1415" s="48"/>
      <c r="BN1415" s="48"/>
      <c r="BO1415" s="48"/>
      <c r="BP1415" s="48"/>
      <c r="BQ1415" s="48"/>
      <c r="BR1415" s="48"/>
      <c r="BS1415" s="48"/>
      <c r="BT1415" s="48"/>
      <c r="BU1415" s="48"/>
    </row>
    <row r="1416" spans="1:73" hidden="1">
      <c r="A1416" s="48"/>
      <c r="B1416" s="48"/>
      <c r="C1416" s="70" t="s">
        <v>3769</v>
      </c>
      <c r="D1416" s="48"/>
      <c r="E1416" s="48"/>
      <c r="F1416" s="48"/>
      <c r="G1416" s="48"/>
      <c r="H1416" s="48"/>
      <c r="I1416" s="48"/>
      <c r="J1416" s="48"/>
      <c r="K1416" s="48"/>
      <c r="L1416" s="450">
        <f t="shared" si="91"/>
        <v>1045</v>
      </c>
      <c r="M1416" s="450"/>
      <c r="N1416" s="145" t="s">
        <v>3770</v>
      </c>
      <c r="O1416" s="48"/>
      <c r="P1416" s="48"/>
      <c r="Q1416" s="48"/>
      <c r="R1416" s="48"/>
      <c r="S1416" s="48"/>
      <c r="T1416" s="48"/>
      <c r="U1416" s="451" t="str">
        <f t="shared" si="89"/>
        <v/>
      </c>
      <c r="V1416" s="451"/>
      <c r="W1416" s="451" t="str">
        <f t="shared" si="90"/>
        <v/>
      </c>
      <c r="X1416" s="451"/>
      <c r="Y1416" s="48"/>
      <c r="Z1416" s="48"/>
      <c r="AA1416" s="48"/>
      <c r="AB1416" s="48"/>
      <c r="AC1416" s="48"/>
      <c r="AD1416" s="48"/>
      <c r="AE1416" s="48"/>
      <c r="AF1416" s="48"/>
      <c r="AG1416" s="48"/>
      <c r="AH1416" s="48"/>
      <c r="AI1416" s="48"/>
      <c r="AJ1416" s="48"/>
      <c r="AK1416" s="48"/>
      <c r="AL1416" s="48"/>
      <c r="AM1416" s="48"/>
      <c r="AN1416" s="48"/>
      <c r="AO1416" s="48"/>
      <c r="AP1416" s="48"/>
      <c r="AQ1416" s="48"/>
      <c r="AR1416" s="48"/>
      <c r="AS1416" s="48"/>
      <c r="AT1416" s="48"/>
      <c r="AU1416" s="48"/>
      <c r="AV1416" s="48"/>
      <c r="AW1416" s="48"/>
      <c r="AX1416" s="48"/>
      <c r="AY1416" s="48"/>
      <c r="AZ1416" s="48"/>
      <c r="BA1416" s="48"/>
      <c r="BB1416" s="48"/>
      <c r="BC1416" s="48"/>
      <c r="BD1416" s="48"/>
      <c r="BE1416" s="48"/>
      <c r="BF1416" s="48"/>
      <c r="BG1416" s="48"/>
      <c r="BH1416" s="48"/>
      <c r="BI1416" s="48"/>
      <c r="BJ1416" s="48"/>
      <c r="BK1416" s="48"/>
      <c r="BL1416" s="48"/>
      <c r="BM1416" s="48"/>
      <c r="BN1416" s="48"/>
      <c r="BO1416" s="48"/>
      <c r="BP1416" s="48"/>
      <c r="BQ1416" s="48"/>
      <c r="BR1416" s="48"/>
      <c r="BS1416" s="48"/>
      <c r="BT1416" s="48"/>
      <c r="BU1416" s="48"/>
    </row>
    <row r="1417" spans="1:73" hidden="1">
      <c r="A1417" s="48"/>
      <c r="B1417" s="48"/>
      <c r="C1417" s="70" t="s">
        <v>3771</v>
      </c>
      <c r="D1417" s="48"/>
      <c r="E1417" s="48"/>
      <c r="F1417" s="48"/>
      <c r="G1417" s="48"/>
      <c r="H1417" s="48"/>
      <c r="I1417" s="48"/>
      <c r="J1417" s="48"/>
      <c r="K1417" s="48"/>
      <c r="L1417" s="450">
        <f t="shared" si="91"/>
        <v>1046</v>
      </c>
      <c r="M1417" s="450"/>
      <c r="N1417" s="145" t="s">
        <v>3772</v>
      </c>
      <c r="O1417" s="48"/>
      <c r="P1417" s="48"/>
      <c r="Q1417" s="48"/>
      <c r="R1417" s="48"/>
      <c r="S1417" s="48"/>
      <c r="T1417" s="48"/>
      <c r="U1417" s="451" t="str">
        <f t="shared" si="89"/>
        <v/>
      </c>
      <c r="V1417" s="451"/>
      <c r="W1417" s="451" t="str">
        <f t="shared" si="90"/>
        <v/>
      </c>
      <c r="X1417" s="451"/>
      <c r="Y1417" s="48"/>
      <c r="Z1417" s="48"/>
      <c r="AA1417" s="48"/>
      <c r="AB1417" s="48"/>
      <c r="AC1417" s="48"/>
      <c r="AD1417" s="48"/>
      <c r="AE1417" s="48"/>
      <c r="AF1417" s="48"/>
      <c r="AG1417" s="48"/>
      <c r="AH1417" s="48"/>
      <c r="AI1417" s="48"/>
      <c r="AJ1417" s="48"/>
      <c r="AK1417" s="48"/>
      <c r="AL1417" s="48"/>
      <c r="AM1417" s="48"/>
      <c r="AN1417" s="48"/>
      <c r="AO1417" s="48"/>
      <c r="AP1417" s="48"/>
      <c r="AQ1417" s="48"/>
      <c r="AR1417" s="48"/>
      <c r="AS1417" s="48"/>
      <c r="AT1417" s="48"/>
      <c r="AU1417" s="48"/>
      <c r="AV1417" s="48"/>
      <c r="AW1417" s="48"/>
      <c r="AX1417" s="48"/>
      <c r="AY1417" s="48"/>
      <c r="AZ1417" s="48"/>
      <c r="BA1417" s="48"/>
      <c r="BB1417" s="48"/>
      <c r="BC1417" s="48"/>
      <c r="BD1417" s="48"/>
      <c r="BE1417" s="48"/>
      <c r="BF1417" s="48"/>
      <c r="BG1417" s="48"/>
      <c r="BH1417" s="48"/>
      <c r="BI1417" s="48"/>
      <c r="BJ1417" s="48"/>
      <c r="BK1417" s="48"/>
      <c r="BL1417" s="48"/>
      <c r="BM1417" s="48"/>
      <c r="BN1417" s="48"/>
      <c r="BO1417" s="48"/>
      <c r="BP1417" s="48"/>
      <c r="BQ1417" s="48"/>
      <c r="BR1417" s="48"/>
      <c r="BS1417" s="48"/>
      <c r="BT1417" s="48"/>
      <c r="BU1417" s="48"/>
    </row>
    <row r="1418" spans="1:73" hidden="1">
      <c r="A1418" s="48"/>
      <c r="B1418" s="48"/>
      <c r="C1418" s="70" t="s">
        <v>3773</v>
      </c>
      <c r="D1418" s="48"/>
      <c r="E1418" s="48"/>
      <c r="F1418" s="48"/>
      <c r="G1418" s="48"/>
      <c r="H1418" s="48"/>
      <c r="I1418" s="48"/>
      <c r="J1418" s="48"/>
      <c r="K1418" s="48"/>
      <c r="L1418" s="450">
        <f t="shared" si="91"/>
        <v>1047</v>
      </c>
      <c r="M1418" s="450"/>
      <c r="N1418" s="145" t="s">
        <v>3774</v>
      </c>
      <c r="O1418" s="48"/>
      <c r="P1418" s="48"/>
      <c r="Q1418" s="48"/>
      <c r="R1418" s="48"/>
      <c r="S1418" s="48"/>
      <c r="T1418" s="48"/>
      <c r="U1418" s="451" t="str">
        <f t="shared" si="89"/>
        <v/>
      </c>
      <c r="V1418" s="451"/>
      <c r="W1418" s="451" t="str">
        <f t="shared" si="90"/>
        <v/>
      </c>
      <c r="X1418" s="451"/>
      <c r="Y1418" s="48"/>
      <c r="Z1418" s="48"/>
      <c r="AA1418" s="48"/>
      <c r="AB1418" s="48"/>
      <c r="AC1418" s="48"/>
      <c r="AD1418" s="48"/>
      <c r="AE1418" s="48"/>
      <c r="AF1418" s="48"/>
      <c r="AG1418" s="48"/>
      <c r="AH1418" s="48"/>
      <c r="AI1418" s="48"/>
      <c r="AJ1418" s="48"/>
      <c r="AK1418" s="48"/>
      <c r="AL1418" s="48"/>
      <c r="AM1418" s="48"/>
      <c r="AN1418" s="48"/>
      <c r="AO1418" s="48"/>
      <c r="AP1418" s="48"/>
      <c r="AQ1418" s="48"/>
      <c r="AR1418" s="48"/>
      <c r="AS1418" s="48"/>
      <c r="AT1418" s="48"/>
      <c r="AU1418" s="48"/>
      <c r="AV1418" s="48"/>
      <c r="AW1418" s="48"/>
      <c r="AX1418" s="48"/>
      <c r="AY1418" s="48"/>
      <c r="AZ1418" s="48"/>
      <c r="BA1418" s="48"/>
      <c r="BB1418" s="48"/>
      <c r="BC1418" s="48"/>
      <c r="BD1418" s="48"/>
      <c r="BE1418" s="48"/>
      <c r="BF1418" s="48"/>
      <c r="BG1418" s="48"/>
      <c r="BH1418" s="48"/>
      <c r="BI1418" s="48"/>
      <c r="BJ1418" s="48"/>
      <c r="BK1418" s="48"/>
      <c r="BL1418" s="48"/>
      <c r="BM1418" s="48"/>
      <c r="BN1418" s="48"/>
      <c r="BO1418" s="48"/>
      <c r="BP1418" s="48"/>
      <c r="BQ1418" s="48"/>
      <c r="BR1418" s="48"/>
      <c r="BS1418" s="48"/>
      <c r="BT1418" s="48"/>
      <c r="BU1418" s="48"/>
    </row>
    <row r="1419" spans="1:73" hidden="1">
      <c r="A1419" s="48"/>
      <c r="B1419" s="48"/>
      <c r="C1419" s="70" t="s">
        <v>3775</v>
      </c>
      <c r="D1419" s="48"/>
      <c r="E1419" s="48"/>
      <c r="F1419" s="48"/>
      <c r="G1419" s="48"/>
      <c r="H1419" s="48"/>
      <c r="I1419" s="48"/>
      <c r="J1419" s="48"/>
      <c r="K1419" s="48"/>
      <c r="L1419" s="450">
        <f t="shared" si="91"/>
        <v>1048</v>
      </c>
      <c r="M1419" s="450"/>
      <c r="N1419" s="145" t="s">
        <v>3776</v>
      </c>
      <c r="O1419" s="48"/>
      <c r="P1419" s="48"/>
      <c r="Q1419" s="48"/>
      <c r="R1419" s="48"/>
      <c r="S1419" s="48"/>
      <c r="T1419" s="48"/>
      <c r="U1419" s="451" t="str">
        <f t="shared" si="89"/>
        <v/>
      </c>
      <c r="V1419" s="451"/>
      <c r="W1419" s="451" t="str">
        <f t="shared" si="90"/>
        <v/>
      </c>
      <c r="X1419" s="451"/>
      <c r="Y1419" s="48"/>
      <c r="Z1419" s="48"/>
      <c r="AA1419" s="48"/>
      <c r="AB1419" s="48"/>
      <c r="AC1419" s="48"/>
      <c r="AD1419" s="48"/>
      <c r="AE1419" s="48"/>
      <c r="AF1419" s="48"/>
      <c r="AG1419" s="48"/>
      <c r="AH1419" s="48"/>
      <c r="AI1419" s="48"/>
      <c r="AJ1419" s="48"/>
      <c r="AK1419" s="48"/>
      <c r="AL1419" s="48"/>
      <c r="AM1419" s="48"/>
      <c r="AN1419" s="48"/>
      <c r="AO1419" s="48"/>
      <c r="AP1419" s="48"/>
      <c r="AQ1419" s="48"/>
      <c r="AR1419" s="48"/>
      <c r="AS1419" s="48"/>
      <c r="AT1419" s="48"/>
      <c r="AU1419" s="48"/>
      <c r="AV1419" s="48"/>
      <c r="AW1419" s="48"/>
      <c r="AX1419" s="48"/>
      <c r="AY1419" s="48"/>
      <c r="AZ1419" s="48"/>
      <c r="BA1419" s="48"/>
      <c r="BB1419" s="48"/>
      <c r="BC1419" s="48"/>
      <c r="BD1419" s="48"/>
      <c r="BE1419" s="48"/>
      <c r="BF1419" s="48"/>
      <c r="BG1419" s="48"/>
      <c r="BH1419" s="48"/>
      <c r="BI1419" s="48"/>
      <c r="BJ1419" s="48"/>
      <c r="BK1419" s="48"/>
      <c r="BL1419" s="48"/>
      <c r="BM1419" s="48"/>
      <c r="BN1419" s="48"/>
      <c r="BO1419" s="48"/>
      <c r="BP1419" s="48"/>
      <c r="BQ1419" s="48"/>
      <c r="BR1419" s="48"/>
      <c r="BS1419" s="48"/>
      <c r="BT1419" s="48"/>
      <c r="BU1419" s="48"/>
    </row>
    <row r="1420" spans="1:73" hidden="1">
      <c r="A1420" s="48"/>
      <c r="B1420" s="48"/>
      <c r="C1420" s="70" t="s">
        <v>3777</v>
      </c>
      <c r="D1420" s="48"/>
      <c r="E1420" s="48"/>
      <c r="F1420" s="48"/>
      <c r="G1420" s="48"/>
      <c r="H1420" s="48"/>
      <c r="I1420" s="48"/>
      <c r="J1420" s="48"/>
      <c r="K1420" s="48"/>
      <c r="L1420" s="450">
        <f t="shared" si="91"/>
        <v>1049</v>
      </c>
      <c r="M1420" s="450"/>
      <c r="N1420" s="145" t="s">
        <v>3778</v>
      </c>
      <c r="O1420" s="48"/>
      <c r="P1420" s="48"/>
      <c r="Q1420" s="48"/>
      <c r="R1420" s="48"/>
      <c r="S1420" s="48"/>
      <c r="T1420" s="48"/>
      <c r="U1420" s="451" t="str">
        <f t="shared" si="89"/>
        <v/>
      </c>
      <c r="V1420" s="451"/>
      <c r="W1420" s="451" t="str">
        <f t="shared" si="90"/>
        <v/>
      </c>
      <c r="X1420" s="451"/>
      <c r="Y1420" s="48"/>
      <c r="Z1420" s="48"/>
      <c r="AA1420" s="48"/>
      <c r="AB1420" s="48"/>
      <c r="AC1420" s="48"/>
      <c r="AD1420" s="48"/>
      <c r="AE1420" s="48"/>
      <c r="AF1420" s="48"/>
      <c r="AG1420" s="48"/>
      <c r="AH1420" s="48"/>
      <c r="AI1420" s="48"/>
      <c r="AJ1420" s="48"/>
      <c r="AK1420" s="48"/>
      <c r="AL1420" s="48"/>
      <c r="AM1420" s="48"/>
      <c r="AN1420" s="48"/>
      <c r="AO1420" s="48"/>
      <c r="AP1420" s="48"/>
      <c r="AQ1420" s="48"/>
      <c r="AR1420" s="48"/>
      <c r="AS1420" s="48"/>
      <c r="AT1420" s="48"/>
      <c r="AU1420" s="48"/>
      <c r="AV1420" s="48"/>
      <c r="AW1420" s="48"/>
      <c r="AX1420" s="48"/>
      <c r="AY1420" s="48"/>
      <c r="AZ1420" s="48"/>
      <c r="BA1420" s="48"/>
      <c r="BB1420" s="48"/>
      <c r="BC1420" s="48"/>
      <c r="BD1420" s="48"/>
      <c r="BE1420" s="48"/>
      <c r="BF1420" s="48"/>
      <c r="BG1420" s="48"/>
      <c r="BH1420" s="48"/>
      <c r="BI1420" s="48"/>
      <c r="BJ1420" s="48"/>
      <c r="BK1420" s="48"/>
      <c r="BL1420" s="48"/>
      <c r="BM1420" s="48"/>
      <c r="BN1420" s="48"/>
      <c r="BO1420" s="48"/>
      <c r="BP1420" s="48"/>
      <c r="BQ1420" s="48"/>
      <c r="BR1420" s="48"/>
      <c r="BS1420" s="48"/>
      <c r="BT1420" s="48"/>
      <c r="BU1420" s="48"/>
    </row>
    <row r="1421" spans="1:73" hidden="1">
      <c r="A1421" s="48"/>
      <c r="B1421" s="48"/>
      <c r="C1421" s="70" t="s">
        <v>3779</v>
      </c>
      <c r="D1421" s="48"/>
      <c r="E1421" s="48"/>
      <c r="F1421" s="48"/>
      <c r="G1421" s="48"/>
      <c r="H1421" s="48"/>
      <c r="I1421" s="48"/>
      <c r="J1421" s="48"/>
      <c r="K1421" s="48"/>
      <c r="L1421" s="450">
        <f t="shared" si="91"/>
        <v>1050</v>
      </c>
      <c r="M1421" s="450"/>
      <c r="N1421" s="145" t="s">
        <v>3780</v>
      </c>
      <c r="O1421" s="48"/>
      <c r="P1421" s="48"/>
      <c r="Q1421" s="48"/>
      <c r="R1421" s="48"/>
      <c r="S1421" s="48"/>
      <c r="T1421" s="48"/>
      <c r="U1421" s="451" t="str">
        <f t="shared" si="89"/>
        <v/>
      </c>
      <c r="V1421" s="451"/>
      <c r="W1421" s="451" t="str">
        <f t="shared" si="90"/>
        <v/>
      </c>
      <c r="X1421" s="451"/>
      <c r="Y1421" s="48"/>
      <c r="Z1421" s="48"/>
      <c r="AA1421" s="48"/>
      <c r="AB1421" s="48"/>
      <c r="AC1421" s="48"/>
      <c r="AD1421" s="48"/>
      <c r="AE1421" s="48"/>
      <c r="AF1421" s="48"/>
      <c r="AG1421" s="48"/>
      <c r="AH1421" s="48"/>
      <c r="AI1421" s="48"/>
      <c r="AJ1421" s="48"/>
      <c r="AK1421" s="48"/>
      <c r="AL1421" s="48"/>
      <c r="AM1421" s="48"/>
      <c r="AN1421" s="48"/>
      <c r="AO1421" s="48"/>
      <c r="AP1421" s="48"/>
      <c r="AQ1421" s="48"/>
      <c r="AR1421" s="48"/>
      <c r="AS1421" s="48"/>
      <c r="AT1421" s="48"/>
      <c r="AU1421" s="48"/>
      <c r="AV1421" s="48"/>
      <c r="AW1421" s="48"/>
      <c r="AX1421" s="48"/>
      <c r="AY1421" s="48"/>
      <c r="AZ1421" s="48"/>
      <c r="BA1421" s="48"/>
      <c r="BB1421" s="48"/>
      <c r="BC1421" s="48"/>
      <c r="BD1421" s="48"/>
      <c r="BE1421" s="48"/>
      <c r="BF1421" s="48"/>
      <c r="BG1421" s="48"/>
      <c r="BH1421" s="48"/>
      <c r="BI1421" s="48"/>
      <c r="BJ1421" s="48"/>
      <c r="BK1421" s="48"/>
      <c r="BL1421" s="48"/>
      <c r="BM1421" s="48"/>
      <c r="BN1421" s="48"/>
      <c r="BO1421" s="48"/>
      <c r="BP1421" s="48"/>
      <c r="BQ1421" s="48"/>
      <c r="BR1421" s="48"/>
      <c r="BS1421" s="48"/>
      <c r="BT1421" s="48"/>
      <c r="BU1421" s="48"/>
    </row>
    <row r="1422" spans="1:73" hidden="1">
      <c r="A1422" s="48"/>
      <c r="B1422" s="48"/>
      <c r="C1422" s="70" t="s">
        <v>3781</v>
      </c>
      <c r="D1422" s="48"/>
      <c r="E1422" s="48"/>
      <c r="F1422" s="48"/>
      <c r="G1422" s="48"/>
      <c r="H1422" s="48"/>
      <c r="I1422" s="48"/>
      <c r="J1422" s="48"/>
      <c r="K1422" s="48"/>
      <c r="L1422" s="450">
        <f t="shared" si="91"/>
        <v>1051</v>
      </c>
      <c r="M1422" s="450"/>
      <c r="N1422" s="145" t="s">
        <v>3782</v>
      </c>
      <c r="O1422" s="48"/>
      <c r="P1422" s="48"/>
      <c r="Q1422" s="48"/>
      <c r="R1422" s="48"/>
      <c r="S1422" s="48"/>
      <c r="T1422" s="48"/>
      <c r="U1422" s="451" t="str">
        <f t="shared" si="89"/>
        <v/>
      </c>
      <c r="V1422" s="451"/>
      <c r="W1422" s="451" t="str">
        <f t="shared" si="90"/>
        <v/>
      </c>
      <c r="X1422" s="451"/>
      <c r="Y1422" s="48"/>
      <c r="Z1422" s="48"/>
      <c r="AA1422" s="48"/>
      <c r="AB1422" s="48"/>
      <c r="AC1422" s="48"/>
      <c r="AD1422" s="48"/>
      <c r="AE1422" s="48"/>
      <c r="AF1422" s="48"/>
      <c r="AG1422" s="48"/>
      <c r="AH1422" s="48"/>
      <c r="AI1422" s="48"/>
      <c r="AJ1422" s="48"/>
      <c r="AK1422" s="48"/>
      <c r="AL1422" s="48"/>
      <c r="AM1422" s="48"/>
      <c r="AN1422" s="48"/>
      <c r="AO1422" s="48"/>
      <c r="AP1422" s="48"/>
      <c r="AQ1422" s="48"/>
      <c r="AR1422" s="48"/>
      <c r="AS1422" s="48"/>
      <c r="AT1422" s="48"/>
      <c r="AU1422" s="48"/>
      <c r="AV1422" s="48"/>
      <c r="AW1422" s="48"/>
      <c r="AX1422" s="48"/>
      <c r="AY1422" s="48"/>
      <c r="AZ1422" s="48"/>
      <c r="BA1422" s="48"/>
      <c r="BB1422" s="48"/>
      <c r="BC1422" s="48"/>
      <c r="BD1422" s="48"/>
      <c r="BE1422" s="48"/>
      <c r="BF1422" s="48"/>
      <c r="BG1422" s="48"/>
      <c r="BH1422" s="48"/>
      <c r="BI1422" s="48"/>
      <c r="BJ1422" s="48"/>
      <c r="BK1422" s="48"/>
      <c r="BL1422" s="48"/>
      <c r="BM1422" s="48"/>
      <c r="BN1422" s="48"/>
      <c r="BO1422" s="48"/>
      <c r="BP1422" s="48"/>
      <c r="BQ1422" s="48"/>
      <c r="BR1422" s="48"/>
      <c r="BS1422" s="48"/>
      <c r="BT1422" s="48"/>
      <c r="BU1422" s="48"/>
    </row>
    <row r="1423" spans="1:73" hidden="1">
      <c r="A1423" s="48"/>
      <c r="B1423" s="48"/>
      <c r="C1423" s="70" t="s">
        <v>3783</v>
      </c>
      <c r="D1423" s="48"/>
      <c r="E1423" s="48"/>
      <c r="F1423" s="48"/>
      <c r="G1423" s="48"/>
      <c r="H1423" s="48"/>
      <c r="I1423" s="48"/>
      <c r="J1423" s="48"/>
      <c r="K1423" s="48"/>
      <c r="L1423" s="450">
        <f t="shared" si="91"/>
        <v>1052</v>
      </c>
      <c r="M1423" s="450"/>
      <c r="N1423" s="145" t="s">
        <v>3784</v>
      </c>
      <c r="O1423" s="48"/>
      <c r="P1423" s="48"/>
      <c r="Q1423" s="48"/>
      <c r="R1423" s="48"/>
      <c r="S1423" s="48"/>
      <c r="T1423" s="48"/>
      <c r="U1423" s="451" t="str">
        <f t="shared" si="89"/>
        <v/>
      </c>
      <c r="V1423" s="451"/>
      <c r="W1423" s="451" t="str">
        <f t="shared" si="90"/>
        <v/>
      </c>
      <c r="X1423" s="451"/>
      <c r="Y1423" s="48"/>
      <c r="Z1423" s="48"/>
      <c r="AA1423" s="48"/>
      <c r="AB1423" s="48"/>
      <c r="AC1423" s="48"/>
      <c r="AD1423" s="48"/>
      <c r="AE1423" s="48"/>
      <c r="AF1423" s="48"/>
      <c r="AG1423" s="48"/>
      <c r="AH1423" s="48"/>
      <c r="AI1423" s="48"/>
      <c r="AJ1423" s="48"/>
      <c r="AK1423" s="48"/>
      <c r="AL1423" s="48"/>
      <c r="AM1423" s="48"/>
      <c r="AN1423" s="48"/>
      <c r="AO1423" s="48"/>
      <c r="AP1423" s="48"/>
      <c r="AQ1423" s="48"/>
      <c r="AR1423" s="48"/>
      <c r="AS1423" s="48"/>
      <c r="AT1423" s="48"/>
      <c r="AU1423" s="48"/>
      <c r="AV1423" s="48"/>
      <c r="AW1423" s="48"/>
      <c r="AX1423" s="48"/>
      <c r="AY1423" s="48"/>
      <c r="AZ1423" s="48"/>
      <c r="BA1423" s="48"/>
      <c r="BB1423" s="48"/>
      <c r="BC1423" s="48"/>
      <c r="BD1423" s="48"/>
      <c r="BE1423" s="48"/>
      <c r="BF1423" s="48"/>
      <c r="BG1423" s="48"/>
      <c r="BH1423" s="48"/>
      <c r="BI1423" s="48"/>
      <c r="BJ1423" s="48"/>
      <c r="BK1423" s="48"/>
      <c r="BL1423" s="48"/>
      <c r="BM1423" s="48"/>
      <c r="BN1423" s="48"/>
      <c r="BO1423" s="48"/>
      <c r="BP1423" s="48"/>
      <c r="BQ1423" s="48"/>
      <c r="BR1423" s="48"/>
      <c r="BS1423" s="48"/>
      <c r="BT1423" s="48"/>
      <c r="BU1423" s="48"/>
    </row>
    <row r="1424" spans="1:73" hidden="1">
      <c r="A1424" s="48"/>
      <c r="B1424" s="48"/>
      <c r="C1424" s="70" t="s">
        <v>3785</v>
      </c>
      <c r="D1424" s="48"/>
      <c r="E1424" s="48"/>
      <c r="F1424" s="48"/>
      <c r="G1424" s="48"/>
      <c r="H1424" s="48"/>
      <c r="I1424" s="48"/>
      <c r="J1424" s="48"/>
      <c r="K1424" s="48"/>
      <c r="L1424" s="450">
        <f t="shared" si="91"/>
        <v>1053</v>
      </c>
      <c r="M1424" s="450"/>
      <c r="N1424" s="145" t="s">
        <v>3786</v>
      </c>
      <c r="O1424" s="48"/>
      <c r="P1424" s="48"/>
      <c r="Q1424" s="48"/>
      <c r="R1424" s="48"/>
      <c r="S1424" s="48"/>
      <c r="T1424" s="48"/>
      <c r="U1424" s="451" t="str">
        <f t="shared" si="89"/>
        <v/>
      </c>
      <c r="V1424" s="451"/>
      <c r="W1424" s="451" t="str">
        <f t="shared" si="90"/>
        <v/>
      </c>
      <c r="X1424" s="451"/>
      <c r="Y1424" s="48"/>
      <c r="Z1424" s="48"/>
      <c r="AA1424" s="48"/>
      <c r="AB1424" s="48"/>
      <c r="AC1424" s="48"/>
      <c r="AD1424" s="48"/>
      <c r="AE1424" s="48"/>
      <c r="AF1424" s="48"/>
      <c r="AG1424" s="48"/>
      <c r="AH1424" s="48"/>
      <c r="AI1424" s="48"/>
      <c r="AJ1424" s="48"/>
      <c r="AK1424" s="48"/>
      <c r="AL1424" s="48"/>
      <c r="AM1424" s="48"/>
      <c r="AN1424" s="48"/>
      <c r="AO1424" s="48"/>
      <c r="AP1424" s="48"/>
      <c r="AQ1424" s="48"/>
      <c r="AR1424" s="48"/>
      <c r="AS1424" s="48"/>
      <c r="AT1424" s="48"/>
      <c r="AU1424" s="48"/>
      <c r="AV1424" s="48"/>
      <c r="AW1424" s="48"/>
      <c r="AX1424" s="48"/>
      <c r="AY1424" s="48"/>
      <c r="AZ1424" s="48"/>
      <c r="BA1424" s="48"/>
      <c r="BB1424" s="48"/>
      <c r="BC1424" s="48"/>
      <c r="BD1424" s="48"/>
      <c r="BE1424" s="48"/>
      <c r="BF1424" s="48"/>
      <c r="BG1424" s="48"/>
      <c r="BH1424" s="48"/>
      <c r="BI1424" s="48"/>
      <c r="BJ1424" s="48"/>
      <c r="BK1424" s="48"/>
      <c r="BL1424" s="48"/>
      <c r="BM1424" s="48"/>
      <c r="BN1424" s="48"/>
      <c r="BO1424" s="48"/>
      <c r="BP1424" s="48"/>
      <c r="BQ1424" s="48"/>
      <c r="BR1424" s="48"/>
      <c r="BS1424" s="48"/>
      <c r="BT1424" s="48"/>
      <c r="BU1424" s="48"/>
    </row>
    <row r="1425" spans="1:73" hidden="1">
      <c r="A1425" s="48"/>
      <c r="B1425" s="48"/>
      <c r="C1425" s="70" t="s">
        <v>3787</v>
      </c>
      <c r="D1425" s="48"/>
      <c r="E1425" s="48"/>
      <c r="F1425" s="48"/>
      <c r="G1425" s="48"/>
      <c r="H1425" s="48"/>
      <c r="I1425" s="48"/>
      <c r="J1425" s="48"/>
      <c r="K1425" s="48"/>
      <c r="L1425" s="450">
        <f t="shared" si="91"/>
        <v>1054</v>
      </c>
      <c r="M1425" s="450"/>
      <c r="N1425" s="145" t="s">
        <v>3788</v>
      </c>
      <c r="O1425" s="48"/>
      <c r="P1425" s="48"/>
      <c r="Q1425" s="48"/>
      <c r="R1425" s="48"/>
      <c r="S1425" s="48"/>
      <c r="T1425" s="48"/>
      <c r="U1425" s="451" t="str">
        <f t="shared" si="89"/>
        <v/>
      </c>
      <c r="V1425" s="451"/>
      <c r="W1425" s="451" t="str">
        <f t="shared" si="90"/>
        <v/>
      </c>
      <c r="X1425" s="451"/>
      <c r="Y1425" s="48"/>
      <c r="Z1425" s="48"/>
      <c r="AA1425" s="48"/>
      <c r="AB1425" s="48"/>
      <c r="AC1425" s="48"/>
      <c r="AD1425" s="48"/>
      <c r="AE1425" s="48"/>
      <c r="AF1425" s="48"/>
      <c r="AG1425" s="48"/>
      <c r="AH1425" s="48"/>
      <c r="AI1425" s="48"/>
      <c r="AJ1425" s="48"/>
      <c r="AK1425" s="48"/>
      <c r="AL1425" s="48"/>
      <c r="AM1425" s="48"/>
      <c r="AN1425" s="48"/>
      <c r="AO1425" s="48"/>
      <c r="AP1425" s="48"/>
      <c r="AQ1425" s="48"/>
      <c r="AR1425" s="48"/>
      <c r="AS1425" s="48"/>
      <c r="AT1425" s="48"/>
      <c r="AU1425" s="48"/>
      <c r="AV1425" s="48"/>
      <c r="AW1425" s="48"/>
      <c r="AX1425" s="48"/>
      <c r="AY1425" s="48"/>
      <c r="AZ1425" s="48"/>
      <c r="BA1425" s="48"/>
      <c r="BB1425" s="48"/>
      <c r="BC1425" s="48"/>
      <c r="BD1425" s="48"/>
      <c r="BE1425" s="48"/>
      <c r="BF1425" s="48"/>
      <c r="BG1425" s="48"/>
      <c r="BH1425" s="48"/>
      <c r="BI1425" s="48"/>
      <c r="BJ1425" s="48"/>
      <c r="BK1425" s="48"/>
      <c r="BL1425" s="48"/>
      <c r="BM1425" s="48"/>
      <c r="BN1425" s="48"/>
      <c r="BO1425" s="48"/>
      <c r="BP1425" s="48"/>
      <c r="BQ1425" s="48"/>
      <c r="BR1425" s="48"/>
      <c r="BS1425" s="48"/>
      <c r="BT1425" s="48"/>
      <c r="BU1425" s="48"/>
    </row>
    <row r="1426" spans="1:73" hidden="1">
      <c r="A1426" s="48"/>
      <c r="B1426" s="48"/>
      <c r="C1426" s="70" t="s">
        <v>3789</v>
      </c>
      <c r="D1426" s="48"/>
      <c r="E1426" s="48"/>
      <c r="F1426" s="48"/>
      <c r="G1426" s="48"/>
      <c r="H1426" s="48"/>
      <c r="I1426" s="48"/>
      <c r="J1426" s="48"/>
      <c r="K1426" s="48"/>
      <c r="L1426" s="450">
        <f t="shared" si="91"/>
        <v>1055</v>
      </c>
      <c r="M1426" s="450"/>
      <c r="N1426" s="145" t="s">
        <v>3790</v>
      </c>
      <c r="O1426" s="48"/>
      <c r="P1426" s="48"/>
      <c r="Q1426" s="48"/>
      <c r="R1426" s="48"/>
      <c r="S1426" s="48"/>
      <c r="T1426" s="48"/>
      <c r="U1426" s="451" t="str">
        <f t="shared" si="89"/>
        <v/>
      </c>
      <c r="V1426" s="451"/>
      <c r="W1426" s="451" t="str">
        <f t="shared" si="90"/>
        <v/>
      </c>
      <c r="X1426" s="451"/>
      <c r="Y1426" s="48"/>
      <c r="Z1426" s="48"/>
      <c r="AA1426" s="48"/>
      <c r="AB1426" s="48"/>
      <c r="AC1426" s="48"/>
      <c r="AD1426" s="48"/>
      <c r="AE1426" s="48"/>
      <c r="AF1426" s="48"/>
      <c r="AG1426" s="48"/>
      <c r="AH1426" s="48"/>
      <c r="AI1426" s="48"/>
      <c r="AJ1426" s="48"/>
      <c r="AK1426" s="48"/>
      <c r="AL1426" s="48"/>
      <c r="AM1426" s="48"/>
      <c r="AN1426" s="48"/>
      <c r="AO1426" s="48"/>
      <c r="AP1426" s="48"/>
      <c r="AQ1426" s="48"/>
      <c r="AR1426" s="48"/>
      <c r="AS1426" s="48"/>
      <c r="AT1426" s="48"/>
      <c r="AU1426" s="48"/>
      <c r="AV1426" s="48"/>
      <c r="AW1426" s="48"/>
      <c r="AX1426" s="48"/>
      <c r="AY1426" s="48"/>
      <c r="AZ1426" s="48"/>
      <c r="BA1426" s="48"/>
      <c r="BB1426" s="48"/>
      <c r="BC1426" s="48"/>
      <c r="BD1426" s="48"/>
      <c r="BE1426" s="48"/>
      <c r="BF1426" s="48"/>
      <c r="BG1426" s="48"/>
      <c r="BH1426" s="48"/>
      <c r="BI1426" s="48"/>
      <c r="BJ1426" s="48"/>
      <c r="BK1426" s="48"/>
      <c r="BL1426" s="48"/>
      <c r="BM1426" s="48"/>
      <c r="BN1426" s="48"/>
      <c r="BO1426" s="48"/>
      <c r="BP1426" s="48"/>
      <c r="BQ1426" s="48"/>
      <c r="BR1426" s="48"/>
      <c r="BS1426" s="48"/>
      <c r="BT1426" s="48"/>
      <c r="BU1426" s="48"/>
    </row>
    <row r="1427" spans="1:73" hidden="1">
      <c r="A1427" s="48"/>
      <c r="B1427" s="48"/>
      <c r="C1427" s="70" t="s">
        <v>3791</v>
      </c>
      <c r="D1427" s="48"/>
      <c r="E1427" s="48"/>
      <c r="F1427" s="48"/>
      <c r="G1427" s="48"/>
      <c r="H1427" s="48"/>
      <c r="I1427" s="48"/>
      <c r="J1427" s="48"/>
      <c r="K1427" s="48"/>
      <c r="L1427" s="450">
        <f t="shared" si="91"/>
        <v>1056</v>
      </c>
      <c r="M1427" s="450"/>
      <c r="N1427" s="145" t="s">
        <v>3792</v>
      </c>
      <c r="O1427" s="48"/>
      <c r="P1427" s="48"/>
      <c r="Q1427" s="48"/>
      <c r="R1427" s="48"/>
      <c r="S1427" s="48"/>
      <c r="T1427" s="48"/>
      <c r="U1427" s="451" t="str">
        <f t="shared" si="89"/>
        <v/>
      </c>
      <c r="V1427" s="451"/>
      <c r="W1427" s="451" t="str">
        <f t="shared" si="90"/>
        <v/>
      </c>
      <c r="X1427" s="451"/>
      <c r="Y1427" s="48"/>
      <c r="Z1427" s="48"/>
      <c r="AA1427" s="48"/>
      <c r="AB1427" s="48"/>
      <c r="AC1427" s="48"/>
      <c r="AD1427" s="48"/>
      <c r="AE1427" s="48"/>
      <c r="AF1427" s="48"/>
      <c r="AG1427" s="48"/>
      <c r="AH1427" s="48"/>
      <c r="AI1427" s="48"/>
      <c r="AJ1427" s="48"/>
      <c r="AK1427" s="48"/>
      <c r="AL1427" s="48"/>
      <c r="AM1427" s="48"/>
      <c r="AN1427" s="48"/>
      <c r="AO1427" s="48"/>
      <c r="AP1427" s="48"/>
      <c r="AQ1427" s="48"/>
      <c r="AR1427" s="48"/>
      <c r="AS1427" s="48"/>
      <c r="AT1427" s="48"/>
      <c r="AU1427" s="48"/>
      <c r="AV1427" s="48"/>
      <c r="AW1427" s="48"/>
      <c r="AX1427" s="48"/>
      <c r="AY1427" s="48"/>
      <c r="AZ1427" s="48"/>
      <c r="BA1427" s="48"/>
      <c r="BB1427" s="48"/>
      <c r="BC1427" s="48"/>
      <c r="BD1427" s="48"/>
      <c r="BE1427" s="48"/>
      <c r="BF1427" s="48"/>
      <c r="BG1427" s="48"/>
      <c r="BH1427" s="48"/>
      <c r="BI1427" s="48"/>
      <c r="BJ1427" s="48"/>
      <c r="BK1427" s="48"/>
      <c r="BL1427" s="48"/>
      <c r="BM1427" s="48"/>
      <c r="BN1427" s="48"/>
      <c r="BO1427" s="48"/>
      <c r="BP1427" s="48"/>
      <c r="BQ1427" s="48"/>
      <c r="BR1427" s="48"/>
      <c r="BS1427" s="48"/>
      <c r="BT1427" s="48"/>
      <c r="BU1427" s="48"/>
    </row>
    <row r="1428" spans="1:73" hidden="1">
      <c r="A1428" s="48"/>
      <c r="B1428" s="48"/>
      <c r="C1428" s="70" t="s">
        <v>3793</v>
      </c>
      <c r="D1428" s="48"/>
      <c r="E1428" s="48"/>
      <c r="F1428" s="48"/>
      <c r="G1428" s="48"/>
      <c r="H1428" s="48"/>
      <c r="I1428" s="48"/>
      <c r="J1428" s="48"/>
      <c r="K1428" s="48"/>
      <c r="L1428" s="450">
        <f t="shared" si="91"/>
        <v>1057</v>
      </c>
      <c r="M1428" s="450"/>
      <c r="N1428" s="145" t="s">
        <v>3794</v>
      </c>
      <c r="O1428" s="48"/>
      <c r="P1428" s="48"/>
      <c r="Q1428" s="48"/>
      <c r="R1428" s="48"/>
      <c r="S1428" s="48"/>
      <c r="T1428" s="48"/>
      <c r="U1428" s="451" t="str">
        <f t="shared" si="89"/>
        <v/>
      </c>
      <c r="V1428" s="451"/>
      <c r="W1428" s="451" t="str">
        <f t="shared" si="90"/>
        <v/>
      </c>
      <c r="X1428" s="451"/>
      <c r="Y1428" s="48"/>
      <c r="Z1428" s="48"/>
      <c r="AA1428" s="48"/>
      <c r="AB1428" s="48"/>
      <c r="AC1428" s="48"/>
      <c r="AD1428" s="48"/>
      <c r="AE1428" s="48"/>
      <c r="AF1428" s="48"/>
      <c r="AG1428" s="48"/>
      <c r="AH1428" s="48"/>
      <c r="AI1428" s="48"/>
      <c r="AJ1428" s="48"/>
      <c r="AK1428" s="48"/>
      <c r="AL1428" s="48"/>
      <c r="AM1428" s="48"/>
      <c r="AN1428" s="48"/>
      <c r="AO1428" s="48"/>
      <c r="AP1428" s="48"/>
      <c r="AQ1428" s="48"/>
      <c r="AR1428" s="48"/>
      <c r="AS1428" s="48"/>
      <c r="AT1428" s="48"/>
      <c r="AU1428" s="48"/>
      <c r="AV1428" s="48"/>
      <c r="AW1428" s="48"/>
      <c r="AX1428" s="48"/>
      <c r="AY1428" s="48"/>
      <c r="AZ1428" s="48"/>
      <c r="BA1428" s="48"/>
      <c r="BB1428" s="48"/>
      <c r="BC1428" s="48"/>
      <c r="BD1428" s="48"/>
      <c r="BE1428" s="48"/>
      <c r="BF1428" s="48"/>
      <c r="BG1428" s="48"/>
      <c r="BH1428" s="48"/>
      <c r="BI1428" s="48"/>
      <c r="BJ1428" s="48"/>
      <c r="BK1428" s="48"/>
      <c r="BL1428" s="48"/>
      <c r="BM1428" s="48"/>
      <c r="BN1428" s="48"/>
      <c r="BO1428" s="48"/>
      <c r="BP1428" s="48"/>
      <c r="BQ1428" s="48"/>
      <c r="BR1428" s="48"/>
      <c r="BS1428" s="48"/>
      <c r="BT1428" s="48"/>
      <c r="BU1428" s="48"/>
    </row>
    <row r="1429" spans="1:73" hidden="1">
      <c r="A1429" s="48"/>
      <c r="B1429" s="48"/>
      <c r="C1429" s="70" t="s">
        <v>3795</v>
      </c>
      <c r="D1429" s="48"/>
      <c r="E1429" s="48"/>
      <c r="F1429" s="48"/>
      <c r="G1429" s="48"/>
      <c r="H1429" s="48"/>
      <c r="I1429" s="48"/>
      <c r="J1429" s="48"/>
      <c r="K1429" s="48"/>
      <c r="L1429" s="450">
        <f t="shared" si="91"/>
        <v>1058</v>
      </c>
      <c r="M1429" s="450"/>
      <c r="N1429" s="145" t="s">
        <v>3796</v>
      </c>
      <c r="O1429" s="48"/>
      <c r="P1429" s="48"/>
      <c r="Q1429" s="48"/>
      <c r="R1429" s="48"/>
      <c r="S1429" s="48"/>
      <c r="T1429" s="48"/>
      <c r="U1429" s="451" t="str">
        <f t="shared" si="89"/>
        <v/>
      </c>
      <c r="V1429" s="451"/>
      <c r="W1429" s="451" t="str">
        <f t="shared" si="90"/>
        <v/>
      </c>
      <c r="X1429" s="451"/>
      <c r="Y1429" s="48"/>
      <c r="Z1429" s="48"/>
      <c r="AA1429" s="48"/>
      <c r="AB1429" s="48"/>
      <c r="AC1429" s="48"/>
      <c r="AD1429" s="48"/>
      <c r="AE1429" s="48"/>
      <c r="AF1429" s="48"/>
      <c r="AG1429" s="48"/>
      <c r="AH1429" s="48"/>
      <c r="AI1429" s="48"/>
      <c r="AJ1429" s="48"/>
      <c r="AK1429" s="48"/>
      <c r="AL1429" s="48"/>
      <c r="AM1429" s="48"/>
      <c r="AN1429" s="48"/>
      <c r="AO1429" s="48"/>
      <c r="AP1429" s="48"/>
      <c r="AQ1429" s="48"/>
      <c r="AR1429" s="48"/>
      <c r="AS1429" s="48"/>
      <c r="AT1429" s="48"/>
      <c r="AU1429" s="48"/>
      <c r="AV1429" s="48"/>
      <c r="AW1429" s="48"/>
      <c r="AX1429" s="48"/>
      <c r="AY1429" s="48"/>
      <c r="AZ1429" s="48"/>
      <c r="BA1429" s="48"/>
      <c r="BB1429" s="48"/>
      <c r="BC1429" s="48"/>
      <c r="BD1429" s="48"/>
      <c r="BE1429" s="48"/>
      <c r="BF1429" s="48"/>
      <c r="BG1429" s="48"/>
      <c r="BH1429" s="48"/>
      <c r="BI1429" s="48"/>
      <c r="BJ1429" s="48"/>
      <c r="BK1429" s="48"/>
      <c r="BL1429" s="48"/>
      <c r="BM1429" s="48"/>
      <c r="BN1429" s="48"/>
      <c r="BO1429" s="48"/>
      <c r="BP1429" s="48"/>
      <c r="BQ1429" s="48"/>
      <c r="BR1429" s="48"/>
      <c r="BS1429" s="48"/>
      <c r="BT1429" s="48"/>
      <c r="BU1429" s="48"/>
    </row>
    <row r="1430" spans="1:73" hidden="1">
      <c r="A1430" s="48"/>
      <c r="B1430" s="48"/>
      <c r="C1430" s="70" t="s">
        <v>3797</v>
      </c>
      <c r="D1430" s="48"/>
      <c r="E1430" s="48"/>
      <c r="F1430" s="48"/>
      <c r="G1430" s="48"/>
      <c r="H1430" s="48"/>
      <c r="I1430" s="48"/>
      <c r="J1430" s="48"/>
      <c r="K1430" s="48"/>
      <c r="L1430" s="450">
        <f t="shared" si="91"/>
        <v>1059</v>
      </c>
      <c r="M1430" s="450"/>
      <c r="N1430" s="145" t="s">
        <v>3798</v>
      </c>
      <c r="O1430" s="48"/>
      <c r="P1430" s="48"/>
      <c r="Q1430" s="48"/>
      <c r="R1430" s="48"/>
      <c r="S1430" s="48"/>
      <c r="T1430" s="48"/>
      <c r="U1430" s="451" t="str">
        <f t="shared" si="89"/>
        <v/>
      </c>
      <c r="V1430" s="451"/>
      <c r="W1430" s="451" t="str">
        <f t="shared" si="90"/>
        <v/>
      </c>
      <c r="X1430" s="451"/>
      <c r="Y1430" s="48"/>
      <c r="Z1430" s="48"/>
      <c r="AA1430" s="48"/>
      <c r="AB1430" s="48"/>
      <c r="AC1430" s="48"/>
      <c r="AD1430" s="48"/>
      <c r="AE1430" s="48"/>
      <c r="AF1430" s="48"/>
      <c r="AG1430" s="48"/>
      <c r="AH1430" s="48"/>
      <c r="AI1430" s="48"/>
      <c r="AJ1430" s="48"/>
      <c r="AK1430" s="48"/>
      <c r="AL1430" s="48"/>
      <c r="AM1430" s="48"/>
      <c r="AN1430" s="48"/>
      <c r="AO1430" s="48"/>
      <c r="AP1430" s="48"/>
      <c r="AQ1430" s="48"/>
      <c r="AR1430" s="48"/>
      <c r="AS1430" s="48"/>
      <c r="AT1430" s="48"/>
      <c r="AU1430" s="48"/>
      <c r="AV1430" s="48"/>
      <c r="AW1430" s="48"/>
      <c r="AX1430" s="48"/>
      <c r="AY1430" s="48"/>
      <c r="AZ1430" s="48"/>
      <c r="BA1430" s="48"/>
      <c r="BB1430" s="48"/>
      <c r="BC1430" s="48"/>
      <c r="BD1430" s="48"/>
      <c r="BE1430" s="48"/>
      <c r="BF1430" s="48"/>
      <c r="BG1430" s="48"/>
      <c r="BH1430" s="48"/>
      <c r="BI1430" s="48"/>
      <c r="BJ1430" s="48"/>
      <c r="BK1430" s="48"/>
      <c r="BL1430" s="48"/>
      <c r="BM1430" s="48"/>
      <c r="BN1430" s="48"/>
      <c r="BO1430" s="48"/>
      <c r="BP1430" s="48"/>
      <c r="BQ1430" s="48"/>
      <c r="BR1430" s="48"/>
      <c r="BS1430" s="48"/>
      <c r="BT1430" s="48"/>
      <c r="BU1430" s="48"/>
    </row>
    <row r="1431" spans="1:73" hidden="1">
      <c r="A1431" s="48"/>
      <c r="B1431" s="48"/>
      <c r="C1431" s="70" t="s">
        <v>3799</v>
      </c>
      <c r="D1431" s="48"/>
      <c r="E1431" s="48"/>
      <c r="F1431" s="48"/>
      <c r="G1431" s="48"/>
      <c r="H1431" s="48"/>
      <c r="I1431" s="48"/>
      <c r="J1431" s="48"/>
      <c r="K1431" s="48"/>
      <c r="L1431" s="450">
        <f t="shared" si="91"/>
        <v>1060</v>
      </c>
      <c r="M1431" s="450"/>
      <c r="N1431" s="145" t="s">
        <v>3800</v>
      </c>
      <c r="O1431" s="48"/>
      <c r="P1431" s="48"/>
      <c r="Q1431" s="48"/>
      <c r="R1431" s="48"/>
      <c r="S1431" s="48"/>
      <c r="T1431" s="48"/>
      <c r="U1431" s="451" t="str">
        <f t="shared" si="89"/>
        <v/>
      </c>
      <c r="V1431" s="451"/>
      <c r="W1431" s="451" t="str">
        <f t="shared" si="90"/>
        <v/>
      </c>
      <c r="X1431" s="451"/>
      <c r="Y1431" s="48"/>
      <c r="Z1431" s="48"/>
      <c r="AA1431" s="48"/>
      <c r="AB1431" s="48"/>
      <c r="AC1431" s="48"/>
      <c r="AD1431" s="48"/>
      <c r="AE1431" s="48"/>
      <c r="AF1431" s="48"/>
      <c r="AG1431" s="48"/>
      <c r="AH1431" s="48"/>
      <c r="AI1431" s="48"/>
      <c r="AJ1431" s="48"/>
      <c r="AK1431" s="48"/>
      <c r="AL1431" s="48"/>
      <c r="AM1431" s="48"/>
      <c r="AN1431" s="48"/>
      <c r="AO1431" s="48"/>
      <c r="AP1431" s="48"/>
      <c r="AQ1431" s="48"/>
      <c r="AR1431" s="48"/>
      <c r="AS1431" s="48"/>
      <c r="AT1431" s="48"/>
      <c r="AU1431" s="48"/>
      <c r="AV1431" s="48"/>
      <c r="AW1431" s="48"/>
      <c r="AX1431" s="48"/>
      <c r="AY1431" s="48"/>
      <c r="AZ1431" s="48"/>
      <c r="BA1431" s="48"/>
      <c r="BB1431" s="48"/>
      <c r="BC1431" s="48"/>
      <c r="BD1431" s="48"/>
      <c r="BE1431" s="48"/>
      <c r="BF1431" s="48"/>
      <c r="BG1431" s="48"/>
      <c r="BH1431" s="48"/>
      <c r="BI1431" s="48"/>
      <c r="BJ1431" s="48"/>
      <c r="BK1431" s="48"/>
      <c r="BL1431" s="48"/>
      <c r="BM1431" s="48"/>
      <c r="BN1431" s="48"/>
      <c r="BO1431" s="48"/>
      <c r="BP1431" s="48"/>
      <c r="BQ1431" s="48"/>
      <c r="BR1431" s="48"/>
      <c r="BS1431" s="48"/>
      <c r="BT1431" s="48"/>
      <c r="BU1431" s="48"/>
    </row>
    <row r="1432" spans="1:73" hidden="1">
      <c r="A1432" s="48"/>
      <c r="B1432" s="48"/>
      <c r="C1432" s="70" t="s">
        <v>3801</v>
      </c>
      <c r="D1432" s="48"/>
      <c r="E1432" s="48"/>
      <c r="F1432" s="48"/>
      <c r="G1432" s="48"/>
      <c r="H1432" s="48"/>
      <c r="I1432" s="48"/>
      <c r="J1432" s="48"/>
      <c r="K1432" s="48"/>
      <c r="L1432" s="450">
        <f t="shared" si="91"/>
        <v>1061</v>
      </c>
      <c r="M1432" s="450"/>
      <c r="N1432" s="145" t="s">
        <v>3802</v>
      </c>
      <c r="O1432" s="48"/>
      <c r="P1432" s="48"/>
      <c r="Q1432" s="48"/>
      <c r="R1432" s="48"/>
      <c r="S1432" s="48"/>
      <c r="T1432" s="48"/>
      <c r="U1432" s="451" t="str">
        <f t="shared" si="89"/>
        <v/>
      </c>
      <c r="V1432" s="451"/>
      <c r="W1432" s="451" t="str">
        <f t="shared" si="90"/>
        <v/>
      </c>
      <c r="X1432" s="451"/>
      <c r="Y1432" s="48"/>
      <c r="Z1432" s="48"/>
      <c r="AA1432" s="48"/>
      <c r="AB1432" s="48"/>
      <c r="AC1432" s="48"/>
      <c r="AD1432" s="48"/>
      <c r="AE1432" s="48"/>
      <c r="AF1432" s="48"/>
      <c r="AG1432" s="48"/>
      <c r="AH1432" s="48"/>
      <c r="AI1432" s="48"/>
      <c r="AJ1432" s="48"/>
      <c r="AK1432" s="48"/>
      <c r="AL1432" s="48"/>
      <c r="AM1432" s="48"/>
      <c r="AN1432" s="48"/>
      <c r="AO1432" s="48"/>
      <c r="AP1432" s="48"/>
      <c r="AQ1432" s="48"/>
      <c r="AR1432" s="48"/>
      <c r="AS1432" s="48"/>
      <c r="AT1432" s="48"/>
      <c r="AU1432" s="48"/>
      <c r="AV1432" s="48"/>
      <c r="AW1432" s="48"/>
      <c r="AX1432" s="48"/>
      <c r="AY1432" s="48"/>
      <c r="AZ1432" s="48"/>
      <c r="BA1432" s="48"/>
      <c r="BB1432" s="48"/>
      <c r="BC1432" s="48"/>
      <c r="BD1432" s="48"/>
      <c r="BE1432" s="48"/>
      <c r="BF1432" s="48"/>
      <c r="BG1432" s="48"/>
      <c r="BH1432" s="48"/>
      <c r="BI1432" s="48"/>
      <c r="BJ1432" s="48"/>
      <c r="BK1432" s="48"/>
      <c r="BL1432" s="48"/>
      <c r="BM1432" s="48"/>
      <c r="BN1432" s="48"/>
      <c r="BO1432" s="48"/>
      <c r="BP1432" s="48"/>
      <c r="BQ1432" s="48"/>
      <c r="BR1432" s="48"/>
      <c r="BS1432" s="48"/>
      <c r="BT1432" s="48"/>
      <c r="BU1432" s="48"/>
    </row>
    <row r="1433" spans="1:73" hidden="1">
      <c r="A1433" s="48"/>
      <c r="B1433" s="48"/>
      <c r="C1433" s="70" t="s">
        <v>3803</v>
      </c>
      <c r="D1433" s="48"/>
      <c r="E1433" s="48"/>
      <c r="F1433" s="48"/>
      <c r="G1433" s="48"/>
      <c r="H1433" s="48"/>
      <c r="I1433" s="48"/>
      <c r="J1433" s="48"/>
      <c r="K1433" s="48"/>
      <c r="L1433" s="450">
        <f t="shared" si="91"/>
        <v>1062</v>
      </c>
      <c r="M1433" s="450"/>
      <c r="N1433" s="145" t="s">
        <v>3804</v>
      </c>
      <c r="O1433" s="48"/>
      <c r="P1433" s="48"/>
      <c r="Q1433" s="48"/>
      <c r="R1433" s="48"/>
      <c r="S1433" s="48"/>
      <c r="T1433" s="48"/>
      <c r="U1433" s="451" t="str">
        <f t="shared" si="89"/>
        <v/>
      </c>
      <c r="V1433" s="451"/>
      <c r="W1433" s="451" t="str">
        <f t="shared" si="90"/>
        <v/>
      </c>
      <c r="X1433" s="451"/>
      <c r="Y1433" s="48"/>
      <c r="Z1433" s="48"/>
      <c r="AA1433" s="48"/>
      <c r="AB1433" s="48"/>
      <c r="AC1433" s="48"/>
      <c r="AD1433" s="48"/>
      <c r="AE1433" s="48"/>
      <c r="AF1433" s="48"/>
      <c r="AG1433" s="48"/>
      <c r="AH1433" s="48"/>
      <c r="AI1433" s="48"/>
      <c r="AJ1433" s="48"/>
      <c r="AK1433" s="48"/>
      <c r="AL1433" s="48"/>
      <c r="AM1433" s="48"/>
      <c r="AN1433" s="48"/>
      <c r="AO1433" s="48"/>
      <c r="AP1433" s="48"/>
      <c r="AQ1433" s="48"/>
      <c r="AR1433" s="48"/>
      <c r="AS1433" s="48"/>
      <c r="AT1433" s="48"/>
      <c r="AU1433" s="48"/>
      <c r="AV1433" s="48"/>
      <c r="AW1433" s="48"/>
      <c r="AX1433" s="48"/>
      <c r="AY1433" s="48"/>
      <c r="AZ1433" s="48"/>
      <c r="BA1433" s="48"/>
      <c r="BB1433" s="48"/>
      <c r="BC1433" s="48"/>
      <c r="BD1433" s="48"/>
      <c r="BE1433" s="48"/>
      <c r="BF1433" s="48"/>
      <c r="BG1433" s="48"/>
      <c r="BH1433" s="48"/>
      <c r="BI1433" s="48"/>
      <c r="BJ1433" s="48"/>
      <c r="BK1433" s="48"/>
      <c r="BL1433" s="48"/>
      <c r="BM1433" s="48"/>
      <c r="BN1433" s="48"/>
      <c r="BO1433" s="48"/>
      <c r="BP1433" s="48"/>
      <c r="BQ1433" s="48"/>
      <c r="BR1433" s="48"/>
      <c r="BS1433" s="48"/>
      <c r="BT1433" s="48"/>
      <c r="BU1433" s="48"/>
    </row>
    <row r="1434" spans="1:73" hidden="1">
      <c r="A1434" s="48"/>
      <c r="B1434" s="48"/>
      <c r="C1434" s="70" t="s">
        <v>3805</v>
      </c>
      <c r="D1434" s="48"/>
      <c r="E1434" s="48"/>
      <c r="F1434" s="48"/>
      <c r="G1434" s="48"/>
      <c r="H1434" s="48"/>
      <c r="I1434" s="48"/>
      <c r="J1434" s="48"/>
      <c r="K1434" s="48"/>
      <c r="L1434" s="450">
        <f t="shared" si="91"/>
        <v>1063</v>
      </c>
      <c r="M1434" s="450"/>
      <c r="N1434" s="145" t="s">
        <v>3806</v>
      </c>
      <c r="O1434" s="48"/>
      <c r="P1434" s="48"/>
      <c r="Q1434" s="48"/>
      <c r="R1434" s="48"/>
      <c r="S1434" s="48"/>
      <c r="T1434" s="48"/>
      <c r="U1434" s="451" t="str">
        <f t="shared" si="89"/>
        <v/>
      </c>
      <c r="V1434" s="451"/>
      <c r="W1434" s="451" t="str">
        <f t="shared" si="90"/>
        <v/>
      </c>
      <c r="X1434" s="451"/>
      <c r="Y1434" s="48"/>
      <c r="Z1434" s="48"/>
      <c r="AA1434" s="48"/>
      <c r="AB1434" s="48"/>
      <c r="AC1434" s="48"/>
      <c r="AD1434" s="48"/>
      <c r="AE1434" s="48"/>
      <c r="AF1434" s="48"/>
      <c r="AG1434" s="48"/>
      <c r="AH1434" s="48"/>
      <c r="AI1434" s="48"/>
      <c r="AJ1434" s="48"/>
      <c r="AK1434" s="48"/>
      <c r="AL1434" s="48"/>
      <c r="AM1434" s="48"/>
      <c r="AN1434" s="48"/>
      <c r="AO1434" s="48"/>
      <c r="AP1434" s="48"/>
      <c r="AQ1434" s="48"/>
      <c r="AR1434" s="48"/>
      <c r="AS1434" s="48"/>
      <c r="AT1434" s="48"/>
      <c r="AU1434" s="48"/>
      <c r="AV1434" s="48"/>
      <c r="AW1434" s="48"/>
      <c r="AX1434" s="48"/>
      <c r="AY1434" s="48"/>
      <c r="AZ1434" s="48"/>
      <c r="BA1434" s="48"/>
      <c r="BB1434" s="48"/>
      <c r="BC1434" s="48"/>
      <c r="BD1434" s="48"/>
      <c r="BE1434" s="48"/>
      <c r="BF1434" s="48"/>
      <c r="BG1434" s="48"/>
      <c r="BH1434" s="48"/>
      <c r="BI1434" s="48"/>
      <c r="BJ1434" s="48"/>
      <c r="BK1434" s="48"/>
      <c r="BL1434" s="48"/>
      <c r="BM1434" s="48"/>
      <c r="BN1434" s="48"/>
      <c r="BO1434" s="48"/>
      <c r="BP1434" s="48"/>
      <c r="BQ1434" s="48"/>
      <c r="BR1434" s="48"/>
      <c r="BS1434" s="48"/>
      <c r="BT1434" s="48"/>
      <c r="BU1434" s="48"/>
    </row>
    <row r="1435" spans="1:73" hidden="1">
      <c r="A1435" s="48"/>
      <c r="B1435" s="48"/>
      <c r="C1435" s="70" t="s">
        <v>3807</v>
      </c>
      <c r="D1435" s="48"/>
      <c r="E1435" s="48"/>
      <c r="F1435" s="48"/>
      <c r="G1435" s="48"/>
      <c r="H1435" s="48"/>
      <c r="I1435" s="48"/>
      <c r="J1435" s="48"/>
      <c r="K1435" s="48"/>
      <c r="L1435" s="450">
        <f t="shared" si="91"/>
        <v>1064</v>
      </c>
      <c r="M1435" s="450"/>
      <c r="N1435" s="145" t="s">
        <v>3808</v>
      </c>
      <c r="O1435" s="48"/>
      <c r="P1435" s="48"/>
      <c r="Q1435" s="48"/>
      <c r="R1435" s="48"/>
      <c r="S1435" s="48"/>
      <c r="T1435" s="48"/>
      <c r="U1435" s="451" t="str">
        <f t="shared" si="89"/>
        <v/>
      </c>
      <c r="V1435" s="451"/>
      <c r="W1435" s="451" t="str">
        <f t="shared" si="90"/>
        <v/>
      </c>
      <c r="X1435" s="451"/>
      <c r="Y1435" s="48"/>
      <c r="Z1435" s="48"/>
      <c r="AA1435" s="48"/>
      <c r="AB1435" s="48"/>
      <c r="AC1435" s="48"/>
      <c r="AD1435" s="48"/>
      <c r="AE1435" s="48"/>
      <c r="AF1435" s="48"/>
      <c r="AG1435" s="48"/>
      <c r="AH1435" s="48"/>
      <c r="AI1435" s="48"/>
      <c r="AJ1435" s="48"/>
      <c r="AK1435" s="48"/>
      <c r="AL1435" s="48"/>
      <c r="AM1435" s="48"/>
      <c r="AN1435" s="48"/>
      <c r="AO1435" s="48"/>
      <c r="AP1435" s="48"/>
      <c r="AQ1435" s="48"/>
      <c r="AR1435" s="48"/>
      <c r="AS1435" s="48"/>
      <c r="AT1435" s="48"/>
      <c r="AU1435" s="48"/>
      <c r="AV1435" s="48"/>
      <c r="AW1435" s="48"/>
      <c r="AX1435" s="48"/>
      <c r="AY1435" s="48"/>
      <c r="AZ1435" s="48"/>
      <c r="BA1435" s="48"/>
      <c r="BB1435" s="48"/>
      <c r="BC1435" s="48"/>
      <c r="BD1435" s="48"/>
      <c r="BE1435" s="48"/>
      <c r="BF1435" s="48"/>
      <c r="BG1435" s="48"/>
      <c r="BH1435" s="48"/>
      <c r="BI1435" s="48"/>
      <c r="BJ1435" s="48"/>
      <c r="BK1435" s="48"/>
      <c r="BL1435" s="48"/>
      <c r="BM1435" s="48"/>
      <c r="BN1435" s="48"/>
      <c r="BO1435" s="48"/>
      <c r="BP1435" s="48"/>
      <c r="BQ1435" s="48"/>
      <c r="BR1435" s="48"/>
      <c r="BS1435" s="48"/>
      <c r="BT1435" s="48"/>
      <c r="BU1435" s="48"/>
    </row>
    <row r="1436" spans="1:73" hidden="1">
      <c r="A1436" s="48"/>
      <c r="B1436" s="48"/>
      <c r="C1436" s="70" t="s">
        <v>3809</v>
      </c>
      <c r="D1436" s="48"/>
      <c r="E1436" s="48"/>
      <c r="F1436" s="48"/>
      <c r="G1436" s="48"/>
      <c r="H1436" s="48"/>
      <c r="I1436" s="48"/>
      <c r="J1436" s="48"/>
      <c r="K1436" s="48"/>
      <c r="L1436" s="450">
        <f t="shared" si="91"/>
        <v>1065</v>
      </c>
      <c r="M1436" s="450"/>
      <c r="N1436" s="145" t="s">
        <v>3810</v>
      </c>
      <c r="O1436" s="48"/>
      <c r="P1436" s="48"/>
      <c r="Q1436" s="48"/>
      <c r="R1436" s="48"/>
      <c r="S1436" s="48"/>
      <c r="T1436" s="48"/>
      <c r="U1436" s="451" t="str">
        <f t="shared" si="89"/>
        <v/>
      </c>
      <c r="V1436" s="451"/>
      <c r="W1436" s="451" t="str">
        <f t="shared" si="90"/>
        <v/>
      </c>
      <c r="X1436" s="451"/>
      <c r="Y1436" s="48"/>
      <c r="Z1436" s="48"/>
      <c r="AA1436" s="48"/>
      <c r="AB1436" s="48"/>
      <c r="AC1436" s="48"/>
      <c r="AD1436" s="48"/>
      <c r="AE1436" s="48"/>
      <c r="AF1436" s="48"/>
      <c r="AG1436" s="48"/>
      <c r="AH1436" s="48"/>
      <c r="AI1436" s="48"/>
      <c r="AJ1436" s="48"/>
      <c r="AK1436" s="48"/>
      <c r="AL1436" s="48"/>
      <c r="AM1436" s="48"/>
      <c r="AN1436" s="48"/>
      <c r="AO1436" s="48"/>
      <c r="AP1436" s="48"/>
      <c r="AQ1436" s="48"/>
      <c r="AR1436" s="48"/>
      <c r="AS1436" s="48"/>
      <c r="AT1436" s="48"/>
      <c r="AU1436" s="48"/>
      <c r="AV1436" s="48"/>
      <c r="AW1436" s="48"/>
      <c r="AX1436" s="48"/>
      <c r="AY1436" s="48"/>
      <c r="AZ1436" s="48"/>
      <c r="BA1436" s="48"/>
      <c r="BB1436" s="48"/>
      <c r="BC1436" s="48"/>
      <c r="BD1436" s="48"/>
      <c r="BE1436" s="48"/>
      <c r="BF1436" s="48"/>
      <c r="BG1436" s="48"/>
      <c r="BH1436" s="48"/>
      <c r="BI1436" s="48"/>
      <c r="BJ1436" s="48"/>
      <c r="BK1436" s="48"/>
      <c r="BL1436" s="48"/>
      <c r="BM1436" s="48"/>
      <c r="BN1436" s="48"/>
      <c r="BO1436" s="48"/>
      <c r="BP1436" s="48"/>
      <c r="BQ1436" s="48"/>
      <c r="BR1436" s="48"/>
      <c r="BS1436" s="48"/>
      <c r="BT1436" s="48"/>
      <c r="BU1436" s="48"/>
    </row>
    <row r="1437" spans="1:73" hidden="1">
      <c r="A1437" s="48"/>
      <c r="B1437" s="48"/>
      <c r="C1437" s="70" t="s">
        <v>3811</v>
      </c>
      <c r="D1437" s="48"/>
      <c r="E1437" s="48"/>
      <c r="F1437" s="48"/>
      <c r="G1437" s="48"/>
      <c r="H1437" s="48"/>
      <c r="I1437" s="48"/>
      <c r="J1437" s="48"/>
      <c r="K1437" s="48"/>
      <c r="L1437" s="450">
        <f t="shared" si="91"/>
        <v>1066</v>
      </c>
      <c r="M1437" s="450"/>
      <c r="N1437" s="145" t="s">
        <v>3812</v>
      </c>
      <c r="O1437" s="48"/>
      <c r="P1437" s="48"/>
      <c r="Q1437" s="48"/>
      <c r="R1437" s="48"/>
      <c r="S1437" s="48"/>
      <c r="T1437" s="48"/>
      <c r="U1437" s="451" t="str">
        <f t="shared" si="89"/>
        <v/>
      </c>
      <c r="V1437" s="451"/>
      <c r="W1437" s="451" t="str">
        <f t="shared" si="90"/>
        <v/>
      </c>
      <c r="X1437" s="451"/>
      <c r="Y1437" s="48"/>
      <c r="Z1437" s="48"/>
      <c r="AA1437" s="48"/>
      <c r="AB1437" s="48"/>
      <c r="AC1437" s="48"/>
      <c r="AD1437" s="48"/>
      <c r="AE1437" s="48"/>
      <c r="AF1437" s="48"/>
      <c r="AG1437" s="48"/>
      <c r="AH1437" s="48"/>
      <c r="AI1437" s="48"/>
      <c r="AJ1437" s="48"/>
      <c r="AK1437" s="48"/>
      <c r="AL1437" s="48"/>
      <c r="AM1437" s="48"/>
      <c r="AN1437" s="48"/>
      <c r="AO1437" s="48"/>
      <c r="AP1437" s="48"/>
      <c r="AQ1437" s="48"/>
      <c r="AR1437" s="48"/>
      <c r="AS1437" s="48"/>
      <c r="AT1437" s="48"/>
      <c r="AU1437" s="48"/>
      <c r="AV1437" s="48"/>
      <c r="AW1437" s="48"/>
      <c r="AX1437" s="48"/>
      <c r="AY1437" s="48"/>
      <c r="AZ1437" s="48"/>
      <c r="BA1437" s="48"/>
      <c r="BB1437" s="48"/>
      <c r="BC1437" s="48"/>
      <c r="BD1437" s="48"/>
      <c r="BE1437" s="48"/>
      <c r="BF1437" s="48"/>
      <c r="BG1437" s="48"/>
      <c r="BH1437" s="48"/>
      <c r="BI1437" s="48"/>
      <c r="BJ1437" s="48"/>
      <c r="BK1437" s="48"/>
      <c r="BL1437" s="48"/>
      <c r="BM1437" s="48"/>
      <c r="BN1437" s="48"/>
      <c r="BO1437" s="48"/>
      <c r="BP1437" s="48"/>
      <c r="BQ1437" s="48"/>
      <c r="BR1437" s="48"/>
      <c r="BS1437" s="48"/>
      <c r="BT1437" s="48"/>
      <c r="BU1437" s="48"/>
    </row>
    <row r="1438" spans="1:73" hidden="1">
      <c r="A1438" s="48"/>
      <c r="B1438" s="48"/>
      <c r="C1438" s="70" t="s">
        <v>3813</v>
      </c>
      <c r="D1438" s="48"/>
      <c r="E1438" s="48"/>
      <c r="F1438" s="48"/>
      <c r="G1438" s="48"/>
      <c r="H1438" s="48"/>
      <c r="I1438" s="48"/>
      <c r="J1438" s="48"/>
      <c r="K1438" s="48"/>
      <c r="L1438" s="450">
        <f t="shared" si="91"/>
        <v>1067</v>
      </c>
      <c r="M1438" s="450"/>
      <c r="N1438" s="145" t="s">
        <v>3814</v>
      </c>
      <c r="O1438" s="48"/>
      <c r="P1438" s="48"/>
      <c r="Q1438" s="48"/>
      <c r="R1438" s="48"/>
      <c r="S1438" s="48"/>
      <c r="T1438" s="48"/>
      <c r="U1438" s="451" t="str">
        <f t="shared" si="89"/>
        <v/>
      </c>
      <c r="V1438" s="451"/>
      <c r="W1438" s="451" t="str">
        <f t="shared" si="90"/>
        <v/>
      </c>
      <c r="X1438" s="451"/>
      <c r="Y1438" s="48"/>
      <c r="Z1438" s="48"/>
      <c r="AA1438" s="48"/>
      <c r="AB1438" s="48"/>
      <c r="AC1438" s="48"/>
      <c r="AD1438" s="48"/>
      <c r="AE1438" s="48"/>
      <c r="AF1438" s="48"/>
      <c r="AG1438" s="48"/>
      <c r="AH1438" s="48"/>
      <c r="AI1438" s="48"/>
      <c r="AJ1438" s="48"/>
      <c r="AK1438" s="48"/>
      <c r="AL1438" s="48"/>
      <c r="AM1438" s="48"/>
      <c r="AN1438" s="48"/>
      <c r="AO1438" s="48"/>
      <c r="AP1438" s="48"/>
      <c r="AQ1438" s="48"/>
      <c r="AR1438" s="48"/>
      <c r="AS1438" s="48"/>
      <c r="AT1438" s="48"/>
      <c r="AU1438" s="48"/>
      <c r="AV1438" s="48"/>
      <c r="AW1438" s="48"/>
      <c r="AX1438" s="48"/>
      <c r="AY1438" s="48"/>
      <c r="AZ1438" s="48"/>
      <c r="BA1438" s="48"/>
      <c r="BB1438" s="48"/>
      <c r="BC1438" s="48"/>
      <c r="BD1438" s="48"/>
      <c r="BE1438" s="48"/>
      <c r="BF1438" s="48"/>
      <c r="BG1438" s="48"/>
      <c r="BH1438" s="48"/>
      <c r="BI1438" s="48"/>
      <c r="BJ1438" s="48"/>
      <c r="BK1438" s="48"/>
      <c r="BL1438" s="48"/>
      <c r="BM1438" s="48"/>
      <c r="BN1438" s="48"/>
      <c r="BO1438" s="48"/>
      <c r="BP1438" s="48"/>
      <c r="BQ1438" s="48"/>
      <c r="BR1438" s="48"/>
      <c r="BS1438" s="48"/>
      <c r="BT1438" s="48"/>
      <c r="BU1438" s="48"/>
    </row>
    <row r="1439" spans="1:73" hidden="1">
      <c r="A1439" s="48"/>
      <c r="B1439" s="48"/>
      <c r="C1439" s="70" t="s">
        <v>3815</v>
      </c>
      <c r="D1439" s="48"/>
      <c r="E1439" s="48"/>
      <c r="F1439" s="48"/>
      <c r="G1439" s="48"/>
      <c r="H1439" s="48"/>
      <c r="I1439" s="48"/>
      <c r="J1439" s="48"/>
      <c r="K1439" s="48"/>
      <c r="L1439" s="450">
        <f t="shared" si="91"/>
        <v>1068</v>
      </c>
      <c r="M1439" s="450"/>
      <c r="N1439" s="145" t="s">
        <v>3816</v>
      </c>
      <c r="O1439" s="48"/>
      <c r="P1439" s="48"/>
      <c r="Q1439" s="48"/>
      <c r="R1439" s="48"/>
      <c r="S1439" s="48"/>
      <c r="T1439" s="48"/>
      <c r="U1439" s="451" t="str">
        <f t="shared" si="89"/>
        <v/>
      </c>
      <c r="V1439" s="451"/>
      <c r="W1439" s="451" t="str">
        <f t="shared" si="90"/>
        <v/>
      </c>
      <c r="X1439" s="451"/>
      <c r="Y1439" s="48"/>
      <c r="Z1439" s="48"/>
      <c r="AA1439" s="48"/>
      <c r="AB1439" s="48"/>
      <c r="AC1439" s="48"/>
      <c r="AD1439" s="48"/>
      <c r="AE1439" s="48"/>
      <c r="AF1439" s="48"/>
      <c r="AG1439" s="48"/>
      <c r="AH1439" s="48"/>
      <c r="AI1439" s="48"/>
      <c r="AJ1439" s="48"/>
      <c r="AK1439" s="48"/>
      <c r="AL1439" s="48"/>
      <c r="AM1439" s="48"/>
      <c r="AN1439" s="48"/>
      <c r="AO1439" s="48"/>
      <c r="AP1439" s="48"/>
      <c r="AQ1439" s="48"/>
      <c r="AR1439" s="48"/>
      <c r="AS1439" s="48"/>
      <c r="AT1439" s="48"/>
      <c r="AU1439" s="48"/>
      <c r="AV1439" s="48"/>
      <c r="AW1439" s="48"/>
      <c r="AX1439" s="48"/>
      <c r="AY1439" s="48"/>
      <c r="AZ1439" s="48"/>
      <c r="BA1439" s="48"/>
      <c r="BB1439" s="48"/>
      <c r="BC1439" s="48"/>
      <c r="BD1439" s="48"/>
      <c r="BE1439" s="48"/>
      <c r="BF1439" s="48"/>
      <c r="BG1439" s="48"/>
      <c r="BH1439" s="48"/>
      <c r="BI1439" s="48"/>
      <c r="BJ1439" s="48"/>
      <c r="BK1439" s="48"/>
      <c r="BL1439" s="48"/>
      <c r="BM1439" s="48"/>
      <c r="BN1439" s="48"/>
      <c r="BO1439" s="48"/>
      <c r="BP1439" s="48"/>
      <c r="BQ1439" s="48"/>
      <c r="BR1439" s="48"/>
      <c r="BS1439" s="48"/>
      <c r="BT1439" s="48"/>
      <c r="BU1439" s="48"/>
    </row>
    <row r="1440" spans="1:73" hidden="1">
      <c r="A1440" s="48"/>
      <c r="B1440" s="48"/>
      <c r="C1440" s="70" t="s">
        <v>3817</v>
      </c>
      <c r="D1440" s="48"/>
      <c r="E1440" s="48"/>
      <c r="F1440" s="48"/>
      <c r="G1440" s="48"/>
      <c r="H1440" s="48"/>
      <c r="I1440" s="48"/>
      <c r="J1440" s="48"/>
      <c r="K1440" s="48"/>
      <c r="L1440" s="450">
        <f t="shared" si="91"/>
        <v>1069</v>
      </c>
      <c r="M1440" s="450"/>
      <c r="N1440" s="145" t="s">
        <v>3818</v>
      </c>
      <c r="O1440" s="48"/>
      <c r="P1440" s="48"/>
      <c r="Q1440" s="48"/>
      <c r="R1440" s="48"/>
      <c r="S1440" s="48"/>
      <c r="T1440" s="48"/>
      <c r="U1440" s="451" t="str">
        <f t="shared" si="89"/>
        <v/>
      </c>
      <c r="V1440" s="451"/>
      <c r="W1440" s="451" t="str">
        <f t="shared" si="90"/>
        <v/>
      </c>
      <c r="X1440" s="451"/>
      <c r="Y1440" s="48"/>
      <c r="Z1440" s="48"/>
      <c r="AA1440" s="48"/>
      <c r="AB1440" s="48"/>
      <c r="AC1440" s="48"/>
      <c r="AD1440" s="48"/>
      <c r="AE1440" s="48"/>
      <c r="AF1440" s="48"/>
      <c r="AG1440" s="48"/>
      <c r="AH1440" s="48"/>
      <c r="AI1440" s="48"/>
      <c r="AJ1440" s="48"/>
      <c r="AK1440" s="48"/>
      <c r="AL1440" s="48"/>
      <c r="AM1440" s="48"/>
      <c r="AN1440" s="48"/>
      <c r="AO1440" s="48"/>
      <c r="AP1440" s="48"/>
      <c r="AQ1440" s="48"/>
      <c r="AR1440" s="48"/>
      <c r="AS1440" s="48"/>
      <c r="AT1440" s="48"/>
      <c r="AU1440" s="48"/>
      <c r="AV1440" s="48"/>
      <c r="AW1440" s="48"/>
      <c r="AX1440" s="48"/>
      <c r="AY1440" s="48"/>
      <c r="AZ1440" s="48"/>
      <c r="BA1440" s="48"/>
      <c r="BB1440" s="48"/>
      <c r="BC1440" s="48"/>
      <c r="BD1440" s="48"/>
      <c r="BE1440" s="48"/>
      <c r="BF1440" s="48"/>
      <c r="BG1440" s="48"/>
      <c r="BH1440" s="48"/>
      <c r="BI1440" s="48"/>
      <c r="BJ1440" s="48"/>
      <c r="BK1440" s="48"/>
      <c r="BL1440" s="48"/>
      <c r="BM1440" s="48"/>
      <c r="BN1440" s="48"/>
      <c r="BO1440" s="48"/>
      <c r="BP1440" s="48"/>
      <c r="BQ1440" s="48"/>
      <c r="BR1440" s="48"/>
      <c r="BS1440" s="48"/>
      <c r="BT1440" s="48"/>
      <c r="BU1440" s="48"/>
    </row>
    <row r="1441" spans="1:73" hidden="1">
      <c r="A1441" s="48"/>
      <c r="B1441" s="48"/>
      <c r="C1441" s="70" t="s">
        <v>3819</v>
      </c>
      <c r="D1441" s="48"/>
      <c r="E1441" s="48"/>
      <c r="F1441" s="48"/>
      <c r="G1441" s="48"/>
      <c r="H1441" s="48"/>
      <c r="I1441" s="48"/>
      <c r="J1441" s="48"/>
      <c r="K1441" s="48"/>
      <c r="L1441" s="450">
        <f t="shared" si="91"/>
        <v>1070</v>
      </c>
      <c r="M1441" s="450"/>
      <c r="N1441" s="145" t="s">
        <v>3820</v>
      </c>
      <c r="O1441" s="48"/>
      <c r="P1441" s="48"/>
      <c r="Q1441" s="48"/>
      <c r="R1441" s="48"/>
      <c r="S1441" s="48"/>
      <c r="T1441" s="48"/>
      <c r="U1441" s="451" t="str">
        <f t="shared" si="89"/>
        <v/>
      </c>
      <c r="V1441" s="451"/>
      <c r="W1441" s="451" t="str">
        <f t="shared" si="90"/>
        <v/>
      </c>
      <c r="X1441" s="451"/>
      <c r="Y1441" s="48"/>
      <c r="Z1441" s="48"/>
      <c r="AA1441" s="48"/>
      <c r="AB1441" s="48"/>
      <c r="AC1441" s="48"/>
      <c r="AD1441" s="48"/>
      <c r="AE1441" s="48"/>
      <c r="AF1441" s="48"/>
      <c r="AG1441" s="48"/>
      <c r="AH1441" s="48"/>
      <c r="AI1441" s="48"/>
      <c r="AJ1441" s="48"/>
      <c r="AK1441" s="48"/>
      <c r="AL1441" s="48"/>
      <c r="AM1441" s="48"/>
      <c r="AN1441" s="48"/>
      <c r="AO1441" s="48"/>
      <c r="AP1441" s="48"/>
      <c r="AQ1441" s="48"/>
      <c r="AR1441" s="48"/>
      <c r="AS1441" s="48"/>
      <c r="AT1441" s="48"/>
      <c r="AU1441" s="48"/>
      <c r="AV1441" s="48"/>
      <c r="AW1441" s="48"/>
      <c r="AX1441" s="48"/>
      <c r="AY1441" s="48"/>
      <c r="AZ1441" s="48"/>
      <c r="BA1441" s="48"/>
      <c r="BB1441" s="48"/>
      <c r="BC1441" s="48"/>
      <c r="BD1441" s="48"/>
      <c r="BE1441" s="48"/>
      <c r="BF1441" s="48"/>
      <c r="BG1441" s="48"/>
      <c r="BH1441" s="48"/>
      <c r="BI1441" s="48"/>
      <c r="BJ1441" s="48"/>
      <c r="BK1441" s="48"/>
      <c r="BL1441" s="48"/>
      <c r="BM1441" s="48"/>
      <c r="BN1441" s="48"/>
      <c r="BO1441" s="48"/>
      <c r="BP1441" s="48"/>
      <c r="BQ1441" s="48"/>
      <c r="BR1441" s="48"/>
      <c r="BS1441" s="48"/>
      <c r="BT1441" s="48"/>
      <c r="BU1441" s="48"/>
    </row>
    <row r="1442" spans="1:73" hidden="1">
      <c r="A1442" s="48"/>
      <c r="B1442" s="48"/>
      <c r="C1442" s="70" t="s">
        <v>3821</v>
      </c>
      <c r="D1442" s="48"/>
      <c r="E1442" s="48"/>
      <c r="F1442" s="48"/>
      <c r="G1442" s="48"/>
      <c r="H1442" s="48"/>
      <c r="I1442" s="48"/>
      <c r="J1442" s="48"/>
      <c r="K1442" s="48"/>
      <c r="L1442" s="450">
        <f t="shared" si="91"/>
        <v>1071</v>
      </c>
      <c r="M1442" s="450"/>
      <c r="N1442" s="145" t="s">
        <v>3822</v>
      </c>
      <c r="O1442" s="48"/>
      <c r="P1442" s="48"/>
      <c r="Q1442" s="48"/>
      <c r="R1442" s="48"/>
      <c r="S1442" s="48"/>
      <c r="T1442" s="48"/>
      <c r="U1442" s="451" t="str">
        <f t="shared" si="89"/>
        <v/>
      </c>
      <c r="V1442" s="451"/>
      <c r="W1442" s="451" t="str">
        <f t="shared" si="90"/>
        <v/>
      </c>
      <c r="X1442" s="451"/>
      <c r="Y1442" s="48"/>
      <c r="Z1442" s="48"/>
      <c r="AA1442" s="48"/>
      <c r="AB1442" s="48"/>
      <c r="AC1442" s="48"/>
      <c r="AD1442" s="48"/>
      <c r="AE1442" s="48"/>
      <c r="AF1442" s="48"/>
      <c r="AG1442" s="48"/>
      <c r="AH1442" s="48"/>
      <c r="AI1442" s="48"/>
      <c r="AJ1442" s="48"/>
      <c r="AK1442" s="48"/>
      <c r="AL1442" s="48"/>
      <c r="AM1442" s="48"/>
      <c r="AN1442" s="48"/>
      <c r="AO1442" s="48"/>
      <c r="AP1442" s="48"/>
      <c r="AQ1442" s="48"/>
      <c r="AR1442" s="48"/>
      <c r="AS1442" s="48"/>
      <c r="AT1442" s="48"/>
      <c r="AU1442" s="48"/>
      <c r="AV1442" s="48"/>
      <c r="AW1442" s="48"/>
      <c r="AX1442" s="48"/>
      <c r="AY1442" s="48"/>
      <c r="AZ1442" s="48"/>
      <c r="BA1442" s="48"/>
      <c r="BB1442" s="48"/>
      <c r="BC1442" s="48"/>
      <c r="BD1442" s="48"/>
      <c r="BE1442" s="48"/>
      <c r="BF1442" s="48"/>
      <c r="BG1442" s="48"/>
      <c r="BH1442" s="48"/>
      <c r="BI1442" s="48"/>
      <c r="BJ1442" s="48"/>
      <c r="BK1442" s="48"/>
      <c r="BL1442" s="48"/>
      <c r="BM1442" s="48"/>
      <c r="BN1442" s="48"/>
      <c r="BO1442" s="48"/>
      <c r="BP1442" s="48"/>
      <c r="BQ1442" s="48"/>
      <c r="BR1442" s="48"/>
      <c r="BS1442" s="48"/>
      <c r="BT1442" s="48"/>
      <c r="BU1442" s="48"/>
    </row>
    <row r="1443" spans="1:73" hidden="1">
      <c r="A1443" s="48"/>
      <c r="B1443" s="48"/>
      <c r="C1443" s="70" t="s">
        <v>3823</v>
      </c>
      <c r="D1443" s="48"/>
      <c r="E1443" s="48"/>
      <c r="F1443" s="48"/>
      <c r="G1443" s="48"/>
      <c r="H1443" s="48"/>
      <c r="I1443" s="48"/>
      <c r="J1443" s="48"/>
      <c r="K1443" s="48"/>
      <c r="L1443" s="450">
        <f t="shared" si="91"/>
        <v>1072</v>
      </c>
      <c r="M1443" s="450"/>
      <c r="N1443" s="145" t="s">
        <v>3824</v>
      </c>
      <c r="O1443" s="48"/>
      <c r="P1443" s="48"/>
      <c r="Q1443" s="48"/>
      <c r="R1443" s="48"/>
      <c r="S1443" s="48"/>
      <c r="T1443" s="48"/>
      <c r="U1443" s="451" t="str">
        <f t="shared" si="89"/>
        <v/>
      </c>
      <c r="V1443" s="451"/>
      <c r="W1443" s="451" t="str">
        <f t="shared" si="90"/>
        <v/>
      </c>
      <c r="X1443" s="451"/>
      <c r="Y1443" s="48"/>
      <c r="Z1443" s="48"/>
      <c r="AA1443" s="48"/>
      <c r="AB1443" s="48"/>
      <c r="AC1443" s="48"/>
      <c r="AD1443" s="48"/>
      <c r="AE1443" s="48"/>
      <c r="AF1443" s="48"/>
      <c r="AG1443" s="48"/>
      <c r="AH1443" s="48"/>
      <c r="AI1443" s="48"/>
      <c r="AJ1443" s="48"/>
      <c r="AK1443" s="48"/>
      <c r="AL1443" s="48"/>
      <c r="AM1443" s="48"/>
      <c r="AN1443" s="48"/>
      <c r="AO1443" s="48"/>
      <c r="AP1443" s="48"/>
      <c r="AQ1443" s="48"/>
      <c r="AR1443" s="48"/>
      <c r="AS1443" s="48"/>
      <c r="AT1443" s="48"/>
      <c r="AU1443" s="48"/>
      <c r="AV1443" s="48"/>
      <c r="AW1443" s="48"/>
      <c r="AX1443" s="48"/>
      <c r="AY1443" s="48"/>
      <c r="AZ1443" s="48"/>
      <c r="BA1443" s="48"/>
      <c r="BB1443" s="48"/>
      <c r="BC1443" s="48"/>
      <c r="BD1443" s="48"/>
      <c r="BE1443" s="48"/>
      <c r="BF1443" s="48"/>
      <c r="BG1443" s="48"/>
      <c r="BH1443" s="48"/>
      <c r="BI1443" s="48"/>
      <c r="BJ1443" s="48"/>
      <c r="BK1443" s="48"/>
      <c r="BL1443" s="48"/>
      <c r="BM1443" s="48"/>
      <c r="BN1443" s="48"/>
      <c r="BO1443" s="48"/>
      <c r="BP1443" s="48"/>
      <c r="BQ1443" s="48"/>
      <c r="BR1443" s="48"/>
      <c r="BS1443" s="48"/>
      <c r="BT1443" s="48"/>
      <c r="BU1443" s="48"/>
    </row>
    <row r="1444" spans="1:73" hidden="1">
      <c r="A1444" s="48"/>
      <c r="B1444" s="48"/>
      <c r="C1444" s="70" t="s">
        <v>3825</v>
      </c>
      <c r="D1444" s="48"/>
      <c r="E1444" s="48"/>
      <c r="F1444" s="48"/>
      <c r="G1444" s="48"/>
      <c r="H1444" s="48"/>
      <c r="I1444" s="48"/>
      <c r="J1444" s="48"/>
      <c r="K1444" s="48"/>
      <c r="L1444" s="450">
        <f t="shared" si="91"/>
        <v>1073</v>
      </c>
      <c r="M1444" s="450"/>
      <c r="N1444" s="145" t="s">
        <v>3826</v>
      </c>
      <c r="O1444" s="48"/>
      <c r="P1444" s="48"/>
      <c r="Q1444" s="48"/>
      <c r="R1444" s="48"/>
      <c r="S1444" s="48"/>
      <c r="T1444" s="48"/>
      <c r="U1444" s="451" t="str">
        <f t="shared" si="89"/>
        <v/>
      </c>
      <c r="V1444" s="451"/>
      <c r="W1444" s="451" t="str">
        <f t="shared" si="90"/>
        <v/>
      </c>
      <c r="X1444" s="451"/>
      <c r="Y1444" s="48"/>
      <c r="Z1444" s="48"/>
      <c r="AA1444" s="48"/>
      <c r="AB1444" s="48"/>
      <c r="AC1444" s="48"/>
      <c r="AD1444" s="48"/>
      <c r="AE1444" s="48"/>
      <c r="AF1444" s="48"/>
      <c r="AG1444" s="48"/>
      <c r="AH1444" s="48"/>
      <c r="AI1444" s="48"/>
      <c r="AJ1444" s="48"/>
      <c r="AK1444" s="48"/>
      <c r="AL1444" s="48"/>
      <c r="AM1444" s="48"/>
      <c r="AN1444" s="48"/>
      <c r="AO1444" s="48"/>
      <c r="AP1444" s="48"/>
      <c r="AQ1444" s="48"/>
      <c r="AR1444" s="48"/>
      <c r="AS1444" s="48"/>
      <c r="AT1444" s="48"/>
      <c r="AU1444" s="48"/>
      <c r="AV1444" s="48"/>
      <c r="AW1444" s="48"/>
      <c r="AX1444" s="48"/>
      <c r="AY1444" s="48"/>
      <c r="AZ1444" s="48"/>
      <c r="BA1444" s="48"/>
      <c r="BB1444" s="48"/>
      <c r="BC1444" s="48"/>
      <c r="BD1444" s="48"/>
      <c r="BE1444" s="48"/>
      <c r="BF1444" s="48"/>
      <c r="BG1444" s="48"/>
      <c r="BH1444" s="48"/>
      <c r="BI1444" s="48"/>
      <c r="BJ1444" s="48"/>
      <c r="BK1444" s="48"/>
      <c r="BL1444" s="48"/>
      <c r="BM1444" s="48"/>
      <c r="BN1444" s="48"/>
      <c r="BO1444" s="48"/>
      <c r="BP1444" s="48"/>
      <c r="BQ1444" s="48"/>
      <c r="BR1444" s="48"/>
      <c r="BS1444" s="48"/>
      <c r="BT1444" s="48"/>
      <c r="BU1444" s="48"/>
    </row>
    <row r="1445" spans="1:73" hidden="1">
      <c r="A1445" s="48"/>
      <c r="B1445" s="48"/>
      <c r="C1445" s="70" t="s">
        <v>3827</v>
      </c>
      <c r="D1445" s="48"/>
      <c r="E1445" s="48"/>
      <c r="F1445" s="48"/>
      <c r="G1445" s="48"/>
      <c r="H1445" s="48"/>
      <c r="I1445" s="48"/>
      <c r="J1445" s="48"/>
      <c r="K1445" s="48"/>
      <c r="L1445" s="450">
        <f t="shared" si="91"/>
        <v>1074</v>
      </c>
      <c r="M1445" s="450"/>
      <c r="N1445" s="145" t="s">
        <v>3828</v>
      </c>
      <c r="O1445" s="48"/>
      <c r="P1445" s="48"/>
      <c r="Q1445" s="48"/>
      <c r="R1445" s="48"/>
      <c r="S1445" s="48"/>
      <c r="T1445" s="48"/>
      <c r="U1445" s="451" t="str">
        <f t="shared" si="89"/>
        <v/>
      </c>
      <c r="V1445" s="451"/>
      <c r="W1445" s="451" t="str">
        <f t="shared" si="90"/>
        <v/>
      </c>
      <c r="X1445" s="451"/>
      <c r="Y1445" s="48"/>
      <c r="Z1445" s="48"/>
      <c r="AA1445" s="48"/>
      <c r="AB1445" s="48"/>
      <c r="AC1445" s="48"/>
      <c r="AD1445" s="48"/>
      <c r="AE1445" s="48"/>
      <c r="AF1445" s="48"/>
      <c r="AG1445" s="48"/>
      <c r="AH1445" s="48"/>
      <c r="AI1445" s="48"/>
      <c r="AJ1445" s="48"/>
      <c r="AK1445" s="48"/>
      <c r="AL1445" s="48"/>
      <c r="AM1445" s="48"/>
      <c r="AN1445" s="48"/>
      <c r="AO1445" s="48"/>
      <c r="AP1445" s="48"/>
      <c r="AQ1445" s="48"/>
      <c r="AR1445" s="48"/>
      <c r="AS1445" s="48"/>
      <c r="AT1445" s="48"/>
      <c r="AU1445" s="48"/>
      <c r="AV1445" s="48"/>
      <c r="AW1445" s="48"/>
      <c r="AX1445" s="48"/>
      <c r="AY1445" s="48"/>
      <c r="AZ1445" s="48"/>
      <c r="BA1445" s="48"/>
      <c r="BB1445" s="48"/>
      <c r="BC1445" s="48"/>
      <c r="BD1445" s="48"/>
      <c r="BE1445" s="48"/>
      <c r="BF1445" s="48"/>
      <c r="BG1445" s="48"/>
      <c r="BH1445" s="48"/>
      <c r="BI1445" s="48"/>
      <c r="BJ1445" s="48"/>
      <c r="BK1445" s="48"/>
      <c r="BL1445" s="48"/>
      <c r="BM1445" s="48"/>
      <c r="BN1445" s="48"/>
      <c r="BO1445" s="48"/>
      <c r="BP1445" s="48"/>
      <c r="BQ1445" s="48"/>
      <c r="BR1445" s="48"/>
      <c r="BS1445" s="48"/>
      <c r="BT1445" s="48"/>
      <c r="BU1445" s="48"/>
    </row>
    <row r="1446" spans="1:73" hidden="1">
      <c r="A1446" s="48"/>
      <c r="B1446" s="48"/>
      <c r="C1446" s="70" t="s">
        <v>3829</v>
      </c>
      <c r="D1446" s="48"/>
      <c r="E1446" s="48"/>
      <c r="F1446" s="48"/>
      <c r="G1446" s="48"/>
      <c r="H1446" s="48"/>
      <c r="I1446" s="48"/>
      <c r="J1446" s="48"/>
      <c r="K1446" s="48"/>
      <c r="L1446" s="450">
        <f t="shared" si="91"/>
        <v>1075</v>
      </c>
      <c r="M1446" s="450"/>
      <c r="N1446" s="145" t="s">
        <v>3830</v>
      </c>
      <c r="O1446" s="48"/>
      <c r="P1446" s="48"/>
      <c r="Q1446" s="48"/>
      <c r="R1446" s="48"/>
      <c r="S1446" s="48"/>
      <c r="T1446" s="48"/>
      <c r="U1446" s="451" t="str">
        <f t="shared" si="89"/>
        <v/>
      </c>
      <c r="V1446" s="451"/>
      <c r="W1446" s="451" t="str">
        <f t="shared" si="90"/>
        <v/>
      </c>
      <c r="X1446" s="451"/>
      <c r="Y1446" s="48"/>
      <c r="Z1446" s="48"/>
      <c r="AA1446" s="48"/>
      <c r="AB1446" s="48"/>
      <c r="AC1446" s="48"/>
      <c r="AD1446" s="48"/>
      <c r="AE1446" s="48"/>
      <c r="AF1446" s="48"/>
      <c r="AG1446" s="48"/>
      <c r="AH1446" s="48"/>
      <c r="AI1446" s="48"/>
      <c r="AJ1446" s="48"/>
      <c r="AK1446" s="48"/>
      <c r="AL1446" s="48"/>
      <c r="AM1446" s="48"/>
      <c r="AN1446" s="48"/>
      <c r="AO1446" s="48"/>
      <c r="AP1446" s="48"/>
      <c r="AQ1446" s="48"/>
      <c r="AR1446" s="48"/>
      <c r="AS1446" s="48"/>
      <c r="AT1446" s="48"/>
      <c r="AU1446" s="48"/>
      <c r="AV1446" s="48"/>
      <c r="AW1446" s="48"/>
      <c r="AX1446" s="48"/>
      <c r="AY1446" s="48"/>
      <c r="AZ1446" s="48"/>
      <c r="BA1446" s="48"/>
      <c r="BB1446" s="48"/>
      <c r="BC1446" s="48"/>
      <c r="BD1446" s="48"/>
      <c r="BE1446" s="48"/>
      <c r="BF1446" s="48"/>
      <c r="BG1446" s="48"/>
      <c r="BH1446" s="48"/>
      <c r="BI1446" s="48"/>
      <c r="BJ1446" s="48"/>
      <c r="BK1446" s="48"/>
      <c r="BL1446" s="48"/>
      <c r="BM1446" s="48"/>
      <c r="BN1446" s="48"/>
      <c r="BO1446" s="48"/>
      <c r="BP1446" s="48"/>
      <c r="BQ1446" s="48"/>
      <c r="BR1446" s="48"/>
      <c r="BS1446" s="48"/>
      <c r="BT1446" s="48"/>
      <c r="BU1446" s="48"/>
    </row>
    <row r="1447" spans="1:73" hidden="1">
      <c r="A1447" s="48"/>
      <c r="B1447" s="48"/>
      <c r="C1447" s="70" t="s">
        <v>3831</v>
      </c>
      <c r="D1447" s="48"/>
      <c r="E1447" s="48"/>
      <c r="F1447" s="48"/>
      <c r="G1447" s="48"/>
      <c r="H1447" s="48"/>
      <c r="I1447" s="48"/>
      <c r="J1447" s="48"/>
      <c r="K1447" s="48"/>
      <c r="L1447" s="450">
        <f t="shared" si="91"/>
        <v>1076</v>
      </c>
      <c r="M1447" s="450"/>
      <c r="N1447" s="145" t="s">
        <v>3832</v>
      </c>
      <c r="O1447" s="48"/>
      <c r="P1447" s="48"/>
      <c r="Q1447" s="48"/>
      <c r="R1447" s="48"/>
      <c r="S1447" s="48"/>
      <c r="T1447" s="48"/>
      <c r="U1447" s="451" t="str">
        <f t="shared" si="89"/>
        <v/>
      </c>
      <c r="V1447" s="451"/>
      <c r="W1447" s="451" t="str">
        <f t="shared" si="90"/>
        <v/>
      </c>
      <c r="X1447" s="451"/>
      <c r="Y1447" s="48"/>
      <c r="Z1447" s="48"/>
      <c r="AA1447" s="48"/>
      <c r="AB1447" s="48"/>
      <c r="AC1447" s="48"/>
      <c r="AD1447" s="48"/>
      <c r="AE1447" s="48"/>
      <c r="AF1447" s="48"/>
      <c r="AG1447" s="48"/>
      <c r="AH1447" s="48"/>
      <c r="AI1447" s="48"/>
      <c r="AJ1447" s="48"/>
      <c r="AK1447" s="48"/>
      <c r="AL1447" s="48"/>
      <c r="AM1447" s="48"/>
      <c r="AN1447" s="48"/>
      <c r="AO1447" s="48"/>
      <c r="AP1447" s="48"/>
      <c r="AQ1447" s="48"/>
      <c r="AR1447" s="48"/>
      <c r="AS1447" s="48"/>
      <c r="AT1447" s="48"/>
      <c r="AU1447" s="48"/>
      <c r="AV1447" s="48"/>
      <c r="AW1447" s="48"/>
      <c r="AX1447" s="48"/>
      <c r="AY1447" s="48"/>
      <c r="AZ1447" s="48"/>
      <c r="BA1447" s="48"/>
      <c r="BB1447" s="48"/>
      <c r="BC1447" s="48"/>
      <c r="BD1447" s="48"/>
      <c r="BE1447" s="48"/>
      <c r="BF1447" s="48"/>
      <c r="BG1447" s="48"/>
      <c r="BH1447" s="48"/>
      <c r="BI1447" s="48"/>
      <c r="BJ1447" s="48"/>
      <c r="BK1447" s="48"/>
      <c r="BL1447" s="48"/>
      <c r="BM1447" s="48"/>
      <c r="BN1447" s="48"/>
      <c r="BO1447" s="48"/>
      <c r="BP1447" s="48"/>
      <c r="BQ1447" s="48"/>
      <c r="BR1447" s="48"/>
      <c r="BS1447" s="48"/>
      <c r="BT1447" s="48"/>
      <c r="BU1447" s="48"/>
    </row>
    <row r="1448" spans="1:73" hidden="1">
      <c r="A1448" s="48"/>
      <c r="B1448" s="48"/>
      <c r="C1448" s="70" t="s">
        <v>3833</v>
      </c>
      <c r="D1448" s="48"/>
      <c r="E1448" s="48"/>
      <c r="F1448" s="48"/>
      <c r="G1448" s="48"/>
      <c r="H1448" s="48"/>
      <c r="I1448" s="48"/>
      <c r="J1448" s="48"/>
      <c r="K1448" s="48"/>
      <c r="L1448" s="450">
        <f t="shared" si="91"/>
        <v>1077</v>
      </c>
      <c r="M1448" s="450"/>
      <c r="N1448" s="145" t="s">
        <v>3834</v>
      </c>
      <c r="O1448" s="48"/>
      <c r="P1448" s="48"/>
      <c r="Q1448" s="48"/>
      <c r="R1448" s="48"/>
      <c r="S1448" s="48"/>
      <c r="T1448" s="48"/>
      <c r="U1448" s="451" t="str">
        <f t="shared" si="89"/>
        <v/>
      </c>
      <c r="V1448" s="451"/>
      <c r="W1448" s="451" t="str">
        <f t="shared" si="90"/>
        <v/>
      </c>
      <c r="X1448" s="451"/>
      <c r="Y1448" s="48"/>
      <c r="Z1448" s="48"/>
      <c r="AA1448" s="48"/>
      <c r="AB1448" s="48"/>
      <c r="AC1448" s="48"/>
      <c r="AD1448" s="48"/>
      <c r="AE1448" s="48"/>
      <c r="AF1448" s="48"/>
      <c r="AG1448" s="48"/>
      <c r="AH1448" s="48"/>
      <c r="AI1448" s="48"/>
      <c r="AJ1448" s="48"/>
      <c r="AK1448" s="48"/>
      <c r="AL1448" s="48"/>
      <c r="AM1448" s="48"/>
      <c r="AN1448" s="48"/>
      <c r="AO1448" s="48"/>
      <c r="AP1448" s="48"/>
      <c r="AQ1448" s="48"/>
      <c r="AR1448" s="48"/>
      <c r="AS1448" s="48"/>
      <c r="AT1448" s="48"/>
      <c r="AU1448" s="48"/>
      <c r="AV1448" s="48"/>
      <c r="AW1448" s="48"/>
      <c r="AX1448" s="48"/>
      <c r="AY1448" s="48"/>
      <c r="AZ1448" s="48"/>
      <c r="BA1448" s="48"/>
      <c r="BB1448" s="48"/>
      <c r="BC1448" s="48"/>
      <c r="BD1448" s="48"/>
      <c r="BE1448" s="48"/>
      <c r="BF1448" s="48"/>
      <c r="BG1448" s="48"/>
      <c r="BH1448" s="48"/>
      <c r="BI1448" s="48"/>
      <c r="BJ1448" s="48"/>
      <c r="BK1448" s="48"/>
      <c r="BL1448" s="48"/>
      <c r="BM1448" s="48"/>
      <c r="BN1448" s="48"/>
      <c r="BO1448" s="48"/>
      <c r="BP1448" s="48"/>
      <c r="BQ1448" s="48"/>
      <c r="BR1448" s="48"/>
      <c r="BS1448" s="48"/>
      <c r="BT1448" s="48"/>
      <c r="BU1448" s="48"/>
    </row>
    <row r="1449" spans="1:73" hidden="1">
      <c r="A1449" s="48"/>
      <c r="B1449" s="48"/>
      <c r="C1449" s="70" t="s">
        <v>3835</v>
      </c>
      <c r="D1449" s="48"/>
      <c r="E1449" s="48"/>
      <c r="F1449" s="48"/>
      <c r="G1449" s="48"/>
      <c r="H1449" s="48"/>
      <c r="I1449" s="48"/>
      <c r="J1449" s="48"/>
      <c r="K1449" s="48"/>
      <c r="L1449" s="450">
        <f t="shared" si="91"/>
        <v>1078</v>
      </c>
      <c r="M1449" s="450"/>
      <c r="N1449" s="145" t="s">
        <v>3836</v>
      </c>
      <c r="O1449" s="48"/>
      <c r="P1449" s="48"/>
      <c r="Q1449" s="48"/>
      <c r="R1449" s="48"/>
      <c r="S1449" s="48"/>
      <c r="T1449" s="48"/>
      <c r="U1449" s="451" t="str">
        <f t="shared" si="89"/>
        <v/>
      </c>
      <c r="V1449" s="451"/>
      <c r="W1449" s="451" t="str">
        <f t="shared" si="90"/>
        <v/>
      </c>
      <c r="X1449" s="451"/>
      <c r="Y1449" s="48"/>
      <c r="Z1449" s="48"/>
      <c r="AA1449" s="48"/>
      <c r="AB1449" s="48"/>
      <c r="AC1449" s="48"/>
      <c r="AD1449" s="48"/>
      <c r="AE1449" s="48"/>
      <c r="AF1449" s="48"/>
      <c r="AG1449" s="48"/>
      <c r="AH1449" s="48"/>
      <c r="AI1449" s="48"/>
      <c r="AJ1449" s="48"/>
      <c r="AK1449" s="48"/>
      <c r="AL1449" s="48"/>
      <c r="AM1449" s="48"/>
      <c r="AN1449" s="48"/>
      <c r="AO1449" s="48"/>
      <c r="AP1449" s="48"/>
      <c r="AQ1449" s="48"/>
      <c r="AR1449" s="48"/>
      <c r="AS1449" s="48"/>
      <c r="AT1449" s="48"/>
      <c r="AU1449" s="48"/>
      <c r="AV1449" s="48"/>
      <c r="AW1449" s="48"/>
      <c r="AX1449" s="48"/>
      <c r="AY1449" s="48"/>
      <c r="AZ1449" s="48"/>
      <c r="BA1449" s="48"/>
      <c r="BB1449" s="48"/>
      <c r="BC1449" s="48"/>
      <c r="BD1449" s="48"/>
      <c r="BE1449" s="48"/>
      <c r="BF1449" s="48"/>
      <c r="BG1449" s="48"/>
      <c r="BH1449" s="48"/>
      <c r="BI1449" s="48"/>
      <c r="BJ1449" s="48"/>
      <c r="BK1449" s="48"/>
      <c r="BL1449" s="48"/>
      <c r="BM1449" s="48"/>
      <c r="BN1449" s="48"/>
      <c r="BO1449" s="48"/>
      <c r="BP1449" s="48"/>
      <c r="BQ1449" s="48"/>
      <c r="BR1449" s="48"/>
      <c r="BS1449" s="48"/>
      <c r="BT1449" s="48"/>
      <c r="BU1449" s="48"/>
    </row>
    <row r="1450" spans="1:73" hidden="1">
      <c r="A1450" s="48"/>
      <c r="B1450" s="48"/>
      <c r="C1450" s="70" t="s">
        <v>3837</v>
      </c>
      <c r="D1450" s="48"/>
      <c r="E1450" s="48"/>
      <c r="F1450" s="48"/>
      <c r="G1450" s="48"/>
      <c r="H1450" s="48"/>
      <c r="I1450" s="48"/>
      <c r="J1450" s="48"/>
      <c r="K1450" s="48"/>
      <c r="L1450" s="450">
        <f t="shared" si="91"/>
        <v>1079</v>
      </c>
      <c r="M1450" s="450"/>
      <c r="N1450" s="145" t="s">
        <v>3838</v>
      </c>
      <c r="O1450" s="48"/>
      <c r="P1450" s="48"/>
      <c r="Q1450" s="48"/>
      <c r="R1450" s="48"/>
      <c r="S1450" s="48"/>
      <c r="T1450" s="48"/>
      <c r="U1450" s="451" t="str">
        <f t="shared" si="89"/>
        <v/>
      </c>
      <c r="V1450" s="451"/>
      <c r="W1450" s="451" t="str">
        <f t="shared" si="90"/>
        <v/>
      </c>
      <c r="X1450" s="451"/>
      <c r="Y1450" s="48"/>
      <c r="Z1450" s="48"/>
      <c r="AA1450" s="48"/>
      <c r="AB1450" s="48"/>
      <c r="AC1450" s="48"/>
      <c r="AD1450" s="48"/>
      <c r="AE1450" s="48"/>
      <c r="AF1450" s="48"/>
      <c r="AG1450" s="48"/>
      <c r="AH1450" s="48"/>
      <c r="AI1450" s="48"/>
      <c r="AJ1450" s="48"/>
      <c r="AK1450" s="48"/>
      <c r="AL1450" s="48"/>
      <c r="AM1450" s="48"/>
      <c r="AN1450" s="48"/>
      <c r="AO1450" s="48"/>
      <c r="AP1450" s="48"/>
      <c r="AQ1450" s="48"/>
      <c r="AR1450" s="48"/>
      <c r="AS1450" s="48"/>
      <c r="AT1450" s="48"/>
      <c r="AU1450" s="48"/>
      <c r="AV1450" s="48"/>
      <c r="AW1450" s="48"/>
      <c r="AX1450" s="48"/>
      <c r="AY1450" s="48"/>
      <c r="AZ1450" s="48"/>
      <c r="BA1450" s="48"/>
      <c r="BB1450" s="48"/>
      <c r="BC1450" s="48"/>
      <c r="BD1450" s="48"/>
      <c r="BE1450" s="48"/>
      <c r="BF1450" s="48"/>
      <c r="BG1450" s="48"/>
      <c r="BH1450" s="48"/>
      <c r="BI1450" s="48"/>
      <c r="BJ1450" s="48"/>
      <c r="BK1450" s="48"/>
      <c r="BL1450" s="48"/>
      <c r="BM1450" s="48"/>
      <c r="BN1450" s="48"/>
      <c r="BO1450" s="48"/>
      <c r="BP1450" s="48"/>
      <c r="BQ1450" s="48"/>
      <c r="BR1450" s="48"/>
      <c r="BS1450" s="48"/>
      <c r="BT1450" s="48"/>
      <c r="BU1450" s="48"/>
    </row>
    <row r="1451" spans="1:73" hidden="1">
      <c r="A1451" s="48"/>
      <c r="B1451" s="48"/>
      <c r="C1451" s="70" t="s">
        <v>3839</v>
      </c>
      <c r="D1451" s="48"/>
      <c r="E1451" s="48"/>
      <c r="F1451" s="48"/>
      <c r="G1451" s="48"/>
      <c r="H1451" s="48"/>
      <c r="I1451" s="48"/>
      <c r="J1451" s="48"/>
      <c r="K1451" s="48"/>
      <c r="L1451" s="450">
        <f t="shared" si="91"/>
        <v>1080</v>
      </c>
      <c r="M1451" s="450"/>
      <c r="N1451" s="145" t="s">
        <v>3840</v>
      </c>
      <c r="O1451" s="48"/>
      <c r="P1451" s="48"/>
      <c r="Q1451" s="48"/>
      <c r="R1451" s="48"/>
      <c r="S1451" s="48"/>
      <c r="T1451" s="48"/>
      <c r="U1451" s="451" t="str">
        <f t="shared" si="89"/>
        <v/>
      </c>
      <c r="V1451" s="451"/>
      <c r="W1451" s="451" t="str">
        <f t="shared" si="90"/>
        <v/>
      </c>
      <c r="X1451" s="451"/>
      <c r="Y1451" s="48"/>
      <c r="Z1451" s="48"/>
      <c r="AA1451" s="48"/>
      <c r="AB1451" s="48"/>
      <c r="AC1451" s="48"/>
      <c r="AD1451" s="48"/>
      <c r="AE1451" s="48"/>
      <c r="AF1451" s="48"/>
      <c r="AG1451" s="48"/>
      <c r="AH1451" s="48"/>
      <c r="AI1451" s="48"/>
      <c r="AJ1451" s="48"/>
      <c r="AK1451" s="48"/>
      <c r="AL1451" s="48"/>
      <c r="AM1451" s="48"/>
      <c r="AN1451" s="48"/>
      <c r="AO1451" s="48"/>
      <c r="AP1451" s="48"/>
      <c r="AQ1451" s="48"/>
      <c r="AR1451" s="48"/>
      <c r="AS1451" s="48"/>
      <c r="AT1451" s="48"/>
      <c r="AU1451" s="48"/>
      <c r="AV1451" s="48"/>
      <c r="AW1451" s="48"/>
      <c r="AX1451" s="48"/>
      <c r="AY1451" s="48"/>
      <c r="AZ1451" s="48"/>
      <c r="BA1451" s="48"/>
      <c r="BB1451" s="48"/>
      <c r="BC1451" s="48"/>
      <c r="BD1451" s="48"/>
      <c r="BE1451" s="48"/>
      <c r="BF1451" s="48"/>
      <c r="BG1451" s="48"/>
      <c r="BH1451" s="48"/>
      <c r="BI1451" s="48"/>
      <c r="BJ1451" s="48"/>
      <c r="BK1451" s="48"/>
      <c r="BL1451" s="48"/>
      <c r="BM1451" s="48"/>
      <c r="BN1451" s="48"/>
      <c r="BO1451" s="48"/>
      <c r="BP1451" s="48"/>
      <c r="BQ1451" s="48"/>
      <c r="BR1451" s="48"/>
      <c r="BS1451" s="48"/>
      <c r="BT1451" s="48"/>
      <c r="BU1451" s="48"/>
    </row>
    <row r="1452" spans="1:73" hidden="1">
      <c r="A1452" s="48"/>
      <c r="B1452" s="48"/>
      <c r="C1452" s="70" t="s">
        <v>3841</v>
      </c>
      <c r="D1452" s="48"/>
      <c r="E1452" s="48"/>
      <c r="F1452" s="48"/>
      <c r="G1452" s="48"/>
      <c r="H1452" s="48"/>
      <c r="I1452" s="48"/>
      <c r="J1452" s="48"/>
      <c r="K1452" s="48"/>
      <c r="L1452" s="450">
        <f t="shared" si="91"/>
        <v>1081</v>
      </c>
      <c r="M1452" s="450"/>
      <c r="N1452" s="145" t="s">
        <v>3842</v>
      </c>
      <c r="O1452" s="48"/>
      <c r="P1452" s="48"/>
      <c r="Q1452" s="48"/>
      <c r="R1452" s="48"/>
      <c r="S1452" s="48"/>
      <c r="T1452" s="48"/>
      <c r="U1452" s="451" t="str">
        <f t="shared" si="89"/>
        <v/>
      </c>
      <c r="V1452" s="451"/>
      <c r="W1452" s="451" t="str">
        <f t="shared" si="90"/>
        <v/>
      </c>
      <c r="X1452" s="451"/>
      <c r="Y1452" s="48"/>
      <c r="Z1452" s="48"/>
      <c r="AA1452" s="48"/>
      <c r="AB1452" s="48"/>
      <c r="AC1452" s="48"/>
      <c r="AD1452" s="48"/>
      <c r="AE1452" s="48"/>
      <c r="AF1452" s="48"/>
      <c r="AG1452" s="48"/>
      <c r="AH1452" s="48"/>
      <c r="AI1452" s="48"/>
      <c r="AJ1452" s="48"/>
      <c r="AK1452" s="48"/>
      <c r="AL1452" s="48"/>
      <c r="AM1452" s="48"/>
      <c r="AN1452" s="48"/>
      <c r="AO1452" s="48"/>
      <c r="AP1452" s="48"/>
      <c r="AQ1452" s="48"/>
      <c r="AR1452" s="48"/>
      <c r="AS1452" s="48"/>
      <c r="AT1452" s="48"/>
      <c r="AU1452" s="48"/>
      <c r="AV1452" s="48"/>
      <c r="AW1452" s="48"/>
      <c r="AX1452" s="48"/>
      <c r="AY1452" s="48"/>
      <c r="AZ1452" s="48"/>
      <c r="BA1452" s="48"/>
      <c r="BB1452" s="48"/>
      <c r="BC1452" s="48"/>
      <c r="BD1452" s="48"/>
      <c r="BE1452" s="48"/>
      <c r="BF1452" s="48"/>
      <c r="BG1452" s="48"/>
      <c r="BH1452" s="48"/>
      <c r="BI1452" s="48"/>
      <c r="BJ1452" s="48"/>
      <c r="BK1452" s="48"/>
      <c r="BL1452" s="48"/>
      <c r="BM1452" s="48"/>
      <c r="BN1452" s="48"/>
      <c r="BO1452" s="48"/>
      <c r="BP1452" s="48"/>
      <c r="BQ1452" s="48"/>
      <c r="BR1452" s="48"/>
      <c r="BS1452" s="48"/>
      <c r="BT1452" s="48"/>
      <c r="BU1452" s="48"/>
    </row>
    <row r="1453" spans="1:73" hidden="1">
      <c r="A1453" s="48"/>
      <c r="B1453" s="48"/>
      <c r="C1453" s="70" t="s">
        <v>3843</v>
      </c>
      <c r="D1453" s="48"/>
      <c r="E1453" s="48"/>
      <c r="F1453" s="48"/>
      <c r="G1453" s="48"/>
      <c r="H1453" s="48"/>
      <c r="I1453" s="48"/>
      <c r="J1453" s="48"/>
      <c r="K1453" s="48"/>
      <c r="L1453" s="450">
        <f t="shared" si="91"/>
        <v>1082</v>
      </c>
      <c r="M1453" s="450"/>
      <c r="N1453" s="145" t="s">
        <v>3844</v>
      </c>
      <c r="O1453" s="48"/>
      <c r="P1453" s="48"/>
      <c r="Q1453" s="48"/>
      <c r="R1453" s="48"/>
      <c r="S1453" s="48"/>
      <c r="T1453" s="48"/>
      <c r="U1453" s="451" t="str">
        <f t="shared" si="89"/>
        <v/>
      </c>
      <c r="V1453" s="451"/>
      <c r="W1453" s="451" t="str">
        <f t="shared" si="90"/>
        <v/>
      </c>
      <c r="X1453" s="451"/>
      <c r="Y1453" s="48"/>
      <c r="Z1453" s="48"/>
      <c r="AA1453" s="48"/>
      <c r="AB1453" s="48"/>
      <c r="AC1453" s="48"/>
      <c r="AD1453" s="48"/>
      <c r="AE1453" s="48"/>
      <c r="AF1453" s="48"/>
      <c r="AG1453" s="48"/>
      <c r="AH1453" s="48"/>
      <c r="AI1453" s="48"/>
      <c r="AJ1453" s="48"/>
      <c r="AK1453" s="48"/>
      <c r="AL1453" s="48"/>
      <c r="AM1453" s="48"/>
      <c r="AN1453" s="48"/>
      <c r="AO1453" s="48"/>
      <c r="AP1453" s="48"/>
      <c r="AQ1453" s="48"/>
      <c r="AR1453" s="48"/>
      <c r="AS1453" s="48"/>
      <c r="AT1453" s="48"/>
      <c r="AU1453" s="48"/>
      <c r="AV1453" s="48"/>
      <c r="AW1453" s="48"/>
      <c r="AX1453" s="48"/>
      <c r="AY1453" s="48"/>
      <c r="AZ1453" s="48"/>
      <c r="BA1453" s="48"/>
      <c r="BB1453" s="48"/>
      <c r="BC1453" s="48"/>
      <c r="BD1453" s="48"/>
      <c r="BE1453" s="48"/>
      <c r="BF1453" s="48"/>
      <c r="BG1453" s="48"/>
      <c r="BH1453" s="48"/>
      <c r="BI1453" s="48"/>
      <c r="BJ1453" s="48"/>
      <c r="BK1453" s="48"/>
      <c r="BL1453" s="48"/>
      <c r="BM1453" s="48"/>
      <c r="BN1453" s="48"/>
      <c r="BO1453" s="48"/>
      <c r="BP1453" s="48"/>
      <c r="BQ1453" s="48"/>
      <c r="BR1453" s="48"/>
      <c r="BS1453" s="48"/>
      <c r="BT1453" s="48"/>
      <c r="BU1453" s="48"/>
    </row>
    <row r="1454" spans="1:73" hidden="1">
      <c r="A1454" s="48"/>
      <c r="B1454" s="48"/>
      <c r="C1454" s="70" t="s">
        <v>3845</v>
      </c>
      <c r="D1454" s="48"/>
      <c r="E1454" s="48"/>
      <c r="F1454" s="48"/>
      <c r="G1454" s="48"/>
      <c r="H1454" s="48"/>
      <c r="I1454" s="48"/>
      <c r="J1454" s="48"/>
      <c r="K1454" s="48"/>
      <c r="L1454" s="450">
        <f t="shared" si="91"/>
        <v>1083</v>
      </c>
      <c r="M1454" s="450"/>
      <c r="N1454" s="145" t="s">
        <v>3846</v>
      </c>
      <c r="O1454" s="48"/>
      <c r="P1454" s="48"/>
      <c r="Q1454" s="48"/>
      <c r="R1454" s="48"/>
      <c r="S1454" s="48"/>
      <c r="T1454" s="48"/>
      <c r="U1454" s="451" t="str">
        <f t="shared" si="89"/>
        <v/>
      </c>
      <c r="V1454" s="451"/>
      <c r="W1454" s="451" t="str">
        <f t="shared" si="90"/>
        <v/>
      </c>
      <c r="X1454" s="451"/>
      <c r="Y1454" s="48"/>
      <c r="Z1454" s="48"/>
      <c r="AA1454" s="48"/>
      <c r="AB1454" s="48"/>
      <c r="AC1454" s="48"/>
      <c r="AD1454" s="48"/>
      <c r="AE1454" s="48"/>
      <c r="AF1454" s="48"/>
      <c r="AG1454" s="48"/>
      <c r="AH1454" s="48"/>
      <c r="AI1454" s="48"/>
      <c r="AJ1454" s="48"/>
      <c r="AK1454" s="48"/>
      <c r="AL1454" s="48"/>
      <c r="AM1454" s="48"/>
      <c r="AN1454" s="48"/>
      <c r="AO1454" s="48"/>
      <c r="AP1454" s="48"/>
      <c r="AQ1454" s="48"/>
      <c r="AR1454" s="48"/>
      <c r="AS1454" s="48"/>
      <c r="AT1454" s="48"/>
      <c r="AU1454" s="48"/>
      <c r="AV1454" s="48"/>
      <c r="AW1454" s="48"/>
      <c r="AX1454" s="48"/>
      <c r="AY1454" s="48"/>
      <c r="AZ1454" s="48"/>
      <c r="BA1454" s="48"/>
      <c r="BB1454" s="48"/>
      <c r="BC1454" s="48"/>
      <c r="BD1454" s="48"/>
      <c r="BE1454" s="48"/>
      <c r="BF1454" s="48"/>
      <c r="BG1454" s="48"/>
      <c r="BH1454" s="48"/>
      <c r="BI1454" s="48"/>
      <c r="BJ1454" s="48"/>
      <c r="BK1454" s="48"/>
      <c r="BL1454" s="48"/>
      <c r="BM1454" s="48"/>
      <c r="BN1454" s="48"/>
      <c r="BO1454" s="48"/>
      <c r="BP1454" s="48"/>
      <c r="BQ1454" s="48"/>
      <c r="BR1454" s="48"/>
      <c r="BS1454" s="48"/>
      <c r="BT1454" s="48"/>
      <c r="BU1454" s="48"/>
    </row>
    <row r="1455" spans="1:73" hidden="1">
      <c r="A1455" s="48"/>
      <c r="B1455" s="48"/>
      <c r="C1455" s="70" t="s">
        <v>3847</v>
      </c>
      <c r="D1455" s="48"/>
      <c r="E1455" s="48"/>
      <c r="F1455" s="48"/>
      <c r="G1455" s="48"/>
      <c r="H1455" s="48"/>
      <c r="I1455" s="48"/>
      <c r="J1455" s="48"/>
      <c r="K1455" s="48"/>
      <c r="L1455" s="450">
        <f t="shared" si="91"/>
        <v>1084</v>
      </c>
      <c r="M1455" s="450"/>
      <c r="N1455" s="145" t="s">
        <v>3848</v>
      </c>
      <c r="O1455" s="48"/>
      <c r="P1455" s="48"/>
      <c r="Q1455" s="48"/>
      <c r="R1455" s="48"/>
      <c r="S1455" s="48"/>
      <c r="T1455" s="48"/>
      <c r="U1455" s="451" t="str">
        <f t="shared" si="89"/>
        <v/>
      </c>
      <c r="V1455" s="451"/>
      <c r="W1455" s="451" t="str">
        <f t="shared" si="90"/>
        <v/>
      </c>
      <c r="X1455" s="451"/>
      <c r="Y1455" s="48"/>
      <c r="Z1455" s="48"/>
      <c r="AA1455" s="48"/>
      <c r="AB1455" s="48"/>
      <c r="AC1455" s="48"/>
      <c r="AD1455" s="48"/>
      <c r="AE1455" s="48"/>
      <c r="AF1455" s="48"/>
      <c r="AG1455" s="48"/>
      <c r="AH1455" s="48"/>
      <c r="AI1455" s="48"/>
      <c r="AJ1455" s="48"/>
      <c r="AK1455" s="48"/>
      <c r="AL1455" s="48"/>
      <c r="AM1455" s="48"/>
      <c r="AN1455" s="48"/>
      <c r="AO1455" s="48"/>
      <c r="AP1455" s="48"/>
      <c r="AQ1455" s="48"/>
      <c r="AR1455" s="48"/>
      <c r="AS1455" s="48"/>
      <c r="AT1455" s="48"/>
      <c r="AU1455" s="48"/>
      <c r="AV1455" s="48"/>
      <c r="AW1455" s="48"/>
      <c r="AX1455" s="48"/>
      <c r="AY1455" s="48"/>
      <c r="AZ1455" s="48"/>
      <c r="BA1455" s="48"/>
      <c r="BB1455" s="48"/>
      <c r="BC1455" s="48"/>
      <c r="BD1455" s="48"/>
      <c r="BE1455" s="48"/>
      <c r="BF1455" s="48"/>
      <c r="BG1455" s="48"/>
      <c r="BH1455" s="48"/>
      <c r="BI1455" s="48"/>
      <c r="BJ1455" s="48"/>
      <c r="BK1455" s="48"/>
      <c r="BL1455" s="48"/>
      <c r="BM1455" s="48"/>
      <c r="BN1455" s="48"/>
      <c r="BO1455" s="48"/>
      <c r="BP1455" s="48"/>
      <c r="BQ1455" s="48"/>
      <c r="BR1455" s="48"/>
      <c r="BS1455" s="48"/>
      <c r="BT1455" s="48"/>
      <c r="BU1455" s="48"/>
    </row>
    <row r="1456" spans="1:73" hidden="1">
      <c r="A1456" s="48"/>
      <c r="B1456" s="48"/>
      <c r="C1456" s="70" t="s">
        <v>3849</v>
      </c>
      <c r="D1456" s="48"/>
      <c r="E1456" s="48"/>
      <c r="F1456" s="48"/>
      <c r="G1456" s="48"/>
      <c r="H1456" s="48"/>
      <c r="I1456" s="48"/>
      <c r="J1456" s="48"/>
      <c r="K1456" s="48"/>
      <c r="L1456" s="450">
        <f t="shared" si="91"/>
        <v>1085</v>
      </c>
      <c r="M1456" s="450"/>
      <c r="N1456" s="145" t="s">
        <v>3850</v>
      </c>
      <c r="O1456" s="48"/>
      <c r="P1456" s="48"/>
      <c r="Q1456" s="48"/>
      <c r="R1456" s="48"/>
      <c r="S1456" s="48"/>
      <c r="T1456" s="48"/>
      <c r="U1456" s="451" t="str">
        <f t="shared" si="89"/>
        <v/>
      </c>
      <c r="V1456" s="451"/>
      <c r="W1456" s="451" t="str">
        <f t="shared" si="90"/>
        <v/>
      </c>
      <c r="X1456" s="451"/>
      <c r="Y1456" s="48"/>
      <c r="Z1456" s="48"/>
      <c r="AA1456" s="48"/>
      <c r="AB1456" s="48"/>
      <c r="AC1456" s="48"/>
      <c r="AD1456" s="48"/>
      <c r="AE1456" s="48"/>
      <c r="AF1456" s="48"/>
      <c r="AG1456" s="48"/>
      <c r="AH1456" s="48"/>
      <c r="AI1456" s="48"/>
      <c r="AJ1456" s="48"/>
      <c r="AK1456" s="48"/>
      <c r="AL1456" s="48"/>
      <c r="AM1456" s="48"/>
      <c r="AN1456" s="48"/>
      <c r="AO1456" s="48"/>
      <c r="AP1456" s="48"/>
      <c r="AQ1456" s="48"/>
      <c r="AR1456" s="48"/>
      <c r="AS1456" s="48"/>
      <c r="AT1456" s="48"/>
      <c r="AU1456" s="48"/>
      <c r="AV1456" s="48"/>
      <c r="AW1456" s="48"/>
      <c r="AX1456" s="48"/>
      <c r="AY1456" s="48"/>
      <c r="AZ1456" s="48"/>
      <c r="BA1456" s="48"/>
      <c r="BB1456" s="48"/>
      <c r="BC1456" s="48"/>
      <c r="BD1456" s="48"/>
      <c r="BE1456" s="48"/>
      <c r="BF1456" s="48"/>
      <c r="BG1456" s="48"/>
      <c r="BH1456" s="48"/>
      <c r="BI1456" s="48"/>
      <c r="BJ1456" s="48"/>
      <c r="BK1456" s="48"/>
      <c r="BL1456" s="48"/>
      <c r="BM1456" s="48"/>
      <c r="BN1456" s="48"/>
      <c r="BO1456" s="48"/>
      <c r="BP1456" s="48"/>
      <c r="BQ1456" s="48"/>
      <c r="BR1456" s="48"/>
      <c r="BS1456" s="48"/>
      <c r="BT1456" s="48"/>
      <c r="BU1456" s="48"/>
    </row>
    <row r="1457" spans="1:73" hidden="1">
      <c r="A1457" s="48"/>
      <c r="B1457" s="48"/>
      <c r="C1457" s="70" t="s">
        <v>3851</v>
      </c>
      <c r="D1457" s="48"/>
      <c r="E1457" s="48"/>
      <c r="F1457" s="48"/>
      <c r="G1457" s="48"/>
      <c r="H1457" s="48"/>
      <c r="I1457" s="48"/>
      <c r="J1457" s="48"/>
      <c r="K1457" s="48"/>
      <c r="L1457" s="450">
        <f t="shared" si="91"/>
        <v>1086</v>
      </c>
      <c r="M1457" s="450"/>
      <c r="N1457" s="145" t="s">
        <v>3852</v>
      </c>
      <c r="O1457" s="48"/>
      <c r="P1457" s="48"/>
      <c r="Q1457" s="48"/>
      <c r="R1457" s="48"/>
      <c r="S1457" s="48"/>
      <c r="T1457" s="48"/>
      <c r="U1457" s="451" t="str">
        <f t="shared" si="89"/>
        <v/>
      </c>
      <c r="V1457" s="451"/>
      <c r="W1457" s="451" t="str">
        <f t="shared" si="90"/>
        <v/>
      </c>
      <c r="X1457" s="451"/>
      <c r="Y1457" s="48"/>
      <c r="Z1457" s="48"/>
      <c r="AA1457" s="48"/>
      <c r="AB1457" s="48"/>
      <c r="AC1457" s="48"/>
      <c r="AD1457" s="48"/>
      <c r="AE1457" s="48"/>
      <c r="AF1457" s="48"/>
      <c r="AG1457" s="48"/>
      <c r="AH1457" s="48"/>
      <c r="AI1457" s="48"/>
      <c r="AJ1457" s="48"/>
      <c r="AK1457" s="48"/>
      <c r="AL1457" s="48"/>
      <c r="AM1457" s="48"/>
      <c r="AN1457" s="48"/>
      <c r="AO1457" s="48"/>
      <c r="AP1457" s="48"/>
      <c r="AQ1457" s="48"/>
      <c r="AR1457" s="48"/>
      <c r="AS1457" s="48"/>
      <c r="AT1457" s="48"/>
      <c r="AU1457" s="48"/>
      <c r="AV1457" s="48"/>
      <c r="AW1457" s="48"/>
      <c r="AX1457" s="48"/>
      <c r="AY1457" s="48"/>
      <c r="AZ1457" s="48"/>
      <c r="BA1457" s="48"/>
      <c r="BB1457" s="48"/>
      <c r="BC1457" s="48"/>
      <c r="BD1457" s="48"/>
      <c r="BE1457" s="48"/>
      <c r="BF1457" s="48"/>
      <c r="BG1457" s="48"/>
      <c r="BH1457" s="48"/>
      <c r="BI1457" s="48"/>
      <c r="BJ1457" s="48"/>
      <c r="BK1457" s="48"/>
      <c r="BL1457" s="48"/>
      <c r="BM1457" s="48"/>
      <c r="BN1457" s="48"/>
      <c r="BO1457" s="48"/>
      <c r="BP1457" s="48"/>
      <c r="BQ1457" s="48"/>
      <c r="BR1457" s="48"/>
      <c r="BS1457" s="48"/>
      <c r="BT1457" s="48"/>
      <c r="BU1457" s="48"/>
    </row>
    <row r="1458" spans="1:73" hidden="1">
      <c r="A1458" s="48"/>
      <c r="B1458" s="48"/>
      <c r="C1458" s="70" t="s">
        <v>3853</v>
      </c>
      <c r="D1458" s="48"/>
      <c r="E1458" s="48"/>
      <c r="F1458" s="48"/>
      <c r="G1458" s="48"/>
      <c r="H1458" s="48"/>
      <c r="I1458" s="48"/>
      <c r="J1458" s="48"/>
      <c r="K1458" s="48"/>
      <c r="L1458" s="450">
        <f t="shared" si="91"/>
        <v>1087</v>
      </c>
      <c r="M1458" s="450"/>
      <c r="N1458" s="145" t="s">
        <v>3854</v>
      </c>
      <c r="O1458" s="48"/>
      <c r="P1458" s="48"/>
      <c r="Q1458" s="48"/>
      <c r="R1458" s="48"/>
      <c r="S1458" s="48"/>
      <c r="T1458" s="48"/>
      <c r="U1458" s="451" t="str">
        <f t="shared" si="89"/>
        <v/>
      </c>
      <c r="V1458" s="451"/>
      <c r="W1458" s="451" t="str">
        <f t="shared" si="90"/>
        <v/>
      </c>
      <c r="X1458" s="451"/>
      <c r="Y1458" s="48"/>
      <c r="Z1458" s="48"/>
      <c r="AA1458" s="48"/>
      <c r="AB1458" s="48"/>
      <c r="AC1458" s="48"/>
      <c r="AD1458" s="48"/>
      <c r="AE1458" s="48"/>
      <c r="AF1458" s="48"/>
      <c r="AG1458" s="48"/>
      <c r="AH1458" s="48"/>
      <c r="AI1458" s="48"/>
      <c r="AJ1458" s="48"/>
      <c r="AK1458" s="48"/>
      <c r="AL1458" s="48"/>
      <c r="AM1458" s="48"/>
      <c r="AN1458" s="48"/>
      <c r="AO1458" s="48"/>
      <c r="AP1458" s="48"/>
      <c r="AQ1458" s="48"/>
      <c r="AR1458" s="48"/>
      <c r="AS1458" s="48"/>
      <c r="AT1458" s="48"/>
      <c r="AU1458" s="48"/>
      <c r="AV1458" s="48"/>
      <c r="AW1458" s="48"/>
      <c r="AX1458" s="48"/>
      <c r="AY1458" s="48"/>
      <c r="AZ1458" s="48"/>
      <c r="BA1458" s="48"/>
      <c r="BB1458" s="48"/>
      <c r="BC1458" s="48"/>
      <c r="BD1458" s="48"/>
      <c r="BE1458" s="48"/>
      <c r="BF1458" s="48"/>
      <c r="BG1458" s="48"/>
      <c r="BH1458" s="48"/>
      <c r="BI1458" s="48"/>
      <c r="BJ1458" s="48"/>
      <c r="BK1458" s="48"/>
      <c r="BL1458" s="48"/>
      <c r="BM1458" s="48"/>
      <c r="BN1458" s="48"/>
      <c r="BO1458" s="48"/>
      <c r="BP1458" s="48"/>
      <c r="BQ1458" s="48"/>
      <c r="BR1458" s="48"/>
      <c r="BS1458" s="48"/>
      <c r="BT1458" s="48"/>
      <c r="BU1458" s="48"/>
    </row>
    <row r="1459" spans="1:73" hidden="1">
      <c r="A1459" s="48"/>
      <c r="B1459" s="48"/>
      <c r="C1459" s="70" t="s">
        <v>3855</v>
      </c>
      <c r="D1459" s="48"/>
      <c r="E1459" s="48"/>
      <c r="F1459" s="48"/>
      <c r="G1459" s="48"/>
      <c r="H1459" s="48"/>
      <c r="I1459" s="48"/>
      <c r="J1459" s="48"/>
      <c r="K1459" s="48"/>
      <c r="L1459" s="450">
        <f t="shared" si="91"/>
        <v>1088</v>
      </c>
      <c r="M1459" s="450"/>
      <c r="N1459" s="145" t="s">
        <v>3856</v>
      </c>
      <c r="O1459" s="48"/>
      <c r="P1459" s="48"/>
      <c r="Q1459" s="48"/>
      <c r="R1459" s="48"/>
      <c r="S1459" s="48"/>
      <c r="T1459" s="48"/>
      <c r="U1459" s="451" t="str">
        <f t="shared" si="89"/>
        <v/>
      </c>
      <c r="V1459" s="451"/>
      <c r="W1459" s="451" t="str">
        <f t="shared" si="90"/>
        <v/>
      </c>
      <c r="X1459" s="451"/>
      <c r="Y1459" s="48"/>
      <c r="Z1459" s="48"/>
      <c r="AA1459" s="48"/>
      <c r="AB1459" s="48"/>
      <c r="AC1459" s="48"/>
      <c r="AD1459" s="48"/>
      <c r="AE1459" s="48"/>
      <c r="AF1459" s="48"/>
      <c r="AG1459" s="48"/>
      <c r="AH1459" s="48"/>
      <c r="AI1459" s="48"/>
      <c r="AJ1459" s="48"/>
      <c r="AK1459" s="48"/>
      <c r="AL1459" s="48"/>
      <c r="AM1459" s="48"/>
      <c r="AN1459" s="48"/>
      <c r="AO1459" s="48"/>
      <c r="AP1459" s="48"/>
      <c r="AQ1459" s="48"/>
      <c r="AR1459" s="48"/>
      <c r="AS1459" s="48"/>
      <c r="AT1459" s="48"/>
      <c r="AU1459" s="48"/>
      <c r="AV1459" s="48"/>
      <c r="AW1459" s="48"/>
      <c r="AX1459" s="48"/>
      <c r="AY1459" s="48"/>
      <c r="AZ1459" s="48"/>
      <c r="BA1459" s="48"/>
      <c r="BB1459" s="48"/>
      <c r="BC1459" s="48"/>
      <c r="BD1459" s="48"/>
      <c r="BE1459" s="48"/>
      <c r="BF1459" s="48"/>
      <c r="BG1459" s="48"/>
      <c r="BH1459" s="48"/>
      <c r="BI1459" s="48"/>
      <c r="BJ1459" s="48"/>
      <c r="BK1459" s="48"/>
      <c r="BL1459" s="48"/>
      <c r="BM1459" s="48"/>
      <c r="BN1459" s="48"/>
      <c r="BO1459" s="48"/>
      <c r="BP1459" s="48"/>
      <c r="BQ1459" s="48"/>
      <c r="BR1459" s="48"/>
      <c r="BS1459" s="48"/>
      <c r="BT1459" s="48"/>
      <c r="BU1459" s="48"/>
    </row>
    <row r="1460" spans="1:73" hidden="1">
      <c r="A1460" s="48"/>
      <c r="B1460" s="48"/>
      <c r="C1460" s="70" t="s">
        <v>3857</v>
      </c>
      <c r="D1460" s="48"/>
      <c r="E1460" s="48"/>
      <c r="F1460" s="48"/>
      <c r="G1460" s="48"/>
      <c r="H1460" s="48"/>
      <c r="I1460" s="48"/>
      <c r="J1460" s="48"/>
      <c r="K1460" s="48"/>
      <c r="L1460" s="450">
        <f t="shared" si="91"/>
        <v>1089</v>
      </c>
      <c r="M1460" s="450"/>
      <c r="N1460" s="145" t="s">
        <v>3858</v>
      </c>
      <c r="O1460" s="48"/>
      <c r="P1460" s="48"/>
      <c r="Q1460" s="48"/>
      <c r="R1460" s="48"/>
      <c r="S1460" s="48"/>
      <c r="T1460" s="48"/>
      <c r="U1460" s="451" t="str">
        <f t="shared" si="89"/>
        <v/>
      </c>
      <c r="V1460" s="451"/>
      <c r="W1460" s="451" t="str">
        <f t="shared" si="90"/>
        <v/>
      </c>
      <c r="X1460" s="451"/>
      <c r="Y1460" s="48"/>
      <c r="Z1460" s="48"/>
      <c r="AA1460" s="48"/>
      <c r="AB1460" s="48"/>
      <c r="AC1460" s="48"/>
      <c r="AD1460" s="48"/>
      <c r="AE1460" s="48"/>
      <c r="AF1460" s="48"/>
      <c r="AG1460" s="48"/>
      <c r="AH1460" s="48"/>
      <c r="AI1460" s="48"/>
      <c r="AJ1460" s="48"/>
      <c r="AK1460" s="48"/>
      <c r="AL1460" s="48"/>
      <c r="AM1460" s="48"/>
      <c r="AN1460" s="48"/>
      <c r="AO1460" s="48"/>
      <c r="AP1460" s="48"/>
      <c r="AQ1460" s="48"/>
      <c r="AR1460" s="48"/>
      <c r="AS1460" s="48"/>
      <c r="AT1460" s="48"/>
      <c r="AU1460" s="48"/>
      <c r="AV1460" s="48"/>
      <c r="AW1460" s="48"/>
      <c r="AX1460" s="48"/>
      <c r="AY1460" s="48"/>
      <c r="AZ1460" s="48"/>
      <c r="BA1460" s="48"/>
      <c r="BB1460" s="48"/>
      <c r="BC1460" s="48"/>
      <c r="BD1460" s="48"/>
      <c r="BE1460" s="48"/>
      <c r="BF1460" s="48"/>
      <c r="BG1460" s="48"/>
      <c r="BH1460" s="48"/>
      <c r="BI1460" s="48"/>
      <c r="BJ1460" s="48"/>
      <c r="BK1460" s="48"/>
      <c r="BL1460" s="48"/>
      <c r="BM1460" s="48"/>
      <c r="BN1460" s="48"/>
      <c r="BO1460" s="48"/>
      <c r="BP1460" s="48"/>
      <c r="BQ1460" s="48"/>
      <c r="BR1460" s="48"/>
      <c r="BS1460" s="48"/>
      <c r="BT1460" s="48"/>
      <c r="BU1460" s="48"/>
    </row>
    <row r="1461" spans="1:73" hidden="1">
      <c r="A1461" s="48"/>
      <c r="B1461" s="48"/>
      <c r="C1461" s="70" t="s">
        <v>3859</v>
      </c>
      <c r="D1461" s="48"/>
      <c r="E1461" s="48"/>
      <c r="F1461" s="48"/>
      <c r="G1461" s="48"/>
      <c r="H1461" s="48"/>
      <c r="I1461" s="48"/>
      <c r="J1461" s="48"/>
      <c r="K1461" s="48"/>
      <c r="L1461" s="450">
        <f t="shared" si="91"/>
        <v>1090</v>
      </c>
      <c r="M1461" s="450"/>
      <c r="N1461" s="145" t="s">
        <v>3860</v>
      </c>
      <c r="O1461" s="48"/>
      <c r="P1461" s="48"/>
      <c r="Q1461" s="48"/>
      <c r="R1461" s="48"/>
      <c r="S1461" s="48"/>
      <c r="T1461" s="48"/>
      <c r="U1461" s="451" t="str">
        <f t="shared" ref="U1461:U1531" si="92">IF(N1461=Q$364,"Yes","")</f>
        <v/>
      </c>
      <c r="V1461" s="451"/>
      <c r="W1461" s="451" t="str">
        <f t="shared" ref="W1461:W1531" si="93">IF(N1461=Q$366,"Yes","")</f>
        <v/>
      </c>
      <c r="X1461" s="451"/>
      <c r="Y1461" s="48"/>
      <c r="Z1461" s="48"/>
      <c r="AA1461" s="48"/>
      <c r="AB1461" s="48"/>
      <c r="AC1461" s="48"/>
      <c r="AD1461" s="48"/>
      <c r="AE1461" s="48"/>
      <c r="AF1461" s="48"/>
      <c r="AG1461" s="48"/>
      <c r="AH1461" s="48"/>
      <c r="AI1461" s="48"/>
      <c r="AJ1461" s="48"/>
      <c r="AK1461" s="48"/>
      <c r="AL1461" s="48"/>
      <c r="AM1461" s="48"/>
      <c r="AN1461" s="48"/>
      <c r="AO1461" s="48"/>
      <c r="AP1461" s="48"/>
      <c r="AQ1461" s="48"/>
      <c r="AR1461" s="48"/>
      <c r="AS1461" s="48"/>
      <c r="AT1461" s="48"/>
      <c r="AU1461" s="48"/>
      <c r="AV1461" s="48"/>
      <c r="AW1461" s="48"/>
      <c r="AX1461" s="48"/>
      <c r="AY1461" s="48"/>
      <c r="AZ1461" s="48"/>
      <c r="BA1461" s="48"/>
      <c r="BB1461" s="48"/>
      <c r="BC1461" s="48"/>
      <c r="BD1461" s="48"/>
      <c r="BE1461" s="48"/>
      <c r="BF1461" s="48"/>
      <c r="BG1461" s="48"/>
      <c r="BH1461" s="48"/>
      <c r="BI1461" s="48"/>
      <c r="BJ1461" s="48"/>
      <c r="BK1461" s="48"/>
      <c r="BL1461" s="48"/>
      <c r="BM1461" s="48"/>
      <c r="BN1461" s="48"/>
      <c r="BO1461" s="48"/>
      <c r="BP1461" s="48"/>
      <c r="BQ1461" s="48"/>
      <c r="BR1461" s="48"/>
      <c r="BS1461" s="48"/>
      <c r="BT1461" s="48"/>
      <c r="BU1461" s="48"/>
    </row>
    <row r="1462" spans="1:73" hidden="1">
      <c r="A1462" s="48"/>
      <c r="B1462" s="48"/>
      <c r="C1462" s="70" t="s">
        <v>3861</v>
      </c>
      <c r="D1462" s="48"/>
      <c r="E1462" s="48"/>
      <c r="F1462" s="48"/>
      <c r="G1462" s="48"/>
      <c r="H1462" s="48"/>
      <c r="I1462" s="48"/>
      <c r="J1462" s="48"/>
      <c r="K1462" s="48"/>
      <c r="L1462" s="450">
        <f t="shared" ref="L1462:L1525" si="94">L1461+1</f>
        <v>1091</v>
      </c>
      <c r="M1462" s="450"/>
      <c r="N1462" s="145" t="s">
        <v>1523</v>
      </c>
      <c r="O1462" s="48"/>
      <c r="P1462" s="48"/>
      <c r="Q1462" s="48"/>
      <c r="R1462" s="48"/>
      <c r="S1462" s="48"/>
      <c r="T1462" s="48"/>
      <c r="U1462" s="451" t="str">
        <f t="shared" si="92"/>
        <v/>
      </c>
      <c r="V1462" s="451"/>
      <c r="W1462" s="451" t="str">
        <f t="shared" si="93"/>
        <v/>
      </c>
      <c r="X1462" s="451"/>
      <c r="Y1462" s="48"/>
      <c r="Z1462" s="48"/>
      <c r="AA1462" s="48"/>
      <c r="AB1462" s="48"/>
      <c r="AC1462" s="48"/>
      <c r="AD1462" s="48"/>
      <c r="AE1462" s="48"/>
      <c r="AF1462" s="48"/>
      <c r="AG1462" s="48"/>
      <c r="AH1462" s="48"/>
      <c r="AI1462" s="48"/>
      <c r="AJ1462" s="48"/>
      <c r="AK1462" s="48"/>
      <c r="AL1462" s="48"/>
      <c r="AM1462" s="48"/>
      <c r="AN1462" s="48"/>
      <c r="AO1462" s="48"/>
      <c r="AP1462" s="48"/>
      <c r="AQ1462" s="48"/>
      <c r="AR1462" s="48"/>
      <c r="AS1462" s="48"/>
      <c r="AT1462" s="48"/>
      <c r="AU1462" s="48"/>
      <c r="AV1462" s="48"/>
      <c r="AW1462" s="48"/>
      <c r="AX1462" s="48"/>
      <c r="AY1462" s="48"/>
      <c r="AZ1462" s="48"/>
      <c r="BA1462" s="48"/>
      <c r="BB1462" s="48"/>
      <c r="BC1462" s="48"/>
      <c r="BD1462" s="48"/>
      <c r="BE1462" s="48"/>
      <c r="BF1462" s="48"/>
      <c r="BG1462" s="48"/>
      <c r="BH1462" s="48"/>
      <c r="BI1462" s="48"/>
      <c r="BJ1462" s="48"/>
      <c r="BK1462" s="48"/>
      <c r="BL1462" s="48"/>
      <c r="BM1462" s="48"/>
      <c r="BN1462" s="48"/>
      <c r="BO1462" s="48"/>
      <c r="BP1462" s="48"/>
      <c r="BQ1462" s="48"/>
      <c r="BR1462" s="48"/>
      <c r="BS1462" s="48"/>
      <c r="BT1462" s="48"/>
      <c r="BU1462" s="48"/>
    </row>
    <row r="1463" spans="1:73" hidden="1">
      <c r="A1463" s="48"/>
      <c r="B1463" s="48"/>
      <c r="C1463" s="70" t="s">
        <v>3862</v>
      </c>
      <c r="D1463" s="48"/>
      <c r="E1463" s="48"/>
      <c r="F1463" s="48"/>
      <c r="G1463" s="48"/>
      <c r="H1463" s="48"/>
      <c r="I1463" s="48"/>
      <c r="J1463" s="48"/>
      <c r="K1463" s="48"/>
      <c r="L1463" s="450">
        <f t="shared" si="94"/>
        <v>1092</v>
      </c>
      <c r="M1463" s="450"/>
      <c r="N1463" s="145" t="s">
        <v>3863</v>
      </c>
      <c r="O1463" s="48"/>
      <c r="P1463" s="48"/>
      <c r="Q1463" s="48"/>
      <c r="R1463" s="48"/>
      <c r="S1463" s="48"/>
      <c r="T1463" s="48"/>
      <c r="U1463" s="451" t="str">
        <f t="shared" si="92"/>
        <v/>
      </c>
      <c r="V1463" s="451"/>
      <c r="W1463" s="451" t="str">
        <f t="shared" si="93"/>
        <v/>
      </c>
      <c r="X1463" s="451"/>
      <c r="Y1463" s="48"/>
      <c r="Z1463" s="48"/>
      <c r="AA1463" s="48"/>
      <c r="AB1463" s="48"/>
      <c r="AC1463" s="48"/>
      <c r="AD1463" s="48"/>
      <c r="AE1463" s="48"/>
      <c r="AF1463" s="48"/>
      <c r="AG1463" s="48"/>
      <c r="AH1463" s="48"/>
      <c r="AI1463" s="48"/>
      <c r="AJ1463" s="48"/>
      <c r="AK1463" s="48"/>
      <c r="AL1463" s="48"/>
      <c r="AM1463" s="48"/>
      <c r="AN1463" s="48"/>
      <c r="AO1463" s="48"/>
      <c r="AP1463" s="48"/>
      <c r="AQ1463" s="48"/>
      <c r="AR1463" s="48"/>
      <c r="AS1463" s="48"/>
      <c r="AT1463" s="48"/>
      <c r="AU1463" s="48"/>
      <c r="AV1463" s="48"/>
      <c r="AW1463" s="48"/>
      <c r="AX1463" s="48"/>
      <c r="AY1463" s="48"/>
      <c r="AZ1463" s="48"/>
      <c r="BA1463" s="48"/>
      <c r="BB1463" s="48"/>
      <c r="BC1463" s="48"/>
      <c r="BD1463" s="48"/>
      <c r="BE1463" s="48"/>
      <c r="BF1463" s="48"/>
      <c r="BG1463" s="48"/>
      <c r="BH1463" s="48"/>
      <c r="BI1463" s="48"/>
      <c r="BJ1463" s="48"/>
      <c r="BK1463" s="48"/>
      <c r="BL1463" s="48"/>
      <c r="BM1463" s="48"/>
      <c r="BN1463" s="48"/>
      <c r="BO1463" s="48"/>
      <c r="BP1463" s="48"/>
      <c r="BQ1463" s="48"/>
      <c r="BR1463" s="48"/>
      <c r="BS1463" s="48"/>
      <c r="BT1463" s="48"/>
      <c r="BU1463" s="48"/>
    </row>
    <row r="1464" spans="1:73" hidden="1">
      <c r="A1464" s="48"/>
      <c r="B1464" s="48"/>
      <c r="C1464" s="70" t="s">
        <v>3864</v>
      </c>
      <c r="D1464" s="48"/>
      <c r="E1464" s="48"/>
      <c r="F1464" s="48"/>
      <c r="G1464" s="48"/>
      <c r="H1464" s="48"/>
      <c r="I1464" s="48"/>
      <c r="J1464" s="48"/>
      <c r="K1464" s="48"/>
      <c r="L1464" s="450">
        <f t="shared" si="94"/>
        <v>1093</v>
      </c>
      <c r="M1464" s="450"/>
      <c r="N1464" s="145" t="s">
        <v>3865</v>
      </c>
      <c r="O1464" s="48"/>
      <c r="P1464" s="48"/>
      <c r="Q1464" s="48"/>
      <c r="R1464" s="48"/>
      <c r="S1464" s="48"/>
      <c r="T1464" s="48"/>
      <c r="U1464" s="451" t="str">
        <f t="shared" si="92"/>
        <v/>
      </c>
      <c r="V1464" s="451"/>
      <c r="W1464" s="451" t="str">
        <f t="shared" si="93"/>
        <v/>
      </c>
      <c r="X1464" s="451"/>
      <c r="Y1464" s="48"/>
      <c r="Z1464" s="48"/>
      <c r="AA1464" s="48"/>
      <c r="AB1464" s="48"/>
      <c r="AC1464" s="48"/>
      <c r="AD1464" s="48"/>
      <c r="AE1464" s="48"/>
      <c r="AF1464" s="48"/>
      <c r="AG1464" s="48"/>
      <c r="AH1464" s="48"/>
      <c r="AI1464" s="48"/>
      <c r="AJ1464" s="48"/>
      <c r="AK1464" s="48"/>
      <c r="AL1464" s="48"/>
      <c r="AM1464" s="48"/>
      <c r="AN1464" s="48"/>
      <c r="AO1464" s="48"/>
      <c r="AP1464" s="48"/>
      <c r="AQ1464" s="48"/>
      <c r="AR1464" s="48"/>
      <c r="AS1464" s="48"/>
      <c r="AT1464" s="48"/>
      <c r="AU1464" s="48"/>
      <c r="AV1464" s="48"/>
      <c r="AW1464" s="48"/>
      <c r="AX1464" s="48"/>
      <c r="AY1464" s="48"/>
      <c r="AZ1464" s="48"/>
      <c r="BA1464" s="48"/>
      <c r="BB1464" s="48"/>
      <c r="BC1464" s="48"/>
      <c r="BD1464" s="48"/>
      <c r="BE1464" s="48"/>
      <c r="BF1464" s="48"/>
      <c r="BG1464" s="48"/>
      <c r="BH1464" s="48"/>
      <c r="BI1464" s="48"/>
      <c r="BJ1464" s="48"/>
      <c r="BK1464" s="48"/>
      <c r="BL1464" s="48"/>
      <c r="BM1464" s="48"/>
      <c r="BN1464" s="48"/>
      <c r="BO1464" s="48"/>
      <c r="BP1464" s="48"/>
      <c r="BQ1464" s="48"/>
      <c r="BR1464" s="48"/>
      <c r="BS1464" s="48"/>
      <c r="BT1464" s="48"/>
      <c r="BU1464" s="48"/>
    </row>
    <row r="1465" spans="1:73" hidden="1">
      <c r="A1465" s="48"/>
      <c r="B1465" s="48"/>
      <c r="C1465" s="70" t="s">
        <v>3866</v>
      </c>
      <c r="D1465" s="48"/>
      <c r="E1465" s="48"/>
      <c r="F1465" s="48"/>
      <c r="G1465" s="48"/>
      <c r="H1465" s="48"/>
      <c r="I1465" s="48"/>
      <c r="J1465" s="48"/>
      <c r="K1465" s="48"/>
      <c r="L1465" s="450">
        <f t="shared" si="94"/>
        <v>1094</v>
      </c>
      <c r="M1465" s="450"/>
      <c r="N1465" s="145" t="s">
        <v>1416</v>
      </c>
      <c r="O1465" s="48"/>
      <c r="P1465" s="48"/>
      <c r="Q1465" s="48"/>
      <c r="R1465" s="48"/>
      <c r="S1465" s="48"/>
      <c r="T1465" s="48"/>
      <c r="U1465" s="451" t="str">
        <f t="shared" si="92"/>
        <v/>
      </c>
      <c r="V1465" s="451"/>
      <c r="W1465" s="451" t="str">
        <f t="shared" si="93"/>
        <v/>
      </c>
      <c r="X1465" s="451"/>
      <c r="Y1465" s="48"/>
      <c r="Z1465" s="48"/>
      <c r="AA1465" s="48"/>
      <c r="AB1465" s="48"/>
      <c r="AC1465" s="48"/>
      <c r="AD1465" s="48"/>
      <c r="AE1465" s="48"/>
      <c r="AF1465" s="48"/>
      <c r="AG1465" s="48"/>
      <c r="AH1465" s="48"/>
      <c r="AI1465" s="48"/>
      <c r="AJ1465" s="48"/>
      <c r="AK1465" s="48"/>
      <c r="AL1465" s="48"/>
      <c r="AM1465" s="48"/>
      <c r="AN1465" s="48"/>
      <c r="AO1465" s="48"/>
      <c r="AP1465" s="48"/>
      <c r="AQ1465" s="48"/>
      <c r="AR1465" s="48"/>
      <c r="AS1465" s="48"/>
      <c r="AT1465" s="48"/>
      <c r="AU1465" s="48"/>
      <c r="AV1465" s="48"/>
      <c r="AW1465" s="48"/>
      <c r="AX1465" s="48"/>
      <c r="AY1465" s="48"/>
      <c r="AZ1465" s="48"/>
      <c r="BA1465" s="48"/>
      <c r="BB1465" s="48"/>
      <c r="BC1465" s="48"/>
      <c r="BD1465" s="48"/>
      <c r="BE1465" s="48"/>
      <c r="BF1465" s="48"/>
      <c r="BG1465" s="48"/>
      <c r="BH1465" s="48"/>
      <c r="BI1465" s="48"/>
      <c r="BJ1465" s="48"/>
      <c r="BK1465" s="48"/>
      <c r="BL1465" s="48"/>
      <c r="BM1465" s="48"/>
      <c r="BN1465" s="48"/>
      <c r="BO1465" s="48"/>
      <c r="BP1465" s="48"/>
      <c r="BQ1465" s="48"/>
      <c r="BR1465" s="48"/>
      <c r="BS1465" s="48"/>
      <c r="BT1465" s="48"/>
      <c r="BU1465" s="48"/>
    </row>
    <row r="1466" spans="1:73" hidden="1">
      <c r="A1466" s="48"/>
      <c r="B1466" s="48"/>
      <c r="C1466" s="70" t="s">
        <v>3867</v>
      </c>
      <c r="D1466" s="48"/>
      <c r="E1466" s="48"/>
      <c r="F1466" s="48"/>
      <c r="G1466" s="48"/>
      <c r="H1466" s="48"/>
      <c r="I1466" s="48"/>
      <c r="J1466" s="48"/>
      <c r="K1466" s="48"/>
      <c r="L1466" s="450">
        <f t="shared" si="94"/>
        <v>1095</v>
      </c>
      <c r="M1466" s="450"/>
      <c r="N1466" s="145" t="s">
        <v>3868</v>
      </c>
      <c r="O1466" s="48"/>
      <c r="P1466" s="48"/>
      <c r="Q1466" s="48"/>
      <c r="R1466" s="48"/>
      <c r="S1466" s="48"/>
      <c r="T1466" s="48"/>
      <c r="U1466" s="451" t="str">
        <f t="shared" si="92"/>
        <v/>
      </c>
      <c r="V1466" s="451"/>
      <c r="W1466" s="451" t="str">
        <f t="shared" si="93"/>
        <v/>
      </c>
      <c r="X1466" s="451"/>
      <c r="Y1466" s="48"/>
      <c r="Z1466" s="48"/>
      <c r="AA1466" s="48"/>
      <c r="AB1466" s="48"/>
      <c r="AC1466" s="48"/>
      <c r="AD1466" s="48"/>
      <c r="AE1466" s="48"/>
      <c r="AF1466" s="48"/>
      <c r="AG1466" s="48"/>
      <c r="AH1466" s="48"/>
      <c r="AI1466" s="48"/>
      <c r="AJ1466" s="48"/>
      <c r="AK1466" s="48"/>
      <c r="AL1466" s="48"/>
      <c r="AM1466" s="48"/>
      <c r="AN1466" s="48"/>
      <c r="AO1466" s="48"/>
      <c r="AP1466" s="48"/>
      <c r="AQ1466" s="48"/>
      <c r="AR1466" s="48"/>
      <c r="AS1466" s="48"/>
      <c r="AT1466" s="48"/>
      <c r="AU1466" s="48"/>
      <c r="AV1466" s="48"/>
      <c r="AW1466" s="48"/>
      <c r="AX1466" s="48"/>
      <c r="AY1466" s="48"/>
      <c r="AZ1466" s="48"/>
      <c r="BA1466" s="48"/>
      <c r="BB1466" s="48"/>
      <c r="BC1466" s="48"/>
      <c r="BD1466" s="48"/>
      <c r="BE1466" s="48"/>
      <c r="BF1466" s="48"/>
      <c r="BG1466" s="48"/>
      <c r="BH1466" s="48"/>
      <c r="BI1466" s="48"/>
      <c r="BJ1466" s="48"/>
      <c r="BK1466" s="48"/>
      <c r="BL1466" s="48"/>
      <c r="BM1466" s="48"/>
      <c r="BN1466" s="48"/>
      <c r="BO1466" s="48"/>
      <c r="BP1466" s="48"/>
      <c r="BQ1466" s="48"/>
      <c r="BR1466" s="48"/>
      <c r="BS1466" s="48"/>
      <c r="BT1466" s="48"/>
      <c r="BU1466" s="48"/>
    </row>
    <row r="1467" spans="1:73" hidden="1">
      <c r="A1467" s="48"/>
      <c r="B1467" s="48"/>
      <c r="C1467" s="70" t="s">
        <v>3869</v>
      </c>
      <c r="D1467" s="48"/>
      <c r="E1467" s="48"/>
      <c r="F1467" s="48"/>
      <c r="G1467" s="48"/>
      <c r="H1467" s="48"/>
      <c r="I1467" s="48"/>
      <c r="J1467" s="48"/>
      <c r="K1467" s="48"/>
      <c r="L1467" s="450">
        <f t="shared" si="94"/>
        <v>1096</v>
      </c>
      <c r="M1467" s="450"/>
      <c r="N1467" s="145" t="s">
        <v>3870</v>
      </c>
      <c r="O1467" s="48"/>
      <c r="P1467" s="48"/>
      <c r="Q1467" s="48"/>
      <c r="R1467" s="48"/>
      <c r="S1467" s="48"/>
      <c r="T1467" s="48"/>
      <c r="U1467" s="451" t="str">
        <f t="shared" si="92"/>
        <v/>
      </c>
      <c r="V1467" s="451"/>
      <c r="W1467" s="451" t="str">
        <f t="shared" si="93"/>
        <v/>
      </c>
      <c r="X1467" s="451"/>
      <c r="Y1467" s="48"/>
      <c r="Z1467" s="48"/>
      <c r="AA1467" s="48"/>
      <c r="AB1467" s="48"/>
      <c r="AC1467" s="48"/>
      <c r="AD1467" s="48"/>
      <c r="AE1467" s="48"/>
      <c r="AF1467" s="48"/>
      <c r="AG1467" s="48"/>
      <c r="AH1467" s="48"/>
      <c r="AI1467" s="48"/>
      <c r="AJ1467" s="48"/>
      <c r="AK1467" s="48"/>
      <c r="AL1467" s="48"/>
      <c r="AM1467" s="48"/>
      <c r="AN1467" s="48"/>
      <c r="AO1467" s="48"/>
      <c r="AP1467" s="48"/>
      <c r="AQ1467" s="48"/>
      <c r="AR1467" s="48"/>
      <c r="AS1467" s="48"/>
      <c r="AT1467" s="48"/>
      <c r="AU1467" s="48"/>
      <c r="AV1467" s="48"/>
      <c r="AW1467" s="48"/>
      <c r="AX1467" s="48"/>
      <c r="AY1467" s="48"/>
      <c r="AZ1467" s="48"/>
      <c r="BA1467" s="48"/>
      <c r="BB1467" s="48"/>
      <c r="BC1467" s="48"/>
      <c r="BD1467" s="48"/>
      <c r="BE1467" s="48"/>
      <c r="BF1467" s="48"/>
      <c r="BG1467" s="48"/>
      <c r="BH1467" s="48"/>
      <c r="BI1467" s="48"/>
      <c r="BJ1467" s="48"/>
      <c r="BK1467" s="48"/>
      <c r="BL1467" s="48"/>
      <c r="BM1467" s="48"/>
      <c r="BN1467" s="48"/>
      <c r="BO1467" s="48"/>
      <c r="BP1467" s="48"/>
      <c r="BQ1467" s="48"/>
      <c r="BR1467" s="48"/>
      <c r="BS1467" s="48"/>
      <c r="BT1467" s="48"/>
      <c r="BU1467" s="48"/>
    </row>
    <row r="1468" spans="1:73" hidden="1">
      <c r="A1468" s="48"/>
      <c r="B1468" s="48"/>
      <c r="C1468" s="70" t="s">
        <v>3871</v>
      </c>
      <c r="D1468" s="48"/>
      <c r="E1468" s="48"/>
      <c r="F1468" s="48"/>
      <c r="G1468" s="48"/>
      <c r="H1468" s="48"/>
      <c r="I1468" s="48"/>
      <c r="J1468" s="48"/>
      <c r="K1468" s="48"/>
      <c r="L1468" s="450">
        <f t="shared" si="94"/>
        <v>1097</v>
      </c>
      <c r="M1468" s="450"/>
      <c r="N1468" s="145" t="s">
        <v>3872</v>
      </c>
      <c r="O1468" s="48"/>
      <c r="P1468" s="48"/>
      <c r="Q1468" s="48"/>
      <c r="R1468" s="48"/>
      <c r="S1468" s="48"/>
      <c r="T1468" s="48"/>
      <c r="U1468" s="451" t="str">
        <f t="shared" si="92"/>
        <v/>
      </c>
      <c r="V1468" s="451"/>
      <c r="W1468" s="451" t="str">
        <f t="shared" si="93"/>
        <v/>
      </c>
      <c r="X1468" s="451"/>
      <c r="Y1468" s="48"/>
      <c r="Z1468" s="48"/>
      <c r="AA1468" s="48"/>
      <c r="AB1468" s="48"/>
      <c r="AC1468" s="48"/>
      <c r="AD1468" s="48"/>
      <c r="AE1468" s="48"/>
      <c r="AF1468" s="48"/>
      <c r="AG1468" s="48"/>
      <c r="AH1468" s="48"/>
      <c r="AI1468" s="48"/>
      <c r="AJ1468" s="48"/>
      <c r="AK1468" s="48"/>
      <c r="AL1468" s="48"/>
      <c r="AM1468" s="48"/>
      <c r="AN1468" s="48"/>
      <c r="AO1468" s="48"/>
      <c r="AP1468" s="48"/>
      <c r="AQ1468" s="48"/>
      <c r="AR1468" s="48"/>
      <c r="AS1468" s="48"/>
      <c r="AT1468" s="48"/>
      <c r="AU1468" s="48"/>
      <c r="AV1468" s="48"/>
      <c r="AW1468" s="48"/>
      <c r="AX1468" s="48"/>
      <c r="AY1468" s="48"/>
      <c r="AZ1468" s="48"/>
      <c r="BA1468" s="48"/>
      <c r="BB1468" s="48"/>
      <c r="BC1468" s="48"/>
      <c r="BD1468" s="48"/>
      <c r="BE1468" s="48"/>
      <c r="BF1468" s="48"/>
      <c r="BG1468" s="48"/>
      <c r="BH1468" s="48"/>
      <c r="BI1468" s="48"/>
      <c r="BJ1468" s="48"/>
      <c r="BK1468" s="48"/>
      <c r="BL1468" s="48"/>
      <c r="BM1468" s="48"/>
      <c r="BN1468" s="48"/>
      <c r="BO1468" s="48"/>
      <c r="BP1468" s="48"/>
      <c r="BQ1468" s="48"/>
      <c r="BR1468" s="48"/>
      <c r="BS1468" s="48"/>
      <c r="BT1468" s="48"/>
      <c r="BU1468" s="48"/>
    </row>
    <row r="1469" spans="1:73" hidden="1">
      <c r="A1469" s="48"/>
      <c r="B1469" s="48"/>
      <c r="C1469" s="70" t="s">
        <v>3873</v>
      </c>
      <c r="D1469" s="48"/>
      <c r="E1469" s="48"/>
      <c r="F1469" s="48"/>
      <c r="G1469" s="48"/>
      <c r="H1469" s="48"/>
      <c r="I1469" s="48"/>
      <c r="J1469" s="48"/>
      <c r="K1469" s="48"/>
      <c r="L1469" s="450">
        <f t="shared" si="94"/>
        <v>1098</v>
      </c>
      <c r="M1469" s="450"/>
      <c r="N1469" s="145" t="s">
        <v>3874</v>
      </c>
      <c r="O1469" s="48"/>
      <c r="P1469" s="48"/>
      <c r="Q1469" s="48"/>
      <c r="R1469" s="48"/>
      <c r="S1469" s="48"/>
      <c r="T1469" s="48"/>
      <c r="U1469" s="451" t="str">
        <f t="shared" si="92"/>
        <v/>
      </c>
      <c r="V1469" s="451"/>
      <c r="W1469" s="451" t="str">
        <f t="shared" si="93"/>
        <v/>
      </c>
      <c r="X1469" s="451"/>
      <c r="Y1469" s="48"/>
      <c r="Z1469" s="48"/>
      <c r="AA1469" s="48"/>
      <c r="AB1469" s="48"/>
      <c r="AC1469" s="48"/>
      <c r="AD1469" s="48"/>
      <c r="AE1469" s="48"/>
      <c r="AF1469" s="48"/>
      <c r="AG1469" s="48"/>
      <c r="AH1469" s="48"/>
      <c r="AI1469" s="48"/>
      <c r="AJ1469" s="48"/>
      <c r="AK1469" s="48"/>
      <c r="AL1469" s="48"/>
      <c r="AM1469" s="48"/>
      <c r="AN1469" s="48"/>
      <c r="AO1469" s="48"/>
      <c r="AP1469" s="48"/>
      <c r="AQ1469" s="48"/>
      <c r="AR1469" s="48"/>
      <c r="AS1469" s="48"/>
      <c r="AT1469" s="48"/>
      <c r="AU1469" s="48"/>
      <c r="AV1469" s="48"/>
      <c r="AW1469" s="48"/>
      <c r="AX1469" s="48"/>
      <c r="AY1469" s="48"/>
      <c r="AZ1469" s="48"/>
      <c r="BA1469" s="48"/>
      <c r="BB1469" s="48"/>
      <c r="BC1469" s="48"/>
      <c r="BD1469" s="48"/>
      <c r="BE1469" s="48"/>
      <c r="BF1469" s="48"/>
      <c r="BG1469" s="48"/>
      <c r="BH1469" s="48"/>
      <c r="BI1469" s="48"/>
      <c r="BJ1469" s="48"/>
      <c r="BK1469" s="48"/>
      <c r="BL1469" s="48"/>
      <c r="BM1469" s="48"/>
      <c r="BN1469" s="48"/>
      <c r="BO1469" s="48"/>
      <c r="BP1469" s="48"/>
      <c r="BQ1469" s="48"/>
      <c r="BR1469" s="48"/>
      <c r="BS1469" s="48"/>
      <c r="BT1469" s="48"/>
      <c r="BU1469" s="48"/>
    </row>
    <row r="1470" spans="1:73" hidden="1">
      <c r="A1470" s="48"/>
      <c r="B1470" s="48"/>
      <c r="C1470" s="70" t="s">
        <v>3875</v>
      </c>
      <c r="D1470" s="48"/>
      <c r="E1470" s="48"/>
      <c r="F1470" s="48"/>
      <c r="G1470" s="48"/>
      <c r="H1470" s="48"/>
      <c r="I1470" s="48"/>
      <c r="J1470" s="48"/>
      <c r="K1470" s="48"/>
      <c r="L1470" s="450">
        <f t="shared" si="94"/>
        <v>1099</v>
      </c>
      <c r="M1470" s="450"/>
      <c r="N1470" s="145" t="s">
        <v>3876</v>
      </c>
      <c r="O1470" s="48"/>
      <c r="P1470" s="48"/>
      <c r="Q1470" s="48"/>
      <c r="R1470" s="48"/>
      <c r="S1470" s="48"/>
      <c r="T1470" s="48"/>
      <c r="U1470" s="451" t="str">
        <f t="shared" si="92"/>
        <v/>
      </c>
      <c r="V1470" s="451"/>
      <c r="W1470" s="451" t="str">
        <f t="shared" si="93"/>
        <v/>
      </c>
      <c r="X1470" s="451"/>
      <c r="Y1470" s="48"/>
      <c r="Z1470" s="48"/>
      <c r="AA1470" s="48"/>
      <c r="AB1470" s="48"/>
      <c r="AC1470" s="48"/>
      <c r="AD1470" s="48"/>
      <c r="AE1470" s="48"/>
      <c r="AF1470" s="48"/>
      <c r="AG1470" s="48"/>
      <c r="AH1470" s="48"/>
      <c r="AI1470" s="48"/>
      <c r="AJ1470" s="48"/>
      <c r="AK1470" s="48"/>
      <c r="AL1470" s="48"/>
      <c r="AM1470" s="48"/>
      <c r="AN1470" s="48"/>
      <c r="AO1470" s="48"/>
      <c r="AP1470" s="48"/>
      <c r="AQ1470" s="48"/>
      <c r="AR1470" s="48"/>
      <c r="AS1470" s="48"/>
      <c r="AT1470" s="48"/>
      <c r="AU1470" s="48"/>
      <c r="AV1470" s="48"/>
      <c r="AW1470" s="48"/>
      <c r="AX1470" s="48"/>
      <c r="AY1470" s="48"/>
      <c r="AZ1470" s="48"/>
      <c r="BA1470" s="48"/>
      <c r="BB1470" s="48"/>
      <c r="BC1470" s="48"/>
      <c r="BD1470" s="48"/>
      <c r="BE1470" s="48"/>
      <c r="BF1470" s="48"/>
      <c r="BG1470" s="48"/>
      <c r="BH1470" s="48"/>
      <c r="BI1470" s="48"/>
      <c r="BJ1470" s="48"/>
      <c r="BK1470" s="48"/>
      <c r="BL1470" s="48"/>
      <c r="BM1470" s="48"/>
      <c r="BN1470" s="48"/>
      <c r="BO1470" s="48"/>
      <c r="BP1470" s="48"/>
      <c r="BQ1470" s="48"/>
      <c r="BR1470" s="48"/>
      <c r="BS1470" s="48"/>
      <c r="BT1470" s="48"/>
      <c r="BU1470" s="48"/>
    </row>
    <row r="1471" spans="1:73" hidden="1">
      <c r="A1471" s="48"/>
      <c r="B1471" s="48"/>
      <c r="C1471" s="70" t="s">
        <v>3877</v>
      </c>
      <c r="D1471" s="48"/>
      <c r="E1471" s="48"/>
      <c r="F1471" s="48"/>
      <c r="G1471" s="48"/>
      <c r="H1471" s="48"/>
      <c r="I1471" s="48"/>
      <c r="J1471" s="48"/>
      <c r="K1471" s="48"/>
      <c r="L1471" s="450">
        <f t="shared" si="94"/>
        <v>1100</v>
      </c>
      <c r="M1471" s="450"/>
      <c r="N1471" s="145" t="s">
        <v>1452</v>
      </c>
      <c r="O1471" s="48"/>
      <c r="P1471" s="48"/>
      <c r="Q1471" s="48"/>
      <c r="R1471" s="48"/>
      <c r="S1471" s="48"/>
      <c r="T1471" s="48"/>
      <c r="U1471" s="451" t="str">
        <f t="shared" si="92"/>
        <v/>
      </c>
      <c r="V1471" s="451"/>
      <c r="W1471" s="451" t="str">
        <f t="shared" si="93"/>
        <v/>
      </c>
      <c r="X1471" s="451"/>
      <c r="Y1471" s="48"/>
      <c r="Z1471" s="48"/>
      <c r="AA1471" s="48"/>
      <c r="AB1471" s="48"/>
      <c r="AC1471" s="48"/>
      <c r="AD1471" s="48"/>
      <c r="AE1471" s="48"/>
      <c r="AF1471" s="48"/>
      <c r="AG1471" s="48"/>
      <c r="AH1471" s="48"/>
      <c r="AI1471" s="48"/>
      <c r="AJ1471" s="48"/>
      <c r="AK1471" s="48"/>
      <c r="AL1471" s="48"/>
      <c r="AM1471" s="48"/>
      <c r="AN1471" s="48"/>
      <c r="AO1471" s="48"/>
      <c r="AP1471" s="48"/>
      <c r="AQ1471" s="48"/>
      <c r="AR1471" s="48"/>
      <c r="AS1471" s="48"/>
      <c r="AT1471" s="48"/>
      <c r="AU1471" s="48"/>
      <c r="AV1471" s="48"/>
      <c r="AW1471" s="48"/>
      <c r="AX1471" s="48"/>
      <c r="AY1471" s="48"/>
      <c r="AZ1471" s="48"/>
      <c r="BA1471" s="48"/>
      <c r="BB1471" s="48"/>
      <c r="BC1471" s="48"/>
      <c r="BD1471" s="48"/>
      <c r="BE1471" s="48"/>
      <c r="BF1471" s="48"/>
      <c r="BG1471" s="48"/>
      <c r="BH1471" s="48"/>
      <c r="BI1471" s="48"/>
      <c r="BJ1471" s="48"/>
      <c r="BK1471" s="48"/>
      <c r="BL1471" s="48"/>
      <c r="BM1471" s="48"/>
      <c r="BN1471" s="48"/>
      <c r="BO1471" s="48"/>
      <c r="BP1471" s="48"/>
      <c r="BQ1471" s="48"/>
      <c r="BR1471" s="48"/>
      <c r="BS1471" s="48"/>
      <c r="BT1471" s="48"/>
      <c r="BU1471" s="48"/>
    </row>
    <row r="1472" spans="1:73" hidden="1">
      <c r="A1472" s="48"/>
      <c r="B1472" s="48"/>
      <c r="C1472" s="70" t="s">
        <v>3878</v>
      </c>
      <c r="D1472" s="48"/>
      <c r="E1472" s="48"/>
      <c r="F1472" s="48"/>
      <c r="G1472" s="48"/>
      <c r="H1472" s="48"/>
      <c r="I1472" s="48"/>
      <c r="J1472" s="48"/>
      <c r="K1472" s="48"/>
      <c r="L1472" s="450">
        <f t="shared" si="94"/>
        <v>1101</v>
      </c>
      <c r="M1472" s="450"/>
      <c r="N1472" s="145" t="s">
        <v>3879</v>
      </c>
      <c r="O1472" s="48"/>
      <c r="P1472" s="48"/>
      <c r="Q1472" s="48"/>
      <c r="R1472" s="48"/>
      <c r="S1472" s="48"/>
      <c r="T1472" s="48"/>
      <c r="U1472" s="451" t="str">
        <f t="shared" si="92"/>
        <v/>
      </c>
      <c r="V1472" s="451"/>
      <c r="W1472" s="451" t="str">
        <f t="shared" si="93"/>
        <v/>
      </c>
      <c r="X1472" s="451"/>
      <c r="Y1472" s="48"/>
      <c r="Z1472" s="48"/>
      <c r="AA1472" s="48"/>
      <c r="AB1472" s="48"/>
      <c r="AC1472" s="48"/>
      <c r="AD1472" s="48"/>
      <c r="AE1472" s="48"/>
      <c r="AF1472" s="48"/>
      <c r="AG1472" s="48"/>
      <c r="AH1472" s="48"/>
      <c r="AI1472" s="48"/>
      <c r="AJ1472" s="48"/>
      <c r="AK1472" s="48"/>
      <c r="AL1472" s="48"/>
      <c r="AM1472" s="48"/>
      <c r="AN1472" s="48"/>
      <c r="AO1472" s="48"/>
      <c r="AP1472" s="48"/>
      <c r="AQ1472" s="48"/>
      <c r="AR1472" s="48"/>
      <c r="AS1472" s="48"/>
      <c r="AT1472" s="48"/>
      <c r="AU1472" s="48"/>
      <c r="AV1472" s="48"/>
      <c r="AW1472" s="48"/>
      <c r="AX1472" s="48"/>
      <c r="AY1472" s="48"/>
      <c r="AZ1472" s="48"/>
      <c r="BA1472" s="48"/>
      <c r="BB1472" s="48"/>
      <c r="BC1472" s="48"/>
      <c r="BD1472" s="48"/>
      <c r="BE1472" s="48"/>
      <c r="BF1472" s="48"/>
      <c r="BG1472" s="48"/>
      <c r="BH1472" s="48"/>
      <c r="BI1472" s="48"/>
      <c r="BJ1472" s="48"/>
      <c r="BK1472" s="48"/>
      <c r="BL1472" s="48"/>
      <c r="BM1472" s="48"/>
      <c r="BN1472" s="48"/>
      <c r="BO1472" s="48"/>
      <c r="BP1472" s="48"/>
      <c r="BQ1472" s="48"/>
      <c r="BR1472" s="48"/>
      <c r="BS1472" s="48"/>
      <c r="BT1472" s="48"/>
      <c r="BU1472" s="48"/>
    </row>
    <row r="1473" spans="1:73" hidden="1">
      <c r="A1473" s="48"/>
      <c r="B1473" s="48"/>
      <c r="C1473" s="70" t="s">
        <v>3880</v>
      </c>
      <c r="D1473" s="48"/>
      <c r="E1473" s="48"/>
      <c r="F1473" s="48"/>
      <c r="G1473" s="48"/>
      <c r="H1473" s="48"/>
      <c r="I1473" s="48"/>
      <c r="J1473" s="48"/>
      <c r="K1473" s="48"/>
      <c r="L1473" s="450">
        <f t="shared" si="94"/>
        <v>1102</v>
      </c>
      <c r="M1473" s="450"/>
      <c r="N1473" s="145" t="s">
        <v>3881</v>
      </c>
      <c r="O1473" s="48"/>
      <c r="P1473" s="48"/>
      <c r="Q1473" s="48"/>
      <c r="R1473" s="48"/>
      <c r="S1473" s="48"/>
      <c r="T1473" s="48"/>
      <c r="U1473" s="451" t="str">
        <f t="shared" si="92"/>
        <v/>
      </c>
      <c r="V1473" s="451"/>
      <c r="W1473" s="451" t="str">
        <f t="shared" si="93"/>
        <v/>
      </c>
      <c r="X1473" s="451"/>
      <c r="Y1473" s="48"/>
      <c r="Z1473" s="48"/>
      <c r="AA1473" s="48"/>
      <c r="AB1473" s="48"/>
      <c r="AC1473" s="48"/>
      <c r="AD1473" s="48"/>
      <c r="AE1473" s="48"/>
      <c r="AF1473" s="48"/>
      <c r="AG1473" s="48"/>
      <c r="AH1473" s="48"/>
      <c r="AI1473" s="48"/>
      <c r="AJ1473" s="48"/>
      <c r="AK1473" s="48"/>
      <c r="AL1473" s="48"/>
      <c r="AM1473" s="48"/>
      <c r="AN1473" s="48"/>
      <c r="AO1473" s="48"/>
      <c r="AP1473" s="48"/>
      <c r="AQ1473" s="48"/>
      <c r="AR1473" s="48"/>
      <c r="AS1473" s="48"/>
      <c r="AT1473" s="48"/>
      <c r="AU1473" s="48"/>
      <c r="AV1473" s="48"/>
      <c r="AW1473" s="48"/>
      <c r="AX1473" s="48"/>
      <c r="AY1473" s="48"/>
      <c r="AZ1473" s="48"/>
      <c r="BA1473" s="48"/>
      <c r="BB1473" s="48"/>
      <c r="BC1473" s="48"/>
      <c r="BD1473" s="48"/>
      <c r="BE1473" s="48"/>
      <c r="BF1473" s="48"/>
      <c r="BG1473" s="48"/>
      <c r="BH1473" s="48"/>
      <c r="BI1473" s="48"/>
      <c r="BJ1473" s="48"/>
      <c r="BK1473" s="48"/>
      <c r="BL1473" s="48"/>
      <c r="BM1473" s="48"/>
      <c r="BN1473" s="48"/>
      <c r="BO1473" s="48"/>
      <c r="BP1473" s="48"/>
      <c r="BQ1473" s="48"/>
      <c r="BR1473" s="48"/>
      <c r="BS1473" s="48"/>
      <c r="BT1473" s="48"/>
      <c r="BU1473" s="48"/>
    </row>
    <row r="1474" spans="1:73" hidden="1">
      <c r="A1474" s="48"/>
      <c r="B1474" s="48"/>
      <c r="C1474" s="70" t="s">
        <v>3882</v>
      </c>
      <c r="D1474" s="48"/>
      <c r="E1474" s="48"/>
      <c r="F1474" s="48"/>
      <c r="G1474" s="48"/>
      <c r="H1474" s="48"/>
      <c r="I1474" s="48"/>
      <c r="J1474" s="48"/>
      <c r="K1474" s="48"/>
      <c r="L1474" s="450">
        <f t="shared" si="94"/>
        <v>1103</v>
      </c>
      <c r="M1474" s="450"/>
      <c r="N1474" s="145" t="s">
        <v>3883</v>
      </c>
      <c r="O1474" s="48"/>
      <c r="P1474" s="48"/>
      <c r="Q1474" s="48"/>
      <c r="R1474" s="48"/>
      <c r="S1474" s="48"/>
      <c r="T1474" s="48"/>
      <c r="U1474" s="451" t="str">
        <f t="shared" si="92"/>
        <v/>
      </c>
      <c r="V1474" s="451"/>
      <c r="W1474" s="451" t="str">
        <f t="shared" si="93"/>
        <v/>
      </c>
      <c r="X1474" s="451"/>
      <c r="Y1474" s="48"/>
      <c r="Z1474" s="48"/>
      <c r="AA1474" s="48"/>
      <c r="AB1474" s="48"/>
      <c r="AC1474" s="48"/>
      <c r="AD1474" s="48"/>
      <c r="AE1474" s="48"/>
      <c r="AF1474" s="48"/>
      <c r="AG1474" s="48"/>
      <c r="AH1474" s="48"/>
      <c r="AI1474" s="48"/>
      <c r="AJ1474" s="48"/>
      <c r="AK1474" s="48"/>
      <c r="AL1474" s="48"/>
      <c r="AM1474" s="48"/>
      <c r="AN1474" s="48"/>
      <c r="AO1474" s="48"/>
      <c r="AP1474" s="48"/>
      <c r="AQ1474" s="48"/>
      <c r="AR1474" s="48"/>
      <c r="AS1474" s="48"/>
      <c r="AT1474" s="48"/>
      <c r="AU1474" s="48"/>
      <c r="AV1474" s="48"/>
      <c r="AW1474" s="48"/>
      <c r="AX1474" s="48"/>
      <c r="AY1474" s="48"/>
      <c r="AZ1474" s="48"/>
      <c r="BA1474" s="48"/>
      <c r="BB1474" s="48"/>
      <c r="BC1474" s="48"/>
      <c r="BD1474" s="48"/>
      <c r="BE1474" s="48"/>
      <c r="BF1474" s="48"/>
      <c r="BG1474" s="48"/>
      <c r="BH1474" s="48"/>
      <c r="BI1474" s="48"/>
      <c r="BJ1474" s="48"/>
      <c r="BK1474" s="48"/>
      <c r="BL1474" s="48"/>
      <c r="BM1474" s="48"/>
      <c r="BN1474" s="48"/>
      <c r="BO1474" s="48"/>
      <c r="BP1474" s="48"/>
      <c r="BQ1474" s="48"/>
      <c r="BR1474" s="48"/>
      <c r="BS1474" s="48"/>
      <c r="BT1474" s="48"/>
      <c r="BU1474" s="48"/>
    </row>
    <row r="1475" spans="1:73" hidden="1">
      <c r="A1475" s="48"/>
      <c r="B1475" s="48"/>
      <c r="C1475" s="70" t="s">
        <v>3884</v>
      </c>
      <c r="D1475" s="48"/>
      <c r="E1475" s="48"/>
      <c r="F1475" s="48"/>
      <c r="G1475" s="48"/>
      <c r="H1475" s="48"/>
      <c r="I1475" s="48"/>
      <c r="J1475" s="48"/>
      <c r="K1475" s="48"/>
      <c r="L1475" s="450">
        <f t="shared" si="94"/>
        <v>1104</v>
      </c>
      <c r="M1475" s="450"/>
      <c r="N1475" s="145" t="s">
        <v>3885</v>
      </c>
      <c r="O1475" s="48"/>
      <c r="P1475" s="48"/>
      <c r="Q1475" s="48"/>
      <c r="R1475" s="48"/>
      <c r="S1475" s="48"/>
      <c r="T1475" s="48"/>
      <c r="U1475" s="451" t="str">
        <f t="shared" si="92"/>
        <v/>
      </c>
      <c r="V1475" s="451"/>
      <c r="W1475" s="451" t="str">
        <f t="shared" si="93"/>
        <v/>
      </c>
      <c r="X1475" s="451"/>
      <c r="Y1475" s="48"/>
      <c r="Z1475" s="48"/>
      <c r="AA1475" s="48"/>
      <c r="AB1475" s="48"/>
      <c r="AC1475" s="48"/>
      <c r="AD1475" s="48"/>
      <c r="AE1475" s="48"/>
      <c r="AF1475" s="48"/>
      <c r="AG1475" s="48"/>
      <c r="AH1475" s="48"/>
      <c r="AI1475" s="48"/>
      <c r="AJ1475" s="48"/>
      <c r="AK1475" s="48"/>
      <c r="AL1475" s="48"/>
      <c r="AM1475" s="48"/>
      <c r="AN1475" s="48"/>
      <c r="AO1475" s="48"/>
      <c r="AP1475" s="48"/>
      <c r="AQ1475" s="48"/>
      <c r="AR1475" s="48"/>
      <c r="AS1475" s="48"/>
      <c r="AT1475" s="48"/>
      <c r="AU1475" s="48"/>
      <c r="AV1475" s="48"/>
      <c r="AW1475" s="48"/>
      <c r="AX1475" s="48"/>
      <c r="AY1475" s="48"/>
      <c r="AZ1475" s="48"/>
      <c r="BA1475" s="48"/>
      <c r="BB1475" s="48"/>
      <c r="BC1475" s="48"/>
      <c r="BD1475" s="48"/>
      <c r="BE1475" s="48"/>
      <c r="BF1475" s="48"/>
      <c r="BG1475" s="48"/>
      <c r="BH1475" s="48"/>
      <c r="BI1475" s="48"/>
      <c r="BJ1475" s="48"/>
      <c r="BK1475" s="48"/>
      <c r="BL1475" s="48"/>
      <c r="BM1475" s="48"/>
      <c r="BN1475" s="48"/>
      <c r="BO1475" s="48"/>
      <c r="BP1475" s="48"/>
      <c r="BQ1475" s="48"/>
      <c r="BR1475" s="48"/>
      <c r="BS1475" s="48"/>
      <c r="BT1475" s="48"/>
      <c r="BU1475" s="48"/>
    </row>
    <row r="1476" spans="1:73" hidden="1">
      <c r="A1476" s="48"/>
      <c r="B1476" s="48"/>
      <c r="C1476" s="70" t="s">
        <v>3886</v>
      </c>
      <c r="D1476" s="48"/>
      <c r="E1476" s="48"/>
      <c r="F1476" s="48"/>
      <c r="G1476" s="48"/>
      <c r="H1476" s="48"/>
      <c r="I1476" s="48"/>
      <c r="J1476" s="48"/>
      <c r="K1476" s="48"/>
      <c r="L1476" s="450">
        <f t="shared" si="94"/>
        <v>1105</v>
      </c>
      <c r="M1476" s="450"/>
      <c r="N1476" s="145" t="s">
        <v>3887</v>
      </c>
      <c r="O1476" s="48"/>
      <c r="P1476" s="48"/>
      <c r="Q1476" s="48"/>
      <c r="R1476" s="48"/>
      <c r="S1476" s="48"/>
      <c r="T1476" s="48"/>
      <c r="U1476" s="451" t="str">
        <f t="shared" si="92"/>
        <v/>
      </c>
      <c r="V1476" s="451"/>
      <c r="W1476" s="451" t="str">
        <f t="shared" si="93"/>
        <v/>
      </c>
      <c r="X1476" s="451"/>
      <c r="Y1476" s="48"/>
      <c r="Z1476" s="48"/>
      <c r="AA1476" s="48"/>
      <c r="AB1476" s="48"/>
      <c r="AC1476" s="48"/>
      <c r="AD1476" s="48"/>
      <c r="AE1476" s="48"/>
      <c r="AF1476" s="48"/>
      <c r="AG1476" s="48"/>
      <c r="AH1476" s="48"/>
      <c r="AI1476" s="48"/>
      <c r="AJ1476" s="48"/>
      <c r="AK1476" s="48"/>
      <c r="AL1476" s="48"/>
      <c r="AM1476" s="48"/>
      <c r="AN1476" s="48"/>
      <c r="AO1476" s="48"/>
      <c r="AP1476" s="48"/>
      <c r="AQ1476" s="48"/>
      <c r="AR1476" s="48"/>
      <c r="AS1476" s="48"/>
      <c r="AT1476" s="48"/>
      <c r="AU1476" s="48"/>
      <c r="AV1476" s="48"/>
      <c r="AW1476" s="48"/>
      <c r="AX1476" s="48"/>
      <c r="AY1476" s="48"/>
      <c r="AZ1476" s="48"/>
      <c r="BA1476" s="48"/>
      <c r="BB1476" s="48"/>
      <c r="BC1476" s="48"/>
      <c r="BD1476" s="48"/>
      <c r="BE1476" s="48"/>
      <c r="BF1476" s="48"/>
      <c r="BG1476" s="48"/>
      <c r="BH1476" s="48"/>
      <c r="BI1476" s="48"/>
      <c r="BJ1476" s="48"/>
      <c r="BK1476" s="48"/>
      <c r="BL1476" s="48"/>
      <c r="BM1476" s="48"/>
      <c r="BN1476" s="48"/>
      <c r="BO1476" s="48"/>
      <c r="BP1476" s="48"/>
      <c r="BQ1476" s="48"/>
      <c r="BR1476" s="48"/>
      <c r="BS1476" s="48"/>
      <c r="BT1476" s="48"/>
      <c r="BU1476" s="48"/>
    </row>
    <row r="1477" spans="1:73" hidden="1">
      <c r="A1477" s="48"/>
      <c r="B1477" s="48"/>
      <c r="C1477" s="70" t="s">
        <v>3888</v>
      </c>
      <c r="D1477" s="48"/>
      <c r="E1477" s="48"/>
      <c r="F1477" s="48"/>
      <c r="G1477" s="48"/>
      <c r="H1477" s="48"/>
      <c r="I1477" s="48"/>
      <c r="J1477" s="48"/>
      <c r="K1477" s="48"/>
      <c r="L1477" s="450">
        <f t="shared" si="94"/>
        <v>1106</v>
      </c>
      <c r="M1477" s="450"/>
      <c r="N1477" s="145" t="s">
        <v>3889</v>
      </c>
      <c r="O1477" s="48"/>
      <c r="P1477" s="48"/>
      <c r="Q1477" s="48"/>
      <c r="R1477" s="48"/>
      <c r="S1477" s="48"/>
      <c r="T1477" s="48"/>
      <c r="U1477" s="451" t="str">
        <f t="shared" si="92"/>
        <v/>
      </c>
      <c r="V1477" s="451"/>
      <c r="W1477" s="451" t="str">
        <f t="shared" si="93"/>
        <v/>
      </c>
      <c r="X1477" s="451"/>
      <c r="Y1477" s="48"/>
      <c r="Z1477" s="48"/>
      <c r="AA1477" s="48"/>
      <c r="AB1477" s="48"/>
      <c r="AC1477" s="48"/>
      <c r="AD1477" s="48"/>
      <c r="AE1477" s="48"/>
      <c r="AF1477" s="48"/>
      <c r="AG1477" s="48"/>
      <c r="AH1477" s="48"/>
      <c r="AI1477" s="48"/>
      <c r="AJ1477" s="48"/>
      <c r="AK1477" s="48"/>
      <c r="AL1477" s="48"/>
      <c r="AM1477" s="48"/>
      <c r="AN1477" s="48"/>
      <c r="AO1477" s="48"/>
      <c r="AP1477" s="48"/>
      <c r="AQ1477" s="48"/>
      <c r="AR1477" s="48"/>
      <c r="AS1477" s="48"/>
      <c r="AT1477" s="48"/>
      <c r="AU1477" s="48"/>
      <c r="AV1477" s="48"/>
      <c r="AW1477" s="48"/>
      <c r="AX1477" s="48"/>
      <c r="AY1477" s="48"/>
      <c r="AZ1477" s="48"/>
      <c r="BA1477" s="48"/>
      <c r="BB1477" s="48"/>
      <c r="BC1477" s="48"/>
      <c r="BD1477" s="48"/>
      <c r="BE1477" s="48"/>
      <c r="BF1477" s="48"/>
      <c r="BG1477" s="48"/>
      <c r="BH1477" s="48"/>
      <c r="BI1477" s="48"/>
      <c r="BJ1477" s="48"/>
      <c r="BK1477" s="48"/>
      <c r="BL1477" s="48"/>
      <c r="BM1477" s="48"/>
      <c r="BN1477" s="48"/>
      <c r="BO1477" s="48"/>
      <c r="BP1477" s="48"/>
      <c r="BQ1477" s="48"/>
      <c r="BR1477" s="48"/>
      <c r="BS1477" s="48"/>
      <c r="BT1477" s="48"/>
      <c r="BU1477" s="48"/>
    </row>
    <row r="1478" spans="1:73" hidden="1">
      <c r="A1478" s="48"/>
      <c r="B1478" s="48"/>
      <c r="C1478" s="70" t="s">
        <v>3890</v>
      </c>
      <c r="D1478" s="48"/>
      <c r="E1478" s="48"/>
      <c r="F1478" s="48"/>
      <c r="G1478" s="48"/>
      <c r="H1478" s="48"/>
      <c r="I1478" s="48"/>
      <c r="J1478" s="48"/>
      <c r="K1478" s="48"/>
      <c r="L1478" s="450">
        <f t="shared" si="94"/>
        <v>1107</v>
      </c>
      <c r="M1478" s="450"/>
      <c r="N1478" s="145" t="s">
        <v>3891</v>
      </c>
      <c r="O1478" s="48"/>
      <c r="P1478" s="48"/>
      <c r="Q1478" s="48"/>
      <c r="R1478" s="48"/>
      <c r="S1478" s="48"/>
      <c r="T1478" s="48"/>
      <c r="U1478" s="451" t="str">
        <f t="shared" si="92"/>
        <v/>
      </c>
      <c r="V1478" s="451"/>
      <c r="W1478" s="451" t="str">
        <f t="shared" si="93"/>
        <v/>
      </c>
      <c r="X1478" s="451"/>
      <c r="Y1478" s="48"/>
      <c r="Z1478" s="48"/>
      <c r="AA1478" s="48"/>
      <c r="AB1478" s="48"/>
      <c r="AC1478" s="48"/>
      <c r="AD1478" s="48"/>
      <c r="AE1478" s="48"/>
      <c r="AF1478" s="48"/>
      <c r="AG1478" s="48"/>
      <c r="AH1478" s="48"/>
      <c r="AI1478" s="48"/>
      <c r="AJ1478" s="48"/>
      <c r="AK1478" s="48"/>
      <c r="AL1478" s="48"/>
      <c r="AM1478" s="48"/>
      <c r="AN1478" s="48"/>
      <c r="AO1478" s="48"/>
      <c r="AP1478" s="48"/>
      <c r="AQ1478" s="48"/>
      <c r="AR1478" s="48"/>
      <c r="AS1478" s="48"/>
      <c r="AT1478" s="48"/>
      <c r="AU1478" s="48"/>
      <c r="AV1478" s="48"/>
      <c r="AW1478" s="48"/>
      <c r="AX1478" s="48"/>
      <c r="AY1478" s="48"/>
      <c r="AZ1478" s="48"/>
      <c r="BA1478" s="48"/>
      <c r="BB1478" s="48"/>
      <c r="BC1478" s="48"/>
      <c r="BD1478" s="48"/>
      <c r="BE1478" s="48"/>
      <c r="BF1478" s="48"/>
      <c r="BG1478" s="48"/>
      <c r="BH1478" s="48"/>
      <c r="BI1478" s="48"/>
      <c r="BJ1478" s="48"/>
      <c r="BK1478" s="48"/>
      <c r="BL1478" s="48"/>
      <c r="BM1478" s="48"/>
      <c r="BN1478" s="48"/>
      <c r="BO1478" s="48"/>
      <c r="BP1478" s="48"/>
      <c r="BQ1478" s="48"/>
      <c r="BR1478" s="48"/>
      <c r="BS1478" s="48"/>
      <c r="BT1478" s="48"/>
      <c r="BU1478" s="48"/>
    </row>
    <row r="1479" spans="1:73" hidden="1">
      <c r="A1479" s="48"/>
      <c r="B1479" s="48"/>
      <c r="C1479" s="70" t="s">
        <v>3892</v>
      </c>
      <c r="D1479" s="48"/>
      <c r="E1479" s="48"/>
      <c r="F1479" s="48"/>
      <c r="G1479" s="48"/>
      <c r="H1479" s="48"/>
      <c r="I1479" s="48"/>
      <c r="J1479" s="48"/>
      <c r="K1479" s="48"/>
      <c r="L1479" s="450">
        <f t="shared" si="94"/>
        <v>1108</v>
      </c>
      <c r="M1479" s="450"/>
      <c r="N1479" s="145" t="s">
        <v>3893</v>
      </c>
      <c r="O1479" s="48"/>
      <c r="P1479" s="48"/>
      <c r="Q1479" s="48"/>
      <c r="R1479" s="48"/>
      <c r="S1479" s="48"/>
      <c r="T1479" s="48"/>
      <c r="U1479" s="451" t="str">
        <f t="shared" si="92"/>
        <v/>
      </c>
      <c r="V1479" s="451"/>
      <c r="W1479" s="451" t="str">
        <f t="shared" si="93"/>
        <v/>
      </c>
      <c r="X1479" s="451"/>
      <c r="Y1479" s="48"/>
      <c r="Z1479" s="48"/>
      <c r="AA1479" s="48"/>
      <c r="AB1479" s="48"/>
      <c r="AC1479" s="48"/>
      <c r="AD1479" s="48"/>
      <c r="AE1479" s="48"/>
      <c r="AF1479" s="48"/>
      <c r="AG1479" s="48"/>
      <c r="AH1479" s="48"/>
      <c r="AI1479" s="48"/>
      <c r="AJ1479" s="48"/>
      <c r="AK1479" s="48"/>
      <c r="AL1479" s="48"/>
      <c r="AM1479" s="48"/>
      <c r="AN1479" s="48"/>
      <c r="AO1479" s="48"/>
      <c r="AP1479" s="48"/>
      <c r="AQ1479" s="48"/>
      <c r="AR1479" s="48"/>
      <c r="AS1479" s="48"/>
      <c r="AT1479" s="48"/>
      <c r="AU1479" s="48"/>
      <c r="AV1479" s="48"/>
      <c r="AW1479" s="48"/>
      <c r="AX1479" s="48"/>
      <c r="AY1479" s="48"/>
      <c r="AZ1479" s="48"/>
      <c r="BA1479" s="48"/>
      <c r="BB1479" s="48"/>
      <c r="BC1479" s="48"/>
      <c r="BD1479" s="48"/>
      <c r="BE1479" s="48"/>
      <c r="BF1479" s="48"/>
      <c r="BG1479" s="48"/>
      <c r="BH1479" s="48"/>
      <c r="BI1479" s="48"/>
      <c r="BJ1479" s="48"/>
      <c r="BK1479" s="48"/>
      <c r="BL1479" s="48"/>
      <c r="BM1479" s="48"/>
      <c r="BN1479" s="48"/>
      <c r="BO1479" s="48"/>
      <c r="BP1479" s="48"/>
      <c r="BQ1479" s="48"/>
      <c r="BR1479" s="48"/>
      <c r="BS1479" s="48"/>
      <c r="BT1479" s="48"/>
      <c r="BU1479" s="48"/>
    </row>
    <row r="1480" spans="1:73" hidden="1">
      <c r="A1480" s="48"/>
      <c r="B1480" s="48"/>
      <c r="C1480" s="70" t="s">
        <v>3894</v>
      </c>
      <c r="D1480" s="48"/>
      <c r="E1480" s="48"/>
      <c r="F1480" s="48"/>
      <c r="G1480" s="48"/>
      <c r="H1480" s="48"/>
      <c r="I1480" s="48"/>
      <c r="J1480" s="48"/>
      <c r="K1480" s="48"/>
      <c r="L1480" s="450">
        <f t="shared" si="94"/>
        <v>1109</v>
      </c>
      <c r="M1480" s="450"/>
      <c r="N1480" s="145" t="s">
        <v>3895</v>
      </c>
      <c r="O1480" s="48"/>
      <c r="P1480" s="48"/>
      <c r="Q1480" s="48"/>
      <c r="R1480" s="48"/>
      <c r="S1480" s="48"/>
      <c r="T1480" s="48"/>
      <c r="U1480" s="451" t="str">
        <f t="shared" si="92"/>
        <v/>
      </c>
      <c r="V1480" s="451"/>
      <c r="W1480" s="451" t="str">
        <f t="shared" si="93"/>
        <v/>
      </c>
      <c r="X1480" s="451"/>
      <c r="Y1480" s="48"/>
      <c r="Z1480" s="48"/>
      <c r="AA1480" s="48"/>
      <c r="AB1480" s="48"/>
      <c r="AC1480" s="48"/>
      <c r="AD1480" s="48"/>
      <c r="AE1480" s="48"/>
      <c r="AF1480" s="48"/>
      <c r="AG1480" s="48"/>
      <c r="AH1480" s="48"/>
      <c r="AI1480" s="48"/>
      <c r="AJ1480" s="48"/>
      <c r="AK1480" s="48"/>
      <c r="AL1480" s="48"/>
      <c r="AM1480" s="48"/>
      <c r="AN1480" s="48"/>
      <c r="AO1480" s="48"/>
      <c r="AP1480" s="48"/>
      <c r="AQ1480" s="48"/>
      <c r="AR1480" s="48"/>
      <c r="AS1480" s="48"/>
      <c r="AT1480" s="48"/>
      <c r="AU1480" s="48"/>
      <c r="AV1480" s="48"/>
      <c r="AW1480" s="48"/>
      <c r="AX1480" s="48"/>
      <c r="AY1480" s="48"/>
      <c r="AZ1480" s="48"/>
      <c r="BA1480" s="48"/>
      <c r="BB1480" s="48"/>
      <c r="BC1480" s="48"/>
      <c r="BD1480" s="48"/>
      <c r="BE1480" s="48"/>
      <c r="BF1480" s="48"/>
      <c r="BG1480" s="48"/>
      <c r="BH1480" s="48"/>
      <c r="BI1480" s="48"/>
      <c r="BJ1480" s="48"/>
      <c r="BK1480" s="48"/>
      <c r="BL1480" s="48"/>
      <c r="BM1480" s="48"/>
      <c r="BN1480" s="48"/>
      <c r="BO1480" s="48"/>
      <c r="BP1480" s="48"/>
      <c r="BQ1480" s="48"/>
      <c r="BR1480" s="48"/>
      <c r="BS1480" s="48"/>
      <c r="BT1480" s="48"/>
      <c r="BU1480" s="48"/>
    </row>
    <row r="1481" spans="1:73" hidden="1">
      <c r="A1481" s="48"/>
      <c r="B1481" s="48"/>
      <c r="C1481" s="48"/>
      <c r="D1481" s="48"/>
      <c r="E1481" s="48"/>
      <c r="F1481" s="48"/>
      <c r="G1481" s="48"/>
      <c r="H1481" s="48"/>
      <c r="I1481" s="48"/>
      <c r="J1481" s="48"/>
      <c r="K1481" s="48"/>
      <c r="L1481" s="450">
        <f t="shared" si="94"/>
        <v>1110</v>
      </c>
      <c r="M1481" s="450"/>
      <c r="N1481" s="145" t="s">
        <v>3896</v>
      </c>
      <c r="O1481" s="48"/>
      <c r="P1481" s="48"/>
      <c r="Q1481" s="48"/>
      <c r="R1481" s="48"/>
      <c r="S1481" s="48"/>
      <c r="T1481" s="48"/>
      <c r="U1481" s="451" t="str">
        <f t="shared" si="92"/>
        <v/>
      </c>
      <c r="V1481" s="451"/>
      <c r="W1481" s="451" t="str">
        <f t="shared" si="93"/>
        <v/>
      </c>
      <c r="X1481" s="451"/>
      <c r="Y1481" s="48"/>
      <c r="Z1481" s="48"/>
      <c r="AA1481" s="48"/>
      <c r="AB1481" s="48"/>
      <c r="AC1481" s="48"/>
      <c r="AD1481" s="48"/>
      <c r="AE1481" s="48"/>
      <c r="AF1481" s="48"/>
      <c r="AG1481" s="48"/>
      <c r="AH1481" s="48"/>
      <c r="AI1481" s="48"/>
      <c r="AJ1481" s="48"/>
      <c r="AK1481" s="48"/>
      <c r="AL1481" s="48"/>
      <c r="AM1481" s="48"/>
      <c r="AN1481" s="48"/>
      <c r="AO1481" s="48"/>
      <c r="AP1481" s="48"/>
      <c r="AQ1481" s="48"/>
      <c r="AR1481" s="48"/>
      <c r="AS1481" s="48"/>
      <c r="AT1481" s="48"/>
      <c r="AU1481" s="48"/>
      <c r="AV1481" s="48"/>
      <c r="AW1481" s="48"/>
      <c r="AX1481" s="48"/>
      <c r="AY1481" s="48"/>
      <c r="AZ1481" s="48"/>
      <c r="BA1481" s="48"/>
      <c r="BB1481" s="48"/>
      <c r="BC1481" s="48"/>
      <c r="BD1481" s="48"/>
      <c r="BE1481" s="48"/>
      <c r="BF1481" s="48"/>
      <c r="BG1481" s="48"/>
      <c r="BH1481" s="48"/>
      <c r="BI1481" s="48"/>
      <c r="BJ1481" s="48"/>
      <c r="BK1481" s="48"/>
      <c r="BL1481" s="48"/>
      <c r="BM1481" s="48"/>
      <c r="BN1481" s="48"/>
      <c r="BO1481" s="48"/>
      <c r="BP1481" s="48"/>
      <c r="BQ1481" s="48"/>
      <c r="BR1481" s="48"/>
      <c r="BS1481" s="48"/>
      <c r="BT1481" s="48"/>
      <c r="BU1481" s="48"/>
    </row>
    <row r="1482" spans="1:73" hidden="1">
      <c r="A1482" s="48"/>
      <c r="B1482" s="48"/>
      <c r="C1482" s="48"/>
      <c r="D1482" s="48"/>
      <c r="E1482" s="48"/>
      <c r="F1482" s="48"/>
      <c r="G1482" s="48"/>
      <c r="H1482" s="48"/>
      <c r="I1482" s="48"/>
      <c r="J1482" s="48"/>
      <c r="K1482" s="48"/>
      <c r="L1482" s="450">
        <f t="shared" si="94"/>
        <v>1111</v>
      </c>
      <c r="M1482" s="450"/>
      <c r="N1482" s="145" t="s">
        <v>3897</v>
      </c>
      <c r="O1482" s="48"/>
      <c r="P1482" s="48"/>
      <c r="Q1482" s="48"/>
      <c r="R1482" s="48"/>
      <c r="S1482" s="48"/>
      <c r="T1482" s="48"/>
      <c r="U1482" s="451" t="str">
        <f t="shared" si="92"/>
        <v/>
      </c>
      <c r="V1482" s="451"/>
      <c r="W1482" s="451" t="str">
        <f t="shared" si="93"/>
        <v/>
      </c>
      <c r="X1482" s="451"/>
      <c r="Y1482" s="48"/>
      <c r="Z1482" s="48"/>
      <c r="AA1482" s="48"/>
      <c r="AB1482" s="48"/>
      <c r="AC1482" s="48"/>
      <c r="AD1482" s="48"/>
      <c r="AE1482" s="48"/>
      <c r="AF1482" s="48"/>
      <c r="AG1482" s="48"/>
      <c r="AH1482" s="48"/>
      <c r="AI1482" s="48"/>
      <c r="AJ1482" s="48"/>
      <c r="AK1482" s="48"/>
      <c r="AL1482" s="48"/>
      <c r="AM1482" s="48"/>
      <c r="AN1482" s="48"/>
      <c r="AO1482" s="48"/>
      <c r="AP1482" s="48"/>
      <c r="AQ1482" s="48"/>
      <c r="AR1482" s="48"/>
      <c r="AS1482" s="48"/>
      <c r="AT1482" s="48"/>
      <c r="AU1482" s="48"/>
      <c r="AV1482" s="48"/>
      <c r="AW1482" s="48"/>
      <c r="AX1482" s="48"/>
      <c r="AY1482" s="48"/>
      <c r="AZ1482" s="48"/>
      <c r="BA1482" s="48"/>
      <c r="BB1482" s="48"/>
      <c r="BC1482" s="48"/>
      <c r="BD1482" s="48"/>
      <c r="BE1482" s="48"/>
      <c r="BF1482" s="48"/>
      <c r="BG1482" s="48"/>
      <c r="BH1482" s="48"/>
      <c r="BI1482" s="48"/>
      <c r="BJ1482" s="48"/>
      <c r="BK1482" s="48"/>
      <c r="BL1482" s="48"/>
      <c r="BM1482" s="48"/>
      <c r="BN1482" s="48"/>
      <c r="BO1482" s="48"/>
      <c r="BP1482" s="48"/>
      <c r="BQ1482" s="48"/>
      <c r="BR1482" s="48"/>
      <c r="BS1482" s="48"/>
      <c r="BT1482" s="48"/>
      <c r="BU1482" s="48"/>
    </row>
    <row r="1483" spans="1:73" hidden="1">
      <c r="A1483" s="48"/>
      <c r="B1483" s="48"/>
      <c r="C1483" s="48"/>
      <c r="D1483" s="48"/>
      <c r="E1483" s="48"/>
      <c r="F1483" s="48"/>
      <c r="G1483" s="48"/>
      <c r="H1483" s="48"/>
      <c r="I1483" s="48"/>
      <c r="J1483" s="48"/>
      <c r="K1483" s="48"/>
      <c r="L1483" s="450">
        <f t="shared" si="94"/>
        <v>1112</v>
      </c>
      <c r="M1483" s="450"/>
      <c r="N1483" s="145" t="s">
        <v>3898</v>
      </c>
      <c r="O1483" s="48"/>
      <c r="P1483" s="48"/>
      <c r="Q1483" s="48"/>
      <c r="R1483" s="48"/>
      <c r="S1483" s="48"/>
      <c r="T1483" s="48"/>
      <c r="U1483" s="451" t="str">
        <f t="shared" si="92"/>
        <v/>
      </c>
      <c r="V1483" s="451"/>
      <c r="W1483" s="451" t="str">
        <f t="shared" si="93"/>
        <v/>
      </c>
      <c r="X1483" s="451"/>
      <c r="Y1483" s="48"/>
      <c r="Z1483" s="48"/>
      <c r="AA1483" s="48"/>
      <c r="AB1483" s="48"/>
      <c r="AC1483" s="48"/>
      <c r="AD1483" s="48"/>
      <c r="AE1483" s="48"/>
      <c r="AF1483" s="48"/>
      <c r="AG1483" s="48"/>
      <c r="AH1483" s="48"/>
      <c r="AI1483" s="48"/>
      <c r="AJ1483" s="48"/>
      <c r="AK1483" s="48"/>
      <c r="AL1483" s="48"/>
      <c r="AM1483" s="48"/>
      <c r="AN1483" s="48"/>
      <c r="AO1483" s="48"/>
      <c r="AP1483" s="48"/>
      <c r="AQ1483" s="48"/>
      <c r="AR1483" s="48"/>
      <c r="AS1483" s="48"/>
      <c r="AT1483" s="48"/>
      <c r="AU1483" s="48"/>
      <c r="AV1483" s="48"/>
      <c r="AW1483" s="48"/>
      <c r="AX1483" s="48"/>
      <c r="AY1483" s="48"/>
      <c r="AZ1483" s="48"/>
      <c r="BA1483" s="48"/>
      <c r="BB1483" s="48"/>
      <c r="BC1483" s="48"/>
      <c r="BD1483" s="48"/>
      <c r="BE1483" s="48"/>
      <c r="BF1483" s="48"/>
      <c r="BG1483" s="48"/>
      <c r="BH1483" s="48"/>
      <c r="BI1483" s="48"/>
      <c r="BJ1483" s="48"/>
      <c r="BK1483" s="48"/>
      <c r="BL1483" s="48"/>
      <c r="BM1483" s="48"/>
      <c r="BN1483" s="48"/>
      <c r="BO1483" s="48"/>
      <c r="BP1483" s="48"/>
      <c r="BQ1483" s="48"/>
      <c r="BR1483" s="48"/>
      <c r="BS1483" s="48"/>
      <c r="BT1483" s="48"/>
      <c r="BU1483" s="48"/>
    </row>
    <row r="1484" spans="1:73" hidden="1">
      <c r="A1484" s="48"/>
      <c r="B1484" s="48"/>
      <c r="C1484" s="48"/>
      <c r="D1484" s="48"/>
      <c r="E1484" s="48"/>
      <c r="F1484" s="48"/>
      <c r="G1484" s="48"/>
      <c r="H1484" s="48"/>
      <c r="I1484" s="48"/>
      <c r="J1484" s="48"/>
      <c r="K1484" s="48"/>
      <c r="L1484" s="450">
        <f t="shared" si="94"/>
        <v>1113</v>
      </c>
      <c r="M1484" s="450"/>
      <c r="N1484" s="145" t="s">
        <v>3899</v>
      </c>
      <c r="O1484" s="48"/>
      <c r="P1484" s="48"/>
      <c r="Q1484" s="48"/>
      <c r="R1484" s="48"/>
      <c r="S1484" s="48"/>
      <c r="T1484" s="48"/>
      <c r="U1484" s="451" t="str">
        <f t="shared" si="92"/>
        <v/>
      </c>
      <c r="V1484" s="451"/>
      <c r="W1484" s="451" t="str">
        <f t="shared" si="93"/>
        <v/>
      </c>
      <c r="X1484" s="451"/>
      <c r="Y1484" s="48"/>
      <c r="Z1484" s="48"/>
      <c r="AA1484" s="48"/>
      <c r="AB1484" s="48"/>
      <c r="AC1484" s="48"/>
      <c r="AD1484" s="48"/>
      <c r="AE1484" s="48"/>
      <c r="AF1484" s="48"/>
      <c r="AG1484" s="48"/>
      <c r="AH1484" s="48"/>
      <c r="AI1484" s="48"/>
      <c r="AJ1484" s="48"/>
      <c r="AK1484" s="48"/>
      <c r="AL1484" s="48"/>
      <c r="AM1484" s="48"/>
      <c r="AN1484" s="48"/>
      <c r="AO1484" s="48"/>
      <c r="AP1484" s="48"/>
      <c r="AQ1484" s="48"/>
      <c r="AR1484" s="48"/>
      <c r="AS1484" s="48"/>
      <c r="AT1484" s="48"/>
      <c r="AU1484" s="48"/>
      <c r="AV1484" s="48"/>
      <c r="AW1484" s="48"/>
      <c r="AX1484" s="48"/>
      <c r="AY1484" s="48"/>
      <c r="AZ1484" s="48"/>
      <c r="BA1484" s="48"/>
      <c r="BB1484" s="48"/>
      <c r="BC1484" s="48"/>
      <c r="BD1484" s="48"/>
      <c r="BE1484" s="48"/>
      <c r="BF1484" s="48"/>
      <c r="BG1484" s="48"/>
      <c r="BH1484" s="48"/>
      <c r="BI1484" s="48"/>
      <c r="BJ1484" s="48"/>
      <c r="BK1484" s="48"/>
      <c r="BL1484" s="48"/>
      <c r="BM1484" s="48"/>
      <c r="BN1484" s="48"/>
      <c r="BO1484" s="48"/>
      <c r="BP1484" s="48"/>
      <c r="BQ1484" s="48"/>
      <c r="BR1484" s="48"/>
      <c r="BS1484" s="48"/>
      <c r="BT1484" s="48"/>
      <c r="BU1484" s="48"/>
    </row>
    <row r="1485" spans="1:73" hidden="1">
      <c r="A1485" s="48"/>
      <c r="B1485" s="48"/>
      <c r="C1485" s="48"/>
      <c r="D1485" s="48"/>
      <c r="E1485" s="48"/>
      <c r="F1485" s="48"/>
      <c r="G1485" s="48"/>
      <c r="H1485" s="48"/>
      <c r="I1485" s="48"/>
      <c r="J1485" s="48"/>
      <c r="K1485" s="48"/>
      <c r="L1485" s="450">
        <f t="shared" si="94"/>
        <v>1114</v>
      </c>
      <c r="M1485" s="450"/>
      <c r="N1485" s="145" t="s">
        <v>3900</v>
      </c>
      <c r="O1485" s="48"/>
      <c r="P1485" s="48"/>
      <c r="Q1485" s="48"/>
      <c r="R1485" s="48"/>
      <c r="S1485" s="48"/>
      <c r="T1485" s="48"/>
      <c r="U1485" s="451" t="str">
        <f t="shared" si="92"/>
        <v/>
      </c>
      <c r="V1485" s="451"/>
      <c r="W1485" s="451" t="str">
        <f t="shared" si="93"/>
        <v/>
      </c>
      <c r="X1485" s="451"/>
      <c r="Y1485" s="48"/>
      <c r="Z1485" s="48"/>
      <c r="AA1485" s="48"/>
      <c r="AB1485" s="48"/>
      <c r="AC1485" s="48"/>
      <c r="AD1485" s="48"/>
      <c r="AE1485" s="48"/>
      <c r="AF1485" s="48"/>
      <c r="AG1485" s="48"/>
      <c r="AH1485" s="48"/>
      <c r="AI1485" s="48"/>
      <c r="AJ1485" s="48"/>
      <c r="AK1485" s="48"/>
      <c r="AL1485" s="48"/>
      <c r="AM1485" s="48"/>
      <c r="AN1485" s="48"/>
      <c r="AO1485" s="48"/>
      <c r="AP1485" s="48"/>
      <c r="AQ1485" s="48"/>
      <c r="AR1485" s="48"/>
      <c r="AS1485" s="48"/>
      <c r="AT1485" s="48"/>
      <c r="AU1485" s="48"/>
      <c r="AV1485" s="48"/>
      <c r="AW1485" s="48"/>
      <c r="AX1485" s="48"/>
      <c r="AY1485" s="48"/>
      <c r="AZ1485" s="48"/>
      <c r="BA1485" s="48"/>
      <c r="BB1485" s="48"/>
      <c r="BC1485" s="48"/>
      <c r="BD1485" s="48"/>
      <c r="BE1485" s="48"/>
      <c r="BF1485" s="48"/>
      <c r="BG1485" s="48"/>
      <c r="BH1485" s="48"/>
      <c r="BI1485" s="48"/>
      <c r="BJ1485" s="48"/>
      <c r="BK1485" s="48"/>
      <c r="BL1485" s="48"/>
      <c r="BM1485" s="48"/>
      <c r="BN1485" s="48"/>
      <c r="BO1485" s="48"/>
      <c r="BP1485" s="48"/>
      <c r="BQ1485" s="48"/>
      <c r="BR1485" s="48"/>
      <c r="BS1485" s="48"/>
      <c r="BT1485" s="48"/>
      <c r="BU1485" s="48"/>
    </row>
    <row r="1486" spans="1:73" hidden="1">
      <c r="A1486" s="48"/>
      <c r="B1486" s="48"/>
      <c r="C1486" s="48"/>
      <c r="D1486" s="48"/>
      <c r="E1486" s="48"/>
      <c r="F1486" s="48"/>
      <c r="G1486" s="48"/>
      <c r="H1486" s="48"/>
      <c r="I1486" s="48"/>
      <c r="J1486" s="48"/>
      <c r="K1486" s="48"/>
      <c r="L1486" s="450">
        <f t="shared" si="94"/>
        <v>1115</v>
      </c>
      <c r="M1486" s="450"/>
      <c r="N1486" s="145" t="s">
        <v>1491</v>
      </c>
      <c r="O1486" s="48"/>
      <c r="P1486" s="48"/>
      <c r="Q1486" s="48"/>
      <c r="R1486" s="48"/>
      <c r="S1486" s="48"/>
      <c r="T1486" s="48"/>
      <c r="U1486" s="451" t="str">
        <f t="shared" si="92"/>
        <v/>
      </c>
      <c r="V1486" s="451"/>
      <c r="W1486" s="451" t="str">
        <f t="shared" si="93"/>
        <v/>
      </c>
      <c r="X1486" s="451"/>
      <c r="Y1486" s="48"/>
      <c r="Z1486" s="48"/>
      <c r="AA1486" s="48"/>
      <c r="AB1486" s="48"/>
      <c r="AC1486" s="48"/>
      <c r="AD1486" s="48"/>
      <c r="AE1486" s="48"/>
      <c r="AF1486" s="48"/>
      <c r="AG1486" s="48"/>
      <c r="AH1486" s="48"/>
      <c r="AI1486" s="48"/>
      <c r="AJ1486" s="48"/>
      <c r="AK1486" s="48"/>
      <c r="AL1486" s="48"/>
      <c r="AM1486" s="48"/>
      <c r="AN1486" s="48"/>
      <c r="AO1486" s="48"/>
      <c r="AP1486" s="48"/>
      <c r="AQ1486" s="48"/>
      <c r="AR1486" s="48"/>
      <c r="AS1486" s="48"/>
      <c r="AT1486" s="48"/>
      <c r="AU1486" s="48"/>
      <c r="AV1486" s="48"/>
      <c r="AW1486" s="48"/>
      <c r="AX1486" s="48"/>
      <c r="AY1486" s="48"/>
      <c r="AZ1486" s="48"/>
      <c r="BA1486" s="48"/>
      <c r="BB1486" s="48"/>
      <c r="BC1486" s="48"/>
      <c r="BD1486" s="48"/>
      <c r="BE1486" s="48"/>
      <c r="BF1486" s="48"/>
      <c r="BG1486" s="48"/>
      <c r="BH1486" s="48"/>
      <c r="BI1486" s="48"/>
      <c r="BJ1486" s="48"/>
      <c r="BK1486" s="48"/>
      <c r="BL1486" s="48"/>
      <c r="BM1486" s="48"/>
      <c r="BN1486" s="48"/>
      <c r="BO1486" s="48"/>
      <c r="BP1486" s="48"/>
      <c r="BQ1486" s="48"/>
      <c r="BR1486" s="48"/>
      <c r="BS1486" s="48"/>
      <c r="BT1486" s="48"/>
      <c r="BU1486" s="48"/>
    </row>
    <row r="1487" spans="1:73" hidden="1">
      <c r="A1487" s="48"/>
      <c r="B1487" s="48"/>
      <c r="C1487" s="48"/>
      <c r="D1487" s="48"/>
      <c r="E1487" s="48"/>
      <c r="F1487" s="48"/>
      <c r="G1487" s="48"/>
      <c r="H1487" s="48"/>
      <c r="I1487" s="48"/>
      <c r="J1487" s="48"/>
      <c r="K1487" s="48"/>
      <c r="L1487" s="450">
        <f t="shared" si="94"/>
        <v>1116</v>
      </c>
      <c r="M1487" s="450"/>
      <c r="N1487" s="145" t="s">
        <v>3901</v>
      </c>
      <c r="O1487" s="48"/>
      <c r="P1487" s="48"/>
      <c r="Q1487" s="48"/>
      <c r="R1487" s="48"/>
      <c r="S1487" s="48"/>
      <c r="T1487" s="48"/>
      <c r="U1487" s="451" t="str">
        <f t="shared" si="92"/>
        <v/>
      </c>
      <c r="V1487" s="451"/>
      <c r="W1487" s="451" t="str">
        <f t="shared" si="93"/>
        <v/>
      </c>
      <c r="X1487" s="451"/>
      <c r="Y1487" s="48"/>
      <c r="Z1487" s="48"/>
      <c r="AA1487" s="48"/>
      <c r="AB1487" s="48"/>
      <c r="AC1487" s="48"/>
      <c r="AD1487" s="48"/>
      <c r="AE1487" s="48"/>
      <c r="AF1487" s="48"/>
      <c r="AG1487" s="48"/>
      <c r="AH1487" s="48"/>
      <c r="AI1487" s="48"/>
      <c r="AJ1487" s="48"/>
      <c r="AK1487" s="48"/>
      <c r="AL1487" s="48"/>
      <c r="AM1487" s="48"/>
      <c r="AN1487" s="48"/>
      <c r="AO1487" s="48"/>
      <c r="AP1487" s="48"/>
      <c r="AQ1487" s="48"/>
      <c r="AR1487" s="48"/>
      <c r="AS1487" s="48"/>
      <c r="AT1487" s="48"/>
      <c r="AU1487" s="48"/>
      <c r="AV1487" s="48"/>
      <c r="AW1487" s="48"/>
      <c r="AX1487" s="48"/>
      <c r="AY1487" s="48"/>
      <c r="AZ1487" s="48"/>
      <c r="BA1487" s="48"/>
      <c r="BB1487" s="48"/>
      <c r="BC1487" s="48"/>
      <c r="BD1487" s="48"/>
      <c r="BE1487" s="48"/>
      <c r="BF1487" s="48"/>
      <c r="BG1487" s="48"/>
      <c r="BH1487" s="48"/>
      <c r="BI1487" s="48"/>
      <c r="BJ1487" s="48"/>
      <c r="BK1487" s="48"/>
      <c r="BL1487" s="48"/>
      <c r="BM1487" s="48"/>
      <c r="BN1487" s="48"/>
      <c r="BO1487" s="48"/>
      <c r="BP1487" s="48"/>
      <c r="BQ1487" s="48"/>
      <c r="BR1487" s="48"/>
      <c r="BS1487" s="48"/>
      <c r="BT1487" s="48"/>
      <c r="BU1487" s="48"/>
    </row>
    <row r="1488" spans="1:73" hidden="1">
      <c r="A1488" s="48"/>
      <c r="B1488" s="48"/>
      <c r="C1488" s="48"/>
      <c r="D1488" s="48"/>
      <c r="E1488" s="48"/>
      <c r="F1488" s="48"/>
      <c r="G1488" s="48"/>
      <c r="H1488" s="48"/>
      <c r="I1488" s="48"/>
      <c r="J1488" s="48"/>
      <c r="K1488" s="48"/>
      <c r="L1488" s="450">
        <f t="shared" si="94"/>
        <v>1117</v>
      </c>
      <c r="M1488" s="450"/>
      <c r="N1488" s="145" t="s">
        <v>3902</v>
      </c>
      <c r="O1488" s="48"/>
      <c r="P1488" s="48"/>
      <c r="Q1488" s="48"/>
      <c r="R1488" s="48"/>
      <c r="S1488" s="48"/>
      <c r="T1488" s="48"/>
      <c r="U1488" s="451" t="str">
        <f t="shared" si="92"/>
        <v/>
      </c>
      <c r="V1488" s="451"/>
      <c r="W1488" s="451" t="str">
        <f t="shared" si="93"/>
        <v/>
      </c>
      <c r="X1488" s="451"/>
      <c r="Y1488" s="48"/>
      <c r="Z1488" s="48"/>
      <c r="AA1488" s="48"/>
      <c r="AB1488" s="48"/>
      <c r="AC1488" s="48"/>
      <c r="AD1488" s="48"/>
      <c r="AE1488" s="48"/>
      <c r="AF1488" s="48"/>
      <c r="AG1488" s="48"/>
      <c r="AH1488" s="48"/>
      <c r="AI1488" s="48"/>
      <c r="AJ1488" s="48"/>
      <c r="AK1488" s="48"/>
      <c r="AL1488" s="48"/>
      <c r="AM1488" s="48"/>
      <c r="AN1488" s="48"/>
      <c r="AO1488" s="48"/>
      <c r="AP1488" s="48"/>
      <c r="AQ1488" s="48"/>
      <c r="AR1488" s="48"/>
      <c r="AS1488" s="48"/>
      <c r="AT1488" s="48"/>
      <c r="AU1488" s="48"/>
      <c r="AV1488" s="48"/>
      <c r="AW1488" s="48"/>
      <c r="AX1488" s="48"/>
      <c r="AY1488" s="48"/>
      <c r="AZ1488" s="48"/>
      <c r="BA1488" s="48"/>
      <c r="BB1488" s="48"/>
      <c r="BC1488" s="48"/>
      <c r="BD1488" s="48"/>
      <c r="BE1488" s="48"/>
      <c r="BF1488" s="48"/>
      <c r="BG1488" s="48"/>
      <c r="BH1488" s="48"/>
      <c r="BI1488" s="48"/>
      <c r="BJ1488" s="48"/>
      <c r="BK1488" s="48"/>
      <c r="BL1488" s="48"/>
      <c r="BM1488" s="48"/>
      <c r="BN1488" s="48"/>
      <c r="BO1488" s="48"/>
      <c r="BP1488" s="48"/>
      <c r="BQ1488" s="48"/>
      <c r="BR1488" s="48"/>
      <c r="BS1488" s="48"/>
      <c r="BT1488" s="48"/>
      <c r="BU1488" s="48"/>
    </row>
    <row r="1489" spans="1:73" hidden="1">
      <c r="A1489" s="48"/>
      <c r="B1489" s="48"/>
      <c r="C1489" s="48"/>
      <c r="D1489" s="48"/>
      <c r="E1489" s="48"/>
      <c r="F1489" s="48"/>
      <c r="G1489" s="48"/>
      <c r="H1489" s="48"/>
      <c r="I1489" s="48"/>
      <c r="J1489" s="48"/>
      <c r="K1489" s="48"/>
      <c r="L1489" s="450">
        <f t="shared" si="94"/>
        <v>1118</v>
      </c>
      <c r="M1489" s="450"/>
      <c r="N1489" s="145" t="s">
        <v>3903</v>
      </c>
      <c r="O1489" s="48"/>
      <c r="P1489" s="48"/>
      <c r="Q1489" s="48"/>
      <c r="R1489" s="48"/>
      <c r="S1489" s="48"/>
      <c r="T1489" s="48"/>
      <c r="U1489" s="451" t="str">
        <f t="shared" si="92"/>
        <v/>
      </c>
      <c r="V1489" s="451"/>
      <c r="W1489" s="451" t="str">
        <f t="shared" si="93"/>
        <v/>
      </c>
      <c r="X1489" s="451"/>
      <c r="Y1489" s="48"/>
      <c r="Z1489" s="48"/>
      <c r="AA1489" s="48"/>
      <c r="AB1489" s="48"/>
      <c r="AC1489" s="48"/>
      <c r="AD1489" s="48"/>
      <c r="AE1489" s="48"/>
      <c r="AF1489" s="48"/>
      <c r="AG1489" s="48"/>
      <c r="AH1489" s="48"/>
      <c r="AI1489" s="48"/>
      <c r="AJ1489" s="48"/>
      <c r="AK1489" s="48"/>
      <c r="AL1489" s="48"/>
      <c r="AM1489" s="48"/>
      <c r="AN1489" s="48"/>
      <c r="AO1489" s="48"/>
      <c r="AP1489" s="48"/>
      <c r="AQ1489" s="48"/>
      <c r="AR1489" s="48"/>
      <c r="AS1489" s="48"/>
      <c r="AT1489" s="48"/>
      <c r="AU1489" s="48"/>
      <c r="AV1489" s="48"/>
      <c r="AW1489" s="48"/>
      <c r="AX1489" s="48"/>
      <c r="AY1489" s="48"/>
      <c r="AZ1489" s="48"/>
      <c r="BA1489" s="48"/>
      <c r="BB1489" s="48"/>
      <c r="BC1489" s="48"/>
      <c r="BD1489" s="48"/>
      <c r="BE1489" s="48"/>
      <c r="BF1489" s="48"/>
      <c r="BG1489" s="48"/>
      <c r="BH1489" s="48"/>
      <c r="BI1489" s="48"/>
      <c r="BJ1489" s="48"/>
      <c r="BK1489" s="48"/>
      <c r="BL1489" s="48"/>
      <c r="BM1489" s="48"/>
      <c r="BN1489" s="48"/>
      <c r="BO1489" s="48"/>
      <c r="BP1489" s="48"/>
      <c r="BQ1489" s="48"/>
      <c r="BR1489" s="48"/>
      <c r="BS1489" s="48"/>
      <c r="BT1489" s="48"/>
      <c r="BU1489" s="48"/>
    </row>
    <row r="1490" spans="1:73" hidden="1">
      <c r="A1490" s="48"/>
      <c r="B1490" s="48"/>
      <c r="C1490" s="48"/>
      <c r="D1490" s="48"/>
      <c r="E1490" s="48"/>
      <c r="F1490" s="48"/>
      <c r="G1490" s="48"/>
      <c r="H1490" s="48"/>
      <c r="I1490" s="48"/>
      <c r="J1490" s="48"/>
      <c r="K1490" s="48"/>
      <c r="L1490" s="450">
        <f t="shared" si="94"/>
        <v>1119</v>
      </c>
      <c r="M1490" s="450"/>
      <c r="N1490" s="145" t="s">
        <v>3904</v>
      </c>
      <c r="O1490" s="48"/>
      <c r="P1490" s="48"/>
      <c r="Q1490" s="48"/>
      <c r="R1490" s="48"/>
      <c r="S1490" s="48"/>
      <c r="T1490" s="48"/>
      <c r="U1490" s="451" t="str">
        <f t="shared" si="92"/>
        <v/>
      </c>
      <c r="V1490" s="451"/>
      <c r="W1490" s="451" t="str">
        <f t="shared" si="93"/>
        <v/>
      </c>
      <c r="X1490" s="451"/>
      <c r="Y1490" s="48"/>
      <c r="Z1490" s="48"/>
      <c r="AA1490" s="48"/>
      <c r="AB1490" s="48"/>
      <c r="AC1490" s="48"/>
      <c r="AD1490" s="48"/>
      <c r="AE1490" s="48"/>
      <c r="AF1490" s="48"/>
      <c r="AG1490" s="48"/>
      <c r="AH1490" s="48"/>
      <c r="AI1490" s="48"/>
      <c r="AJ1490" s="48"/>
      <c r="AK1490" s="48"/>
      <c r="AL1490" s="48"/>
      <c r="AM1490" s="48"/>
      <c r="AN1490" s="48"/>
      <c r="AO1490" s="48"/>
      <c r="AP1490" s="48"/>
      <c r="AQ1490" s="48"/>
      <c r="AR1490" s="48"/>
      <c r="AS1490" s="48"/>
      <c r="AT1490" s="48"/>
      <c r="AU1490" s="48"/>
      <c r="AV1490" s="48"/>
      <c r="AW1490" s="48"/>
      <c r="AX1490" s="48"/>
      <c r="AY1490" s="48"/>
      <c r="AZ1490" s="48"/>
      <c r="BA1490" s="48"/>
      <c r="BB1490" s="48"/>
      <c r="BC1490" s="48"/>
      <c r="BD1490" s="48"/>
      <c r="BE1490" s="48"/>
      <c r="BF1490" s="48"/>
      <c r="BG1490" s="48"/>
      <c r="BH1490" s="48"/>
      <c r="BI1490" s="48"/>
      <c r="BJ1490" s="48"/>
      <c r="BK1490" s="48"/>
      <c r="BL1490" s="48"/>
      <c r="BM1490" s="48"/>
      <c r="BN1490" s="48"/>
      <c r="BO1490" s="48"/>
      <c r="BP1490" s="48"/>
      <c r="BQ1490" s="48"/>
      <c r="BR1490" s="48"/>
      <c r="BS1490" s="48"/>
      <c r="BT1490" s="48"/>
      <c r="BU1490" s="48"/>
    </row>
    <row r="1491" spans="1:73" hidden="1">
      <c r="A1491" s="48"/>
      <c r="B1491" s="48"/>
      <c r="C1491" s="48"/>
      <c r="D1491" s="48"/>
      <c r="E1491" s="48"/>
      <c r="F1491" s="48"/>
      <c r="G1491" s="48"/>
      <c r="H1491" s="48"/>
      <c r="I1491" s="48"/>
      <c r="J1491" s="48"/>
      <c r="K1491" s="48"/>
      <c r="L1491" s="450">
        <f t="shared" si="94"/>
        <v>1120</v>
      </c>
      <c r="M1491" s="450"/>
      <c r="N1491" s="145" t="s">
        <v>3905</v>
      </c>
      <c r="O1491" s="48"/>
      <c r="P1491" s="48"/>
      <c r="Q1491" s="48"/>
      <c r="R1491" s="48"/>
      <c r="S1491" s="48"/>
      <c r="T1491" s="48"/>
      <c r="U1491" s="451" t="str">
        <f t="shared" si="92"/>
        <v/>
      </c>
      <c r="V1491" s="451"/>
      <c r="W1491" s="451" t="str">
        <f t="shared" si="93"/>
        <v/>
      </c>
      <c r="X1491" s="451"/>
      <c r="Y1491" s="48"/>
      <c r="Z1491" s="48"/>
      <c r="AA1491" s="48"/>
      <c r="AB1491" s="48"/>
      <c r="AC1491" s="48"/>
      <c r="AD1491" s="48"/>
      <c r="AE1491" s="48"/>
      <c r="AF1491" s="48"/>
      <c r="AG1491" s="48"/>
      <c r="AH1491" s="48"/>
      <c r="AI1491" s="48"/>
      <c r="AJ1491" s="48"/>
      <c r="AK1491" s="48"/>
      <c r="AL1491" s="48"/>
      <c r="AM1491" s="48"/>
      <c r="AN1491" s="48"/>
      <c r="AO1491" s="48"/>
      <c r="AP1491" s="48"/>
      <c r="AQ1491" s="48"/>
      <c r="AR1491" s="48"/>
      <c r="AS1491" s="48"/>
      <c r="AT1491" s="48"/>
      <c r="AU1491" s="48"/>
      <c r="AV1491" s="48"/>
      <c r="AW1491" s="48"/>
      <c r="AX1491" s="48"/>
      <c r="AY1491" s="48"/>
      <c r="AZ1491" s="48"/>
      <c r="BA1491" s="48"/>
      <c r="BB1491" s="48"/>
      <c r="BC1491" s="48"/>
      <c r="BD1491" s="48"/>
      <c r="BE1491" s="48"/>
      <c r="BF1491" s="48"/>
      <c r="BG1491" s="48"/>
      <c r="BH1491" s="48"/>
      <c r="BI1491" s="48"/>
      <c r="BJ1491" s="48"/>
      <c r="BK1491" s="48"/>
      <c r="BL1491" s="48"/>
      <c r="BM1491" s="48"/>
      <c r="BN1491" s="48"/>
      <c r="BO1491" s="48"/>
      <c r="BP1491" s="48"/>
      <c r="BQ1491" s="48"/>
      <c r="BR1491" s="48"/>
      <c r="BS1491" s="48"/>
      <c r="BT1491" s="48"/>
      <c r="BU1491" s="48"/>
    </row>
    <row r="1492" spans="1:73" hidden="1">
      <c r="A1492" s="48"/>
      <c r="B1492" s="48"/>
      <c r="C1492" s="48"/>
      <c r="D1492" s="48"/>
      <c r="E1492" s="48"/>
      <c r="F1492" s="48"/>
      <c r="G1492" s="48"/>
      <c r="H1492" s="48"/>
      <c r="I1492" s="48"/>
      <c r="J1492" s="48"/>
      <c r="K1492" s="48"/>
      <c r="L1492" s="450">
        <f t="shared" si="94"/>
        <v>1121</v>
      </c>
      <c r="M1492" s="450"/>
      <c r="N1492" s="145" t="s">
        <v>3906</v>
      </c>
      <c r="O1492" s="48"/>
      <c r="P1492" s="48"/>
      <c r="Q1492" s="48"/>
      <c r="R1492" s="48"/>
      <c r="S1492" s="48"/>
      <c r="T1492" s="48"/>
      <c r="U1492" s="451" t="str">
        <f t="shared" si="92"/>
        <v/>
      </c>
      <c r="V1492" s="451"/>
      <c r="W1492" s="451" t="str">
        <f t="shared" si="93"/>
        <v/>
      </c>
      <c r="X1492" s="451"/>
      <c r="Y1492" s="48"/>
      <c r="Z1492" s="48"/>
      <c r="AA1492" s="48"/>
      <c r="AB1492" s="48"/>
      <c r="AC1492" s="48"/>
      <c r="AD1492" s="48"/>
      <c r="AE1492" s="48"/>
      <c r="AF1492" s="48"/>
      <c r="AG1492" s="48"/>
      <c r="AH1492" s="48"/>
      <c r="AI1492" s="48"/>
      <c r="AJ1492" s="48"/>
      <c r="AK1492" s="48"/>
      <c r="AL1492" s="48"/>
      <c r="AM1492" s="48"/>
      <c r="AN1492" s="48"/>
      <c r="AO1492" s="48"/>
      <c r="AP1492" s="48"/>
      <c r="AQ1492" s="48"/>
      <c r="AR1492" s="48"/>
      <c r="AS1492" s="48"/>
      <c r="AT1492" s="48"/>
      <c r="AU1492" s="48"/>
      <c r="AV1492" s="48"/>
      <c r="AW1492" s="48"/>
      <c r="AX1492" s="48"/>
      <c r="AY1492" s="48"/>
      <c r="AZ1492" s="48"/>
      <c r="BA1492" s="48"/>
      <c r="BB1492" s="48"/>
      <c r="BC1492" s="48"/>
      <c r="BD1492" s="48"/>
      <c r="BE1492" s="48"/>
      <c r="BF1492" s="48"/>
      <c r="BG1492" s="48"/>
      <c r="BH1492" s="48"/>
      <c r="BI1492" s="48"/>
      <c r="BJ1492" s="48"/>
      <c r="BK1492" s="48"/>
      <c r="BL1492" s="48"/>
      <c r="BM1492" s="48"/>
      <c r="BN1492" s="48"/>
      <c r="BO1492" s="48"/>
      <c r="BP1492" s="48"/>
      <c r="BQ1492" s="48"/>
      <c r="BR1492" s="48"/>
      <c r="BS1492" s="48"/>
      <c r="BT1492" s="48"/>
      <c r="BU1492" s="48"/>
    </row>
    <row r="1493" spans="1:73" hidden="1">
      <c r="A1493" s="48"/>
      <c r="B1493" s="48"/>
      <c r="C1493" s="48"/>
      <c r="D1493" s="48"/>
      <c r="E1493" s="48"/>
      <c r="F1493" s="48"/>
      <c r="G1493" s="48"/>
      <c r="H1493" s="48"/>
      <c r="I1493" s="48"/>
      <c r="J1493" s="48"/>
      <c r="K1493" s="48"/>
      <c r="L1493" s="450">
        <f t="shared" si="94"/>
        <v>1122</v>
      </c>
      <c r="M1493" s="450"/>
      <c r="N1493" s="145" t="s">
        <v>3907</v>
      </c>
      <c r="O1493" s="48"/>
      <c r="P1493" s="48"/>
      <c r="Q1493" s="48"/>
      <c r="R1493" s="48"/>
      <c r="S1493" s="48"/>
      <c r="T1493" s="48"/>
      <c r="U1493" s="451" t="str">
        <f t="shared" si="92"/>
        <v/>
      </c>
      <c r="V1493" s="451"/>
      <c r="W1493" s="451" t="str">
        <f t="shared" si="93"/>
        <v/>
      </c>
      <c r="X1493" s="451"/>
      <c r="Y1493" s="48"/>
      <c r="Z1493" s="48"/>
      <c r="AA1493" s="48"/>
      <c r="AB1493" s="48"/>
      <c r="AC1493" s="48"/>
      <c r="AD1493" s="48"/>
      <c r="AE1493" s="48"/>
      <c r="AF1493" s="48"/>
      <c r="AG1493" s="48"/>
      <c r="AH1493" s="48"/>
      <c r="AI1493" s="48"/>
      <c r="AJ1493" s="48"/>
      <c r="AK1493" s="48"/>
      <c r="AL1493" s="48"/>
      <c r="AM1493" s="48"/>
      <c r="AN1493" s="48"/>
      <c r="AO1493" s="48"/>
      <c r="AP1493" s="48"/>
      <c r="AQ1493" s="48"/>
      <c r="AR1493" s="48"/>
      <c r="AS1493" s="48"/>
      <c r="AT1493" s="48"/>
      <c r="AU1493" s="48"/>
      <c r="AV1493" s="48"/>
      <c r="AW1493" s="48"/>
      <c r="AX1493" s="48"/>
      <c r="AY1493" s="48"/>
      <c r="AZ1493" s="48"/>
      <c r="BA1493" s="48"/>
      <c r="BB1493" s="48"/>
      <c r="BC1493" s="48"/>
      <c r="BD1493" s="48"/>
      <c r="BE1493" s="48"/>
      <c r="BF1493" s="48"/>
      <c r="BG1493" s="48"/>
      <c r="BH1493" s="48"/>
      <c r="BI1493" s="48"/>
      <c r="BJ1493" s="48"/>
      <c r="BK1493" s="48"/>
      <c r="BL1493" s="48"/>
      <c r="BM1493" s="48"/>
      <c r="BN1493" s="48"/>
      <c r="BO1493" s="48"/>
      <c r="BP1493" s="48"/>
      <c r="BQ1493" s="48"/>
      <c r="BR1493" s="48"/>
      <c r="BS1493" s="48"/>
      <c r="BT1493" s="48"/>
      <c r="BU1493" s="48"/>
    </row>
    <row r="1494" spans="1:73" hidden="1">
      <c r="A1494" s="48"/>
      <c r="B1494" s="48"/>
      <c r="C1494" s="48"/>
      <c r="D1494" s="48"/>
      <c r="E1494" s="48"/>
      <c r="F1494" s="48"/>
      <c r="G1494" s="48"/>
      <c r="H1494" s="48"/>
      <c r="I1494" s="48"/>
      <c r="J1494" s="48"/>
      <c r="K1494" s="48"/>
      <c r="L1494" s="450">
        <f t="shared" si="94"/>
        <v>1123</v>
      </c>
      <c r="M1494" s="450"/>
      <c r="N1494" s="145" t="s">
        <v>3908</v>
      </c>
      <c r="O1494" s="48"/>
      <c r="P1494" s="48"/>
      <c r="Q1494" s="48"/>
      <c r="R1494" s="48"/>
      <c r="S1494" s="48"/>
      <c r="T1494" s="48"/>
      <c r="U1494" s="451" t="str">
        <f t="shared" si="92"/>
        <v/>
      </c>
      <c r="V1494" s="451"/>
      <c r="W1494" s="451" t="str">
        <f t="shared" si="93"/>
        <v/>
      </c>
      <c r="X1494" s="451"/>
      <c r="Y1494" s="48"/>
      <c r="Z1494" s="48"/>
      <c r="AA1494" s="48"/>
      <c r="AB1494" s="48"/>
      <c r="AC1494" s="48"/>
      <c r="AD1494" s="48"/>
      <c r="AE1494" s="48"/>
      <c r="AF1494" s="48"/>
      <c r="AG1494" s="48"/>
      <c r="AH1494" s="48"/>
      <c r="AI1494" s="48"/>
      <c r="AJ1494" s="48"/>
      <c r="AK1494" s="48"/>
      <c r="AL1494" s="48"/>
      <c r="AM1494" s="48"/>
      <c r="AN1494" s="48"/>
      <c r="AO1494" s="48"/>
      <c r="AP1494" s="48"/>
      <c r="AQ1494" s="48"/>
      <c r="AR1494" s="48"/>
      <c r="AS1494" s="48"/>
      <c r="AT1494" s="48"/>
      <c r="AU1494" s="48"/>
      <c r="AV1494" s="48"/>
      <c r="AW1494" s="48"/>
      <c r="AX1494" s="48"/>
      <c r="AY1494" s="48"/>
      <c r="AZ1494" s="48"/>
      <c r="BA1494" s="48"/>
      <c r="BB1494" s="48"/>
      <c r="BC1494" s="48"/>
      <c r="BD1494" s="48"/>
      <c r="BE1494" s="48"/>
      <c r="BF1494" s="48"/>
      <c r="BG1494" s="48"/>
      <c r="BH1494" s="48"/>
      <c r="BI1494" s="48"/>
      <c r="BJ1494" s="48"/>
      <c r="BK1494" s="48"/>
      <c r="BL1494" s="48"/>
      <c r="BM1494" s="48"/>
      <c r="BN1494" s="48"/>
      <c r="BO1494" s="48"/>
      <c r="BP1494" s="48"/>
      <c r="BQ1494" s="48"/>
      <c r="BR1494" s="48"/>
      <c r="BS1494" s="48"/>
      <c r="BT1494" s="48"/>
      <c r="BU1494" s="48"/>
    </row>
    <row r="1495" spans="1:73" hidden="1">
      <c r="A1495" s="48"/>
      <c r="B1495" s="48"/>
      <c r="C1495" s="48"/>
      <c r="D1495" s="48"/>
      <c r="E1495" s="48"/>
      <c r="F1495" s="48"/>
      <c r="G1495" s="48"/>
      <c r="H1495" s="48"/>
      <c r="I1495" s="48"/>
      <c r="J1495" s="48"/>
      <c r="K1495" s="48"/>
      <c r="L1495" s="450">
        <f t="shared" si="94"/>
        <v>1124</v>
      </c>
      <c r="M1495" s="450"/>
      <c r="N1495" s="145" t="s">
        <v>3909</v>
      </c>
      <c r="O1495" s="48"/>
      <c r="P1495" s="48"/>
      <c r="Q1495" s="48"/>
      <c r="R1495" s="48"/>
      <c r="S1495" s="48"/>
      <c r="T1495" s="48"/>
      <c r="U1495" s="451" t="str">
        <f t="shared" si="92"/>
        <v/>
      </c>
      <c r="V1495" s="451"/>
      <c r="W1495" s="451" t="str">
        <f t="shared" si="93"/>
        <v/>
      </c>
      <c r="X1495" s="451"/>
      <c r="Y1495" s="48"/>
      <c r="Z1495" s="48"/>
      <c r="AA1495" s="48"/>
      <c r="AB1495" s="48"/>
      <c r="AC1495" s="48"/>
      <c r="AD1495" s="48"/>
      <c r="AE1495" s="48"/>
      <c r="AF1495" s="48"/>
      <c r="AG1495" s="48"/>
      <c r="AH1495" s="48"/>
      <c r="AI1495" s="48"/>
      <c r="AJ1495" s="48"/>
      <c r="AK1495" s="48"/>
      <c r="AL1495" s="48"/>
      <c r="AM1495" s="48"/>
      <c r="AN1495" s="48"/>
      <c r="AO1495" s="48"/>
      <c r="AP1495" s="48"/>
      <c r="AQ1495" s="48"/>
      <c r="AR1495" s="48"/>
      <c r="AS1495" s="48"/>
      <c r="AT1495" s="48"/>
      <c r="AU1495" s="48"/>
      <c r="AV1495" s="48"/>
      <c r="AW1495" s="48"/>
      <c r="AX1495" s="48"/>
      <c r="AY1495" s="48"/>
      <c r="AZ1495" s="48"/>
      <c r="BA1495" s="48"/>
      <c r="BB1495" s="48"/>
      <c r="BC1495" s="48"/>
      <c r="BD1495" s="48"/>
      <c r="BE1495" s="48"/>
      <c r="BF1495" s="48"/>
      <c r="BG1495" s="48"/>
      <c r="BH1495" s="48"/>
      <c r="BI1495" s="48"/>
      <c r="BJ1495" s="48"/>
      <c r="BK1495" s="48"/>
      <c r="BL1495" s="48"/>
      <c r="BM1495" s="48"/>
      <c r="BN1495" s="48"/>
      <c r="BO1495" s="48"/>
      <c r="BP1495" s="48"/>
      <c r="BQ1495" s="48"/>
      <c r="BR1495" s="48"/>
      <c r="BS1495" s="48"/>
      <c r="BT1495" s="48"/>
      <c r="BU1495" s="48"/>
    </row>
    <row r="1496" spans="1:73" hidden="1">
      <c r="A1496" s="48"/>
      <c r="B1496" s="48"/>
      <c r="C1496" s="48"/>
      <c r="D1496" s="48"/>
      <c r="E1496" s="48"/>
      <c r="F1496" s="48"/>
      <c r="G1496" s="48"/>
      <c r="H1496" s="48"/>
      <c r="I1496" s="48"/>
      <c r="J1496" s="48"/>
      <c r="K1496" s="48"/>
      <c r="L1496" s="450">
        <f t="shared" si="94"/>
        <v>1125</v>
      </c>
      <c r="M1496" s="450"/>
      <c r="N1496" s="145" t="s">
        <v>3910</v>
      </c>
      <c r="O1496" s="48"/>
      <c r="P1496" s="48"/>
      <c r="Q1496" s="48"/>
      <c r="R1496" s="48"/>
      <c r="S1496" s="48"/>
      <c r="T1496" s="48"/>
      <c r="U1496" s="451" t="str">
        <f t="shared" si="92"/>
        <v/>
      </c>
      <c r="V1496" s="451"/>
      <c r="W1496" s="451" t="str">
        <f t="shared" si="93"/>
        <v/>
      </c>
      <c r="X1496" s="451"/>
      <c r="Y1496" s="48"/>
      <c r="Z1496" s="48"/>
      <c r="AA1496" s="48"/>
      <c r="AB1496" s="48"/>
      <c r="AC1496" s="48"/>
      <c r="AD1496" s="48"/>
      <c r="AE1496" s="48"/>
      <c r="AF1496" s="48"/>
      <c r="AG1496" s="48"/>
      <c r="AH1496" s="48"/>
      <c r="AI1496" s="48"/>
      <c r="AJ1496" s="48"/>
      <c r="AK1496" s="48"/>
      <c r="AL1496" s="48"/>
      <c r="AM1496" s="48"/>
      <c r="AN1496" s="48"/>
      <c r="AO1496" s="48"/>
      <c r="AP1496" s="48"/>
      <c r="AQ1496" s="48"/>
      <c r="AR1496" s="48"/>
      <c r="AS1496" s="48"/>
      <c r="AT1496" s="48"/>
      <c r="AU1496" s="48"/>
      <c r="AV1496" s="48"/>
      <c r="AW1496" s="48"/>
      <c r="AX1496" s="48"/>
      <c r="AY1496" s="48"/>
      <c r="AZ1496" s="48"/>
      <c r="BA1496" s="48"/>
      <c r="BB1496" s="48"/>
      <c r="BC1496" s="48"/>
      <c r="BD1496" s="48"/>
      <c r="BE1496" s="48"/>
      <c r="BF1496" s="48"/>
      <c r="BG1496" s="48"/>
      <c r="BH1496" s="48"/>
      <c r="BI1496" s="48"/>
      <c r="BJ1496" s="48"/>
      <c r="BK1496" s="48"/>
      <c r="BL1496" s="48"/>
      <c r="BM1496" s="48"/>
      <c r="BN1496" s="48"/>
      <c r="BO1496" s="48"/>
      <c r="BP1496" s="48"/>
      <c r="BQ1496" s="48"/>
      <c r="BR1496" s="48"/>
      <c r="BS1496" s="48"/>
      <c r="BT1496" s="48"/>
      <c r="BU1496" s="48"/>
    </row>
    <row r="1497" spans="1:73" hidden="1">
      <c r="A1497" s="48"/>
      <c r="B1497" s="48"/>
      <c r="C1497" s="48"/>
      <c r="D1497" s="48"/>
      <c r="E1497" s="48"/>
      <c r="F1497" s="48"/>
      <c r="G1497" s="48"/>
      <c r="H1497" s="48"/>
      <c r="I1497" s="48"/>
      <c r="J1497" s="48"/>
      <c r="K1497" s="48"/>
      <c r="L1497" s="450">
        <f t="shared" si="94"/>
        <v>1126</v>
      </c>
      <c r="M1497" s="450"/>
      <c r="N1497" s="145" t="s">
        <v>3911</v>
      </c>
      <c r="O1497" s="48"/>
      <c r="P1497" s="48"/>
      <c r="Q1497" s="48"/>
      <c r="R1497" s="48"/>
      <c r="S1497" s="48"/>
      <c r="T1497" s="48"/>
      <c r="U1497" s="451" t="str">
        <f t="shared" si="92"/>
        <v/>
      </c>
      <c r="V1497" s="451"/>
      <c r="W1497" s="451" t="str">
        <f t="shared" si="93"/>
        <v/>
      </c>
      <c r="X1497" s="451"/>
      <c r="Y1497" s="48"/>
      <c r="Z1497" s="48"/>
      <c r="AA1497" s="48"/>
      <c r="AB1497" s="48"/>
      <c r="AC1497" s="48"/>
      <c r="AD1497" s="48"/>
      <c r="AE1497" s="48"/>
      <c r="AF1497" s="48"/>
      <c r="AG1497" s="48"/>
      <c r="AH1497" s="48"/>
      <c r="AI1497" s="48"/>
      <c r="AJ1497" s="48"/>
      <c r="AK1497" s="48"/>
      <c r="AL1497" s="48"/>
      <c r="AM1497" s="48"/>
      <c r="AN1497" s="48"/>
      <c r="AO1497" s="48"/>
      <c r="AP1497" s="48"/>
      <c r="AQ1497" s="48"/>
      <c r="AR1497" s="48"/>
      <c r="AS1497" s="48"/>
      <c r="AT1497" s="48"/>
      <c r="AU1497" s="48"/>
      <c r="AV1497" s="48"/>
      <c r="AW1497" s="48"/>
      <c r="AX1497" s="48"/>
      <c r="AY1497" s="48"/>
      <c r="AZ1497" s="48"/>
      <c r="BA1497" s="48"/>
      <c r="BB1497" s="48"/>
      <c r="BC1497" s="48"/>
      <c r="BD1497" s="48"/>
      <c r="BE1497" s="48"/>
      <c r="BF1497" s="48"/>
      <c r="BG1497" s="48"/>
      <c r="BH1497" s="48"/>
      <c r="BI1497" s="48"/>
      <c r="BJ1497" s="48"/>
      <c r="BK1497" s="48"/>
      <c r="BL1497" s="48"/>
      <c r="BM1497" s="48"/>
      <c r="BN1497" s="48"/>
      <c r="BO1497" s="48"/>
      <c r="BP1497" s="48"/>
      <c r="BQ1497" s="48"/>
      <c r="BR1497" s="48"/>
      <c r="BS1497" s="48"/>
      <c r="BT1497" s="48"/>
      <c r="BU1497" s="48"/>
    </row>
    <row r="1498" spans="1:73" hidden="1">
      <c r="A1498" s="48"/>
      <c r="B1498" s="48"/>
      <c r="C1498" s="48"/>
      <c r="D1498" s="48"/>
      <c r="E1498" s="48"/>
      <c r="F1498" s="48"/>
      <c r="G1498" s="48"/>
      <c r="H1498" s="48"/>
      <c r="I1498" s="48"/>
      <c r="J1498" s="48"/>
      <c r="K1498" s="48"/>
      <c r="L1498" s="450">
        <f t="shared" si="94"/>
        <v>1127</v>
      </c>
      <c r="M1498" s="450"/>
      <c r="N1498" s="145" t="s">
        <v>3912</v>
      </c>
      <c r="O1498" s="48"/>
      <c r="P1498" s="48"/>
      <c r="Q1498" s="48"/>
      <c r="R1498" s="48"/>
      <c r="S1498" s="48"/>
      <c r="T1498" s="48"/>
      <c r="U1498" s="451" t="str">
        <f t="shared" si="92"/>
        <v/>
      </c>
      <c r="V1498" s="451"/>
      <c r="W1498" s="451" t="str">
        <f t="shared" si="93"/>
        <v/>
      </c>
      <c r="X1498" s="451"/>
      <c r="Y1498" s="48"/>
      <c r="Z1498" s="48"/>
      <c r="AA1498" s="48"/>
      <c r="AB1498" s="48"/>
      <c r="AC1498" s="48"/>
      <c r="AD1498" s="48"/>
      <c r="AE1498" s="48"/>
      <c r="AF1498" s="48"/>
      <c r="AG1498" s="48"/>
      <c r="AH1498" s="48"/>
      <c r="AI1498" s="48"/>
      <c r="AJ1498" s="48"/>
      <c r="AK1498" s="48"/>
      <c r="AL1498" s="48"/>
      <c r="AM1498" s="48"/>
      <c r="AN1498" s="48"/>
      <c r="AO1498" s="48"/>
      <c r="AP1498" s="48"/>
      <c r="AQ1498" s="48"/>
      <c r="AR1498" s="48"/>
      <c r="AS1498" s="48"/>
      <c r="AT1498" s="48"/>
      <c r="AU1498" s="48"/>
      <c r="AV1498" s="48"/>
      <c r="AW1498" s="48"/>
      <c r="AX1498" s="48"/>
      <c r="AY1498" s="48"/>
      <c r="AZ1498" s="48"/>
      <c r="BA1498" s="48"/>
      <c r="BB1498" s="48"/>
      <c r="BC1498" s="48"/>
      <c r="BD1498" s="48"/>
      <c r="BE1498" s="48"/>
      <c r="BF1498" s="48"/>
      <c r="BG1498" s="48"/>
      <c r="BH1498" s="48"/>
      <c r="BI1498" s="48"/>
      <c r="BJ1498" s="48"/>
      <c r="BK1498" s="48"/>
      <c r="BL1498" s="48"/>
      <c r="BM1498" s="48"/>
      <c r="BN1498" s="48"/>
      <c r="BO1498" s="48"/>
      <c r="BP1498" s="48"/>
      <c r="BQ1498" s="48"/>
      <c r="BR1498" s="48"/>
      <c r="BS1498" s="48"/>
      <c r="BT1498" s="48"/>
      <c r="BU1498" s="48"/>
    </row>
    <row r="1499" spans="1:73" hidden="1">
      <c r="A1499" s="48"/>
      <c r="B1499" s="48"/>
      <c r="C1499" s="48"/>
      <c r="D1499" s="48"/>
      <c r="E1499" s="48"/>
      <c r="F1499" s="48"/>
      <c r="G1499" s="48"/>
      <c r="H1499" s="48"/>
      <c r="I1499" s="48"/>
      <c r="J1499" s="48"/>
      <c r="K1499" s="48"/>
      <c r="L1499" s="450">
        <f t="shared" si="94"/>
        <v>1128</v>
      </c>
      <c r="M1499" s="450"/>
      <c r="N1499" s="145" t="s">
        <v>3913</v>
      </c>
      <c r="O1499" s="48"/>
      <c r="P1499" s="48"/>
      <c r="Q1499" s="48"/>
      <c r="R1499" s="48"/>
      <c r="S1499" s="48"/>
      <c r="T1499" s="48"/>
      <c r="U1499" s="451" t="str">
        <f t="shared" si="92"/>
        <v/>
      </c>
      <c r="V1499" s="451"/>
      <c r="W1499" s="451" t="str">
        <f t="shared" si="93"/>
        <v/>
      </c>
      <c r="X1499" s="451"/>
      <c r="Y1499" s="48"/>
      <c r="Z1499" s="48"/>
      <c r="AA1499" s="48"/>
      <c r="AB1499" s="48"/>
      <c r="AC1499" s="48"/>
      <c r="AD1499" s="48"/>
      <c r="AE1499" s="48"/>
      <c r="AF1499" s="48"/>
      <c r="AG1499" s="48"/>
      <c r="AH1499" s="48"/>
      <c r="AI1499" s="48"/>
      <c r="AJ1499" s="48"/>
      <c r="AK1499" s="48"/>
      <c r="AL1499" s="48"/>
      <c r="AM1499" s="48"/>
      <c r="AN1499" s="48"/>
      <c r="AO1499" s="48"/>
      <c r="AP1499" s="48"/>
      <c r="AQ1499" s="48"/>
      <c r="AR1499" s="48"/>
      <c r="AS1499" s="48"/>
      <c r="AT1499" s="48"/>
      <c r="AU1499" s="48"/>
      <c r="AV1499" s="48"/>
      <c r="AW1499" s="48"/>
      <c r="AX1499" s="48"/>
      <c r="AY1499" s="48"/>
      <c r="AZ1499" s="48"/>
      <c r="BA1499" s="48"/>
      <c r="BB1499" s="48"/>
      <c r="BC1499" s="48"/>
      <c r="BD1499" s="48"/>
      <c r="BE1499" s="48"/>
      <c r="BF1499" s="48"/>
      <c r="BG1499" s="48"/>
      <c r="BH1499" s="48"/>
      <c r="BI1499" s="48"/>
      <c r="BJ1499" s="48"/>
      <c r="BK1499" s="48"/>
      <c r="BL1499" s="48"/>
      <c r="BM1499" s="48"/>
      <c r="BN1499" s="48"/>
      <c r="BO1499" s="48"/>
      <c r="BP1499" s="48"/>
      <c r="BQ1499" s="48"/>
      <c r="BR1499" s="48"/>
      <c r="BS1499" s="48"/>
      <c r="BT1499" s="48"/>
      <c r="BU1499" s="48"/>
    </row>
    <row r="1500" spans="1:73" hidden="1">
      <c r="A1500" s="48"/>
      <c r="B1500" s="48"/>
      <c r="C1500" s="48"/>
      <c r="D1500" s="48"/>
      <c r="E1500" s="48"/>
      <c r="F1500" s="48"/>
      <c r="G1500" s="48"/>
      <c r="H1500" s="48"/>
      <c r="I1500" s="48"/>
      <c r="J1500" s="48"/>
      <c r="K1500" s="48"/>
      <c r="L1500" s="450">
        <f t="shared" si="94"/>
        <v>1129</v>
      </c>
      <c r="M1500" s="450"/>
      <c r="N1500" s="145" t="s">
        <v>3914</v>
      </c>
      <c r="O1500" s="48"/>
      <c r="P1500" s="48"/>
      <c r="Q1500" s="48"/>
      <c r="R1500" s="48"/>
      <c r="S1500" s="48"/>
      <c r="T1500" s="48"/>
      <c r="U1500" s="451" t="str">
        <f t="shared" si="92"/>
        <v/>
      </c>
      <c r="V1500" s="451"/>
      <c r="W1500" s="451" t="str">
        <f t="shared" si="93"/>
        <v/>
      </c>
      <c r="X1500" s="451"/>
      <c r="Y1500" s="48"/>
      <c r="Z1500" s="48"/>
      <c r="AA1500" s="48"/>
      <c r="AB1500" s="48"/>
      <c r="AC1500" s="48"/>
      <c r="AD1500" s="48"/>
      <c r="AE1500" s="48"/>
      <c r="AF1500" s="48"/>
      <c r="AG1500" s="48"/>
      <c r="AH1500" s="48"/>
      <c r="AI1500" s="48"/>
      <c r="AJ1500" s="48"/>
      <c r="AK1500" s="48"/>
      <c r="AL1500" s="48"/>
      <c r="AM1500" s="48"/>
      <c r="AN1500" s="48"/>
      <c r="AO1500" s="48"/>
      <c r="AP1500" s="48"/>
      <c r="AQ1500" s="48"/>
      <c r="AR1500" s="48"/>
      <c r="AS1500" s="48"/>
      <c r="AT1500" s="48"/>
      <c r="AU1500" s="48"/>
      <c r="AV1500" s="48"/>
      <c r="AW1500" s="48"/>
      <c r="AX1500" s="48"/>
      <c r="AY1500" s="48"/>
      <c r="AZ1500" s="48"/>
      <c r="BA1500" s="48"/>
      <c r="BB1500" s="48"/>
      <c r="BC1500" s="48"/>
      <c r="BD1500" s="48"/>
      <c r="BE1500" s="48"/>
      <c r="BF1500" s="48"/>
      <c r="BG1500" s="48"/>
      <c r="BH1500" s="48"/>
      <c r="BI1500" s="48"/>
      <c r="BJ1500" s="48"/>
      <c r="BK1500" s="48"/>
      <c r="BL1500" s="48"/>
      <c r="BM1500" s="48"/>
      <c r="BN1500" s="48"/>
      <c r="BO1500" s="48"/>
      <c r="BP1500" s="48"/>
      <c r="BQ1500" s="48"/>
      <c r="BR1500" s="48"/>
      <c r="BS1500" s="48"/>
      <c r="BT1500" s="48"/>
      <c r="BU1500" s="48"/>
    </row>
    <row r="1501" spans="1:73" hidden="1">
      <c r="A1501" s="48"/>
      <c r="B1501" s="48"/>
      <c r="C1501" s="48"/>
      <c r="D1501" s="48"/>
      <c r="E1501" s="48"/>
      <c r="F1501" s="48"/>
      <c r="G1501" s="48"/>
      <c r="H1501" s="48"/>
      <c r="I1501" s="48"/>
      <c r="J1501" s="48"/>
      <c r="K1501" s="48"/>
      <c r="L1501" s="450">
        <f t="shared" si="94"/>
        <v>1130</v>
      </c>
      <c r="M1501" s="450"/>
      <c r="N1501" s="145" t="s">
        <v>3915</v>
      </c>
      <c r="O1501" s="48"/>
      <c r="P1501" s="48"/>
      <c r="Q1501" s="48"/>
      <c r="R1501" s="48"/>
      <c r="S1501" s="48"/>
      <c r="T1501" s="48"/>
      <c r="U1501" s="451" t="str">
        <f t="shared" si="92"/>
        <v/>
      </c>
      <c r="V1501" s="451"/>
      <c r="W1501" s="451" t="str">
        <f t="shared" si="93"/>
        <v/>
      </c>
      <c r="X1501" s="451"/>
      <c r="Y1501" s="48"/>
      <c r="Z1501" s="48"/>
      <c r="AA1501" s="48"/>
      <c r="AB1501" s="48"/>
      <c r="AC1501" s="48"/>
      <c r="AD1501" s="48"/>
      <c r="AE1501" s="48"/>
      <c r="AF1501" s="48"/>
      <c r="AG1501" s="48"/>
      <c r="AH1501" s="48"/>
      <c r="AI1501" s="48"/>
      <c r="AJ1501" s="48"/>
      <c r="AK1501" s="48"/>
      <c r="AL1501" s="48"/>
      <c r="AM1501" s="48"/>
      <c r="AN1501" s="48"/>
      <c r="AO1501" s="48"/>
      <c r="AP1501" s="48"/>
      <c r="AQ1501" s="48"/>
      <c r="AR1501" s="48"/>
      <c r="AS1501" s="48"/>
      <c r="AT1501" s="48"/>
      <c r="AU1501" s="48"/>
      <c r="AV1501" s="48"/>
      <c r="AW1501" s="48"/>
      <c r="AX1501" s="48"/>
      <c r="AY1501" s="48"/>
      <c r="AZ1501" s="48"/>
      <c r="BA1501" s="48"/>
      <c r="BB1501" s="48"/>
      <c r="BC1501" s="48"/>
      <c r="BD1501" s="48"/>
      <c r="BE1501" s="48"/>
      <c r="BF1501" s="48"/>
      <c r="BG1501" s="48"/>
      <c r="BH1501" s="48"/>
      <c r="BI1501" s="48"/>
      <c r="BJ1501" s="48"/>
      <c r="BK1501" s="48"/>
      <c r="BL1501" s="48"/>
      <c r="BM1501" s="48"/>
      <c r="BN1501" s="48"/>
      <c r="BO1501" s="48"/>
      <c r="BP1501" s="48"/>
      <c r="BQ1501" s="48"/>
      <c r="BR1501" s="48"/>
      <c r="BS1501" s="48"/>
      <c r="BT1501" s="48"/>
      <c r="BU1501" s="48"/>
    </row>
    <row r="1502" spans="1:73" hidden="1">
      <c r="A1502" s="48"/>
      <c r="B1502" s="48"/>
      <c r="C1502" s="48"/>
      <c r="D1502" s="48"/>
      <c r="E1502" s="48"/>
      <c r="F1502" s="48"/>
      <c r="G1502" s="48"/>
      <c r="H1502" s="48"/>
      <c r="I1502" s="48"/>
      <c r="J1502" s="48"/>
      <c r="K1502" s="48"/>
      <c r="L1502" s="450">
        <f t="shared" si="94"/>
        <v>1131</v>
      </c>
      <c r="M1502" s="450"/>
      <c r="N1502" s="145" t="s">
        <v>3916</v>
      </c>
      <c r="O1502" s="48"/>
      <c r="P1502" s="48"/>
      <c r="Q1502" s="48"/>
      <c r="R1502" s="48"/>
      <c r="S1502" s="48"/>
      <c r="T1502" s="48"/>
      <c r="U1502" s="451" t="str">
        <f t="shared" si="92"/>
        <v/>
      </c>
      <c r="V1502" s="451"/>
      <c r="W1502" s="451" t="str">
        <f t="shared" si="93"/>
        <v/>
      </c>
      <c r="X1502" s="451"/>
      <c r="Y1502" s="48"/>
      <c r="Z1502" s="48"/>
      <c r="AA1502" s="48"/>
      <c r="AB1502" s="48"/>
      <c r="AC1502" s="48"/>
      <c r="AD1502" s="48"/>
      <c r="AE1502" s="48"/>
      <c r="AF1502" s="48"/>
      <c r="AG1502" s="48"/>
      <c r="AH1502" s="48"/>
      <c r="AI1502" s="48"/>
      <c r="AJ1502" s="48"/>
      <c r="AK1502" s="48"/>
      <c r="AL1502" s="48"/>
      <c r="AM1502" s="48"/>
      <c r="AN1502" s="48"/>
      <c r="AO1502" s="48"/>
      <c r="AP1502" s="48"/>
      <c r="AQ1502" s="48"/>
      <c r="AR1502" s="48"/>
      <c r="AS1502" s="48"/>
      <c r="AT1502" s="48"/>
      <c r="AU1502" s="48"/>
      <c r="AV1502" s="48"/>
      <c r="AW1502" s="48"/>
      <c r="AX1502" s="48"/>
      <c r="AY1502" s="48"/>
      <c r="AZ1502" s="48"/>
      <c r="BA1502" s="48"/>
      <c r="BB1502" s="48"/>
      <c r="BC1502" s="48"/>
      <c r="BD1502" s="48"/>
      <c r="BE1502" s="48"/>
      <c r="BF1502" s="48"/>
      <c r="BG1502" s="48"/>
      <c r="BH1502" s="48"/>
      <c r="BI1502" s="48"/>
      <c r="BJ1502" s="48"/>
      <c r="BK1502" s="48"/>
      <c r="BL1502" s="48"/>
      <c r="BM1502" s="48"/>
      <c r="BN1502" s="48"/>
      <c r="BO1502" s="48"/>
      <c r="BP1502" s="48"/>
      <c r="BQ1502" s="48"/>
      <c r="BR1502" s="48"/>
      <c r="BS1502" s="48"/>
      <c r="BT1502" s="48"/>
      <c r="BU1502" s="48"/>
    </row>
    <row r="1503" spans="1:73" hidden="1">
      <c r="A1503" s="48"/>
      <c r="B1503" s="48"/>
      <c r="C1503" s="48"/>
      <c r="D1503" s="48"/>
      <c r="E1503" s="48"/>
      <c r="F1503" s="48"/>
      <c r="G1503" s="48"/>
      <c r="H1503" s="48"/>
      <c r="I1503" s="48"/>
      <c r="J1503" s="48"/>
      <c r="K1503" s="48"/>
      <c r="L1503" s="450">
        <f t="shared" si="94"/>
        <v>1132</v>
      </c>
      <c r="M1503" s="450"/>
      <c r="N1503" s="145" t="s">
        <v>3917</v>
      </c>
      <c r="O1503" s="48"/>
      <c r="P1503" s="48"/>
      <c r="Q1503" s="48"/>
      <c r="R1503" s="48"/>
      <c r="S1503" s="48"/>
      <c r="T1503" s="48"/>
      <c r="U1503" s="451" t="str">
        <f t="shared" si="92"/>
        <v/>
      </c>
      <c r="V1503" s="451"/>
      <c r="W1503" s="451" t="str">
        <f t="shared" si="93"/>
        <v/>
      </c>
      <c r="X1503" s="451"/>
      <c r="Y1503" s="48"/>
      <c r="Z1503" s="48"/>
      <c r="AA1503" s="48"/>
      <c r="AB1503" s="48"/>
      <c r="AC1503" s="48"/>
      <c r="AD1503" s="48"/>
      <c r="AE1503" s="48"/>
      <c r="AF1503" s="48"/>
      <c r="AG1503" s="48"/>
      <c r="AH1503" s="48"/>
      <c r="AI1503" s="48"/>
      <c r="AJ1503" s="48"/>
      <c r="AK1503" s="48"/>
      <c r="AL1503" s="48"/>
      <c r="AM1503" s="48"/>
      <c r="AN1503" s="48"/>
      <c r="AO1503" s="48"/>
      <c r="AP1503" s="48"/>
      <c r="AQ1503" s="48"/>
      <c r="AR1503" s="48"/>
      <c r="AS1503" s="48"/>
      <c r="AT1503" s="48"/>
      <c r="AU1503" s="48"/>
      <c r="AV1503" s="48"/>
      <c r="AW1503" s="48"/>
      <c r="AX1503" s="48"/>
      <c r="AY1503" s="48"/>
      <c r="AZ1503" s="48"/>
      <c r="BA1503" s="48"/>
      <c r="BB1503" s="48"/>
      <c r="BC1503" s="48"/>
      <c r="BD1503" s="48"/>
      <c r="BE1503" s="48"/>
      <c r="BF1503" s="48"/>
      <c r="BG1503" s="48"/>
      <c r="BH1503" s="48"/>
      <c r="BI1503" s="48"/>
      <c r="BJ1503" s="48"/>
      <c r="BK1503" s="48"/>
      <c r="BL1503" s="48"/>
      <c r="BM1503" s="48"/>
      <c r="BN1503" s="48"/>
      <c r="BO1503" s="48"/>
      <c r="BP1503" s="48"/>
      <c r="BQ1503" s="48"/>
      <c r="BR1503" s="48"/>
      <c r="BS1503" s="48"/>
      <c r="BT1503" s="48"/>
      <c r="BU1503" s="48"/>
    </row>
    <row r="1504" spans="1:73" hidden="1">
      <c r="A1504" s="48"/>
      <c r="B1504" s="48"/>
      <c r="C1504" s="48"/>
      <c r="D1504" s="48"/>
      <c r="E1504" s="48"/>
      <c r="F1504" s="48"/>
      <c r="G1504" s="48"/>
      <c r="H1504" s="48"/>
      <c r="I1504" s="48"/>
      <c r="J1504" s="48"/>
      <c r="K1504" s="48"/>
      <c r="L1504" s="450">
        <f t="shared" si="94"/>
        <v>1133</v>
      </c>
      <c r="M1504" s="450"/>
      <c r="N1504" s="145" t="s">
        <v>3918</v>
      </c>
      <c r="O1504" s="48"/>
      <c r="P1504" s="48"/>
      <c r="Q1504" s="48"/>
      <c r="R1504" s="48"/>
      <c r="S1504" s="48"/>
      <c r="T1504" s="48"/>
      <c r="U1504" s="451" t="str">
        <f t="shared" si="92"/>
        <v/>
      </c>
      <c r="V1504" s="451"/>
      <c r="W1504" s="451" t="str">
        <f t="shared" si="93"/>
        <v/>
      </c>
      <c r="X1504" s="451"/>
      <c r="Y1504" s="48"/>
      <c r="Z1504" s="48"/>
      <c r="AA1504" s="48"/>
      <c r="AB1504" s="48"/>
      <c r="AC1504" s="48"/>
      <c r="AD1504" s="48"/>
      <c r="AE1504" s="48"/>
      <c r="AF1504" s="48"/>
      <c r="AG1504" s="48"/>
      <c r="AH1504" s="48"/>
      <c r="AI1504" s="48"/>
      <c r="AJ1504" s="48"/>
      <c r="AK1504" s="48"/>
      <c r="AL1504" s="48"/>
      <c r="AM1504" s="48"/>
      <c r="AN1504" s="48"/>
      <c r="AO1504" s="48"/>
      <c r="AP1504" s="48"/>
      <c r="AQ1504" s="48"/>
      <c r="AR1504" s="48"/>
      <c r="AS1504" s="48"/>
      <c r="AT1504" s="48"/>
      <c r="AU1504" s="48"/>
      <c r="AV1504" s="48"/>
      <c r="AW1504" s="48"/>
      <c r="AX1504" s="48"/>
      <c r="AY1504" s="48"/>
      <c r="AZ1504" s="48"/>
      <c r="BA1504" s="48"/>
      <c r="BB1504" s="48"/>
      <c r="BC1504" s="48"/>
      <c r="BD1504" s="48"/>
      <c r="BE1504" s="48"/>
      <c r="BF1504" s="48"/>
      <c r="BG1504" s="48"/>
      <c r="BH1504" s="48"/>
      <c r="BI1504" s="48"/>
      <c r="BJ1504" s="48"/>
      <c r="BK1504" s="48"/>
      <c r="BL1504" s="48"/>
      <c r="BM1504" s="48"/>
      <c r="BN1504" s="48"/>
      <c r="BO1504" s="48"/>
      <c r="BP1504" s="48"/>
      <c r="BQ1504" s="48"/>
      <c r="BR1504" s="48"/>
      <c r="BS1504" s="48"/>
      <c r="BT1504" s="48"/>
      <c r="BU1504" s="48"/>
    </row>
    <row r="1505" spans="1:73" hidden="1">
      <c r="A1505" s="48"/>
      <c r="B1505" s="48"/>
      <c r="C1505" s="48"/>
      <c r="D1505" s="48"/>
      <c r="E1505" s="48"/>
      <c r="F1505" s="48"/>
      <c r="G1505" s="48"/>
      <c r="H1505" s="48"/>
      <c r="I1505" s="48"/>
      <c r="J1505" s="48"/>
      <c r="K1505" s="48"/>
      <c r="L1505" s="450">
        <f t="shared" si="94"/>
        <v>1134</v>
      </c>
      <c r="M1505" s="450"/>
      <c r="N1505" s="145" t="s">
        <v>3919</v>
      </c>
      <c r="O1505" s="48"/>
      <c r="P1505" s="48"/>
      <c r="Q1505" s="48"/>
      <c r="R1505" s="48"/>
      <c r="S1505" s="48"/>
      <c r="T1505" s="48"/>
      <c r="U1505" s="451" t="str">
        <f t="shared" si="92"/>
        <v/>
      </c>
      <c r="V1505" s="451"/>
      <c r="W1505" s="451" t="str">
        <f t="shared" si="93"/>
        <v/>
      </c>
      <c r="X1505" s="451"/>
      <c r="Y1505" s="48"/>
      <c r="Z1505" s="48"/>
      <c r="AA1505" s="48"/>
      <c r="AB1505" s="48"/>
      <c r="AC1505" s="48"/>
      <c r="AD1505" s="48"/>
      <c r="AE1505" s="48"/>
      <c r="AF1505" s="48"/>
      <c r="AG1505" s="48"/>
      <c r="AH1505" s="48"/>
      <c r="AI1505" s="48"/>
      <c r="AJ1505" s="48"/>
      <c r="AK1505" s="48"/>
      <c r="AL1505" s="48"/>
      <c r="AM1505" s="48"/>
      <c r="AN1505" s="48"/>
      <c r="AO1505" s="48"/>
      <c r="AP1505" s="48"/>
      <c r="AQ1505" s="48"/>
      <c r="AR1505" s="48"/>
      <c r="AS1505" s="48"/>
      <c r="AT1505" s="48"/>
      <c r="AU1505" s="48"/>
      <c r="AV1505" s="48"/>
      <c r="AW1505" s="48"/>
      <c r="AX1505" s="48"/>
      <c r="AY1505" s="48"/>
      <c r="AZ1505" s="48"/>
      <c r="BA1505" s="48"/>
      <c r="BB1505" s="48"/>
      <c r="BC1505" s="48"/>
      <c r="BD1505" s="48"/>
      <c r="BE1505" s="48"/>
      <c r="BF1505" s="48"/>
      <c r="BG1505" s="48"/>
      <c r="BH1505" s="48"/>
      <c r="BI1505" s="48"/>
      <c r="BJ1505" s="48"/>
      <c r="BK1505" s="48"/>
      <c r="BL1505" s="48"/>
      <c r="BM1505" s="48"/>
      <c r="BN1505" s="48"/>
      <c r="BO1505" s="48"/>
      <c r="BP1505" s="48"/>
      <c r="BQ1505" s="48"/>
      <c r="BR1505" s="48"/>
      <c r="BS1505" s="48"/>
      <c r="BT1505" s="48"/>
      <c r="BU1505" s="48"/>
    </row>
    <row r="1506" spans="1:73" hidden="1">
      <c r="A1506" s="48"/>
      <c r="B1506" s="48"/>
      <c r="C1506" s="48"/>
      <c r="D1506" s="48"/>
      <c r="E1506" s="48"/>
      <c r="F1506" s="48"/>
      <c r="G1506" s="48"/>
      <c r="H1506" s="48"/>
      <c r="I1506" s="48"/>
      <c r="J1506" s="48"/>
      <c r="K1506" s="48"/>
      <c r="L1506" s="450">
        <f t="shared" si="94"/>
        <v>1135</v>
      </c>
      <c r="M1506" s="450"/>
      <c r="N1506" s="145" t="s">
        <v>3920</v>
      </c>
      <c r="O1506" s="48"/>
      <c r="P1506" s="48"/>
      <c r="Q1506" s="48"/>
      <c r="R1506" s="48"/>
      <c r="S1506" s="48"/>
      <c r="T1506" s="48"/>
      <c r="U1506" s="451" t="str">
        <f t="shared" si="92"/>
        <v/>
      </c>
      <c r="V1506" s="451"/>
      <c r="W1506" s="451" t="str">
        <f t="shared" si="93"/>
        <v/>
      </c>
      <c r="X1506" s="451"/>
      <c r="Y1506" s="48"/>
      <c r="Z1506" s="48"/>
      <c r="AA1506" s="48"/>
      <c r="AB1506" s="48"/>
      <c r="AC1506" s="48"/>
      <c r="AD1506" s="48"/>
      <c r="AE1506" s="48"/>
      <c r="AF1506" s="48"/>
      <c r="AG1506" s="48"/>
      <c r="AH1506" s="48"/>
      <c r="AI1506" s="48"/>
      <c r="AJ1506" s="48"/>
      <c r="AK1506" s="48"/>
      <c r="AL1506" s="48"/>
      <c r="AM1506" s="48"/>
      <c r="AN1506" s="48"/>
      <c r="AO1506" s="48"/>
      <c r="AP1506" s="48"/>
      <c r="AQ1506" s="48"/>
      <c r="AR1506" s="48"/>
      <c r="AS1506" s="48"/>
      <c r="AT1506" s="48"/>
      <c r="AU1506" s="48"/>
      <c r="AV1506" s="48"/>
      <c r="AW1506" s="48"/>
      <c r="AX1506" s="48"/>
      <c r="AY1506" s="48"/>
      <c r="AZ1506" s="48"/>
      <c r="BA1506" s="48"/>
      <c r="BB1506" s="48"/>
      <c r="BC1506" s="48"/>
      <c r="BD1506" s="48"/>
      <c r="BE1506" s="48"/>
      <c r="BF1506" s="48"/>
      <c r="BG1506" s="48"/>
      <c r="BH1506" s="48"/>
      <c r="BI1506" s="48"/>
      <c r="BJ1506" s="48"/>
      <c r="BK1506" s="48"/>
      <c r="BL1506" s="48"/>
      <c r="BM1506" s="48"/>
      <c r="BN1506" s="48"/>
      <c r="BO1506" s="48"/>
      <c r="BP1506" s="48"/>
      <c r="BQ1506" s="48"/>
      <c r="BR1506" s="48"/>
      <c r="BS1506" s="48"/>
      <c r="BT1506" s="48"/>
      <c r="BU1506" s="48"/>
    </row>
    <row r="1507" spans="1:73" hidden="1">
      <c r="A1507" s="48"/>
      <c r="B1507" s="48"/>
      <c r="C1507" s="48"/>
      <c r="D1507" s="48"/>
      <c r="E1507" s="48"/>
      <c r="F1507" s="48"/>
      <c r="G1507" s="48"/>
      <c r="H1507" s="48"/>
      <c r="I1507" s="48"/>
      <c r="J1507" s="48"/>
      <c r="K1507" s="48"/>
      <c r="L1507" s="450">
        <f t="shared" si="94"/>
        <v>1136</v>
      </c>
      <c r="M1507" s="450"/>
      <c r="N1507" s="145" t="s">
        <v>3921</v>
      </c>
      <c r="O1507" s="48"/>
      <c r="P1507" s="48"/>
      <c r="Q1507" s="48"/>
      <c r="R1507" s="48"/>
      <c r="S1507" s="48"/>
      <c r="T1507" s="48"/>
      <c r="U1507" s="451" t="str">
        <f t="shared" si="92"/>
        <v/>
      </c>
      <c r="V1507" s="451"/>
      <c r="W1507" s="451" t="str">
        <f t="shared" si="93"/>
        <v/>
      </c>
      <c r="X1507" s="451"/>
      <c r="Y1507" s="48"/>
      <c r="Z1507" s="48"/>
      <c r="AA1507" s="48"/>
      <c r="AB1507" s="48"/>
      <c r="AC1507" s="48"/>
      <c r="AD1507" s="48"/>
      <c r="AE1507" s="48"/>
      <c r="AF1507" s="48"/>
      <c r="AG1507" s="48"/>
      <c r="AH1507" s="48"/>
      <c r="AI1507" s="48"/>
      <c r="AJ1507" s="48"/>
      <c r="AK1507" s="48"/>
      <c r="AL1507" s="48"/>
      <c r="AM1507" s="48"/>
      <c r="AN1507" s="48"/>
      <c r="AO1507" s="48"/>
      <c r="AP1507" s="48"/>
      <c r="AQ1507" s="48"/>
      <c r="AR1507" s="48"/>
      <c r="AS1507" s="48"/>
      <c r="AT1507" s="48"/>
      <c r="AU1507" s="48"/>
      <c r="AV1507" s="48"/>
      <c r="AW1507" s="48"/>
      <c r="AX1507" s="48"/>
      <c r="AY1507" s="48"/>
      <c r="AZ1507" s="48"/>
      <c r="BA1507" s="48"/>
      <c r="BB1507" s="48"/>
      <c r="BC1507" s="48"/>
      <c r="BD1507" s="48"/>
      <c r="BE1507" s="48"/>
      <c r="BF1507" s="48"/>
      <c r="BG1507" s="48"/>
      <c r="BH1507" s="48"/>
      <c r="BI1507" s="48"/>
      <c r="BJ1507" s="48"/>
      <c r="BK1507" s="48"/>
      <c r="BL1507" s="48"/>
      <c r="BM1507" s="48"/>
      <c r="BN1507" s="48"/>
      <c r="BO1507" s="48"/>
      <c r="BP1507" s="48"/>
      <c r="BQ1507" s="48"/>
      <c r="BR1507" s="48"/>
      <c r="BS1507" s="48"/>
      <c r="BT1507" s="48"/>
      <c r="BU1507" s="48"/>
    </row>
    <row r="1508" spans="1:73" hidden="1">
      <c r="A1508" s="48"/>
      <c r="B1508" s="48"/>
      <c r="C1508" s="48"/>
      <c r="D1508" s="48"/>
      <c r="E1508" s="48"/>
      <c r="F1508" s="48"/>
      <c r="G1508" s="48"/>
      <c r="H1508" s="48"/>
      <c r="I1508" s="48"/>
      <c r="J1508" s="48"/>
      <c r="K1508" s="48"/>
      <c r="L1508" s="450">
        <f t="shared" si="94"/>
        <v>1137</v>
      </c>
      <c r="M1508" s="450"/>
      <c r="N1508" s="145" t="s">
        <v>3922</v>
      </c>
      <c r="O1508" s="48"/>
      <c r="P1508" s="48"/>
      <c r="Q1508" s="48"/>
      <c r="R1508" s="48"/>
      <c r="S1508" s="48"/>
      <c r="T1508" s="48"/>
      <c r="U1508" s="451" t="str">
        <f t="shared" si="92"/>
        <v/>
      </c>
      <c r="V1508" s="451"/>
      <c r="W1508" s="451" t="str">
        <f t="shared" si="93"/>
        <v/>
      </c>
      <c r="X1508" s="451"/>
      <c r="Y1508" s="48"/>
      <c r="Z1508" s="48"/>
      <c r="AA1508" s="48"/>
      <c r="AB1508" s="48"/>
      <c r="AC1508" s="48"/>
      <c r="AD1508" s="48"/>
      <c r="AE1508" s="48"/>
      <c r="AF1508" s="48"/>
      <c r="AG1508" s="48"/>
      <c r="AH1508" s="48"/>
      <c r="AI1508" s="48"/>
      <c r="AJ1508" s="48"/>
      <c r="AK1508" s="48"/>
      <c r="AL1508" s="48"/>
      <c r="AM1508" s="48"/>
      <c r="AN1508" s="48"/>
      <c r="AO1508" s="48"/>
      <c r="AP1508" s="48"/>
      <c r="AQ1508" s="48"/>
      <c r="AR1508" s="48"/>
      <c r="AS1508" s="48"/>
      <c r="AT1508" s="48"/>
      <c r="AU1508" s="48"/>
      <c r="AV1508" s="48"/>
      <c r="AW1508" s="48"/>
      <c r="AX1508" s="48"/>
      <c r="AY1508" s="48"/>
      <c r="AZ1508" s="48"/>
      <c r="BA1508" s="48"/>
      <c r="BB1508" s="48"/>
      <c r="BC1508" s="48"/>
      <c r="BD1508" s="48"/>
      <c r="BE1508" s="48"/>
      <c r="BF1508" s="48"/>
      <c r="BG1508" s="48"/>
      <c r="BH1508" s="48"/>
      <c r="BI1508" s="48"/>
      <c r="BJ1508" s="48"/>
      <c r="BK1508" s="48"/>
      <c r="BL1508" s="48"/>
      <c r="BM1508" s="48"/>
      <c r="BN1508" s="48"/>
      <c r="BO1508" s="48"/>
      <c r="BP1508" s="48"/>
      <c r="BQ1508" s="48"/>
      <c r="BR1508" s="48"/>
      <c r="BS1508" s="48"/>
      <c r="BT1508" s="48"/>
      <c r="BU1508" s="48"/>
    </row>
    <row r="1509" spans="1:73" hidden="1">
      <c r="A1509" s="48"/>
      <c r="B1509" s="48"/>
      <c r="C1509" s="48"/>
      <c r="D1509" s="48"/>
      <c r="E1509" s="48"/>
      <c r="F1509" s="48"/>
      <c r="G1509" s="48"/>
      <c r="H1509" s="48"/>
      <c r="I1509" s="48"/>
      <c r="J1509" s="48"/>
      <c r="K1509" s="48"/>
      <c r="L1509" s="450">
        <f t="shared" si="94"/>
        <v>1138</v>
      </c>
      <c r="M1509" s="450"/>
      <c r="N1509" s="145" t="s">
        <v>3923</v>
      </c>
      <c r="O1509" s="48"/>
      <c r="P1509" s="48"/>
      <c r="Q1509" s="48"/>
      <c r="R1509" s="48"/>
      <c r="S1509" s="48"/>
      <c r="T1509" s="48"/>
      <c r="U1509" s="451" t="str">
        <f t="shared" si="92"/>
        <v/>
      </c>
      <c r="V1509" s="451"/>
      <c r="W1509" s="451" t="str">
        <f t="shared" si="93"/>
        <v/>
      </c>
      <c r="X1509" s="451"/>
      <c r="Y1509" s="48"/>
      <c r="Z1509" s="48"/>
      <c r="AA1509" s="48"/>
      <c r="AB1509" s="48"/>
      <c r="AC1509" s="48"/>
      <c r="AD1509" s="48"/>
      <c r="AE1509" s="48"/>
      <c r="AF1509" s="48"/>
      <c r="AG1509" s="48"/>
      <c r="AH1509" s="48"/>
      <c r="AI1509" s="48"/>
      <c r="AJ1509" s="48"/>
      <c r="AK1509" s="48"/>
      <c r="AL1509" s="48"/>
      <c r="AM1509" s="48"/>
      <c r="AN1509" s="48"/>
      <c r="AO1509" s="48"/>
      <c r="AP1509" s="48"/>
      <c r="AQ1509" s="48"/>
      <c r="AR1509" s="48"/>
      <c r="AS1509" s="48"/>
      <c r="AT1509" s="48"/>
      <c r="AU1509" s="48"/>
      <c r="AV1509" s="48"/>
      <c r="AW1509" s="48"/>
      <c r="AX1509" s="48"/>
      <c r="AY1509" s="48"/>
      <c r="AZ1509" s="48"/>
      <c r="BA1509" s="48"/>
      <c r="BB1509" s="48"/>
      <c r="BC1509" s="48"/>
      <c r="BD1509" s="48"/>
      <c r="BE1509" s="48"/>
      <c r="BF1509" s="48"/>
      <c r="BG1509" s="48"/>
      <c r="BH1509" s="48"/>
      <c r="BI1509" s="48"/>
      <c r="BJ1509" s="48"/>
      <c r="BK1509" s="48"/>
      <c r="BL1509" s="48"/>
      <c r="BM1509" s="48"/>
      <c r="BN1509" s="48"/>
      <c r="BO1509" s="48"/>
      <c r="BP1509" s="48"/>
      <c r="BQ1509" s="48"/>
      <c r="BR1509" s="48"/>
      <c r="BS1509" s="48"/>
      <c r="BT1509" s="48"/>
      <c r="BU1509" s="48"/>
    </row>
    <row r="1510" spans="1:73" hidden="1">
      <c r="A1510" s="48"/>
      <c r="B1510" s="48"/>
      <c r="C1510" s="48"/>
      <c r="D1510" s="48"/>
      <c r="E1510" s="48"/>
      <c r="F1510" s="48"/>
      <c r="G1510" s="48"/>
      <c r="H1510" s="48"/>
      <c r="I1510" s="48"/>
      <c r="J1510" s="48"/>
      <c r="K1510" s="48"/>
      <c r="L1510" s="450">
        <f t="shared" si="94"/>
        <v>1139</v>
      </c>
      <c r="M1510" s="450"/>
      <c r="N1510" s="145" t="s">
        <v>3924</v>
      </c>
      <c r="O1510" s="48"/>
      <c r="P1510" s="48"/>
      <c r="Q1510" s="48"/>
      <c r="R1510" s="48"/>
      <c r="S1510" s="48"/>
      <c r="T1510" s="48"/>
      <c r="U1510" s="451" t="str">
        <f t="shared" si="92"/>
        <v/>
      </c>
      <c r="V1510" s="451"/>
      <c r="W1510" s="451" t="str">
        <f t="shared" si="93"/>
        <v/>
      </c>
      <c r="X1510" s="451"/>
      <c r="Y1510" s="48"/>
      <c r="Z1510" s="48"/>
      <c r="AA1510" s="48"/>
      <c r="AB1510" s="48"/>
      <c r="AC1510" s="48"/>
      <c r="AD1510" s="48"/>
      <c r="AE1510" s="48"/>
      <c r="AF1510" s="48"/>
      <c r="AG1510" s="48"/>
      <c r="AH1510" s="48"/>
      <c r="AI1510" s="48"/>
      <c r="AJ1510" s="48"/>
      <c r="AK1510" s="48"/>
      <c r="AL1510" s="48"/>
      <c r="AM1510" s="48"/>
      <c r="AN1510" s="48"/>
      <c r="AO1510" s="48"/>
      <c r="AP1510" s="48"/>
      <c r="AQ1510" s="48"/>
      <c r="AR1510" s="48"/>
      <c r="AS1510" s="48"/>
      <c r="AT1510" s="48"/>
      <c r="AU1510" s="48"/>
      <c r="AV1510" s="48"/>
      <c r="AW1510" s="48"/>
      <c r="AX1510" s="48"/>
      <c r="AY1510" s="48"/>
      <c r="AZ1510" s="48"/>
      <c r="BA1510" s="48"/>
      <c r="BB1510" s="48"/>
      <c r="BC1510" s="48"/>
      <c r="BD1510" s="48"/>
      <c r="BE1510" s="48"/>
      <c r="BF1510" s="48"/>
      <c r="BG1510" s="48"/>
      <c r="BH1510" s="48"/>
      <c r="BI1510" s="48"/>
      <c r="BJ1510" s="48"/>
      <c r="BK1510" s="48"/>
      <c r="BL1510" s="48"/>
      <c r="BM1510" s="48"/>
      <c r="BN1510" s="48"/>
      <c r="BO1510" s="48"/>
      <c r="BP1510" s="48"/>
      <c r="BQ1510" s="48"/>
      <c r="BR1510" s="48"/>
      <c r="BS1510" s="48"/>
      <c r="BT1510" s="48"/>
      <c r="BU1510" s="48"/>
    </row>
    <row r="1511" spans="1:73" hidden="1">
      <c r="A1511" s="48"/>
      <c r="B1511" s="48"/>
      <c r="C1511" s="48"/>
      <c r="D1511" s="48"/>
      <c r="E1511" s="48"/>
      <c r="F1511" s="48"/>
      <c r="G1511" s="48"/>
      <c r="H1511" s="48"/>
      <c r="I1511" s="48"/>
      <c r="J1511" s="48"/>
      <c r="K1511" s="48"/>
      <c r="L1511" s="450">
        <f t="shared" si="94"/>
        <v>1140</v>
      </c>
      <c r="M1511" s="450"/>
      <c r="N1511" s="145" t="s">
        <v>3925</v>
      </c>
      <c r="O1511" s="48"/>
      <c r="P1511" s="48"/>
      <c r="Q1511" s="48"/>
      <c r="R1511" s="48"/>
      <c r="S1511" s="48"/>
      <c r="T1511" s="48"/>
      <c r="U1511" s="451" t="str">
        <f t="shared" si="92"/>
        <v/>
      </c>
      <c r="V1511" s="451"/>
      <c r="W1511" s="451" t="str">
        <f t="shared" si="93"/>
        <v/>
      </c>
      <c r="X1511" s="451"/>
      <c r="Y1511" s="48"/>
      <c r="Z1511" s="48"/>
      <c r="AA1511" s="48"/>
      <c r="AB1511" s="48"/>
      <c r="AC1511" s="48"/>
      <c r="AD1511" s="48"/>
      <c r="AE1511" s="48"/>
      <c r="AF1511" s="48"/>
      <c r="AG1511" s="48"/>
      <c r="AH1511" s="48"/>
      <c r="AI1511" s="48"/>
      <c r="AJ1511" s="48"/>
      <c r="AK1511" s="48"/>
      <c r="AL1511" s="48"/>
      <c r="AM1511" s="48"/>
      <c r="AN1511" s="48"/>
      <c r="AO1511" s="48"/>
      <c r="AP1511" s="48"/>
      <c r="AQ1511" s="48"/>
      <c r="AR1511" s="48"/>
      <c r="AS1511" s="48"/>
      <c r="AT1511" s="48"/>
      <c r="AU1511" s="48"/>
      <c r="AV1511" s="48"/>
      <c r="AW1511" s="48"/>
      <c r="AX1511" s="48"/>
      <c r="AY1511" s="48"/>
      <c r="AZ1511" s="48"/>
      <c r="BA1511" s="48"/>
      <c r="BB1511" s="48"/>
      <c r="BC1511" s="48"/>
      <c r="BD1511" s="48"/>
      <c r="BE1511" s="48"/>
      <c r="BF1511" s="48"/>
      <c r="BG1511" s="48"/>
      <c r="BH1511" s="48"/>
      <c r="BI1511" s="48"/>
      <c r="BJ1511" s="48"/>
      <c r="BK1511" s="48"/>
      <c r="BL1511" s="48"/>
      <c r="BM1511" s="48"/>
      <c r="BN1511" s="48"/>
      <c r="BO1511" s="48"/>
      <c r="BP1511" s="48"/>
      <c r="BQ1511" s="48"/>
      <c r="BR1511" s="48"/>
      <c r="BS1511" s="48"/>
      <c r="BT1511" s="48"/>
      <c r="BU1511" s="48"/>
    </row>
    <row r="1512" spans="1:73" hidden="1">
      <c r="A1512" s="48"/>
      <c r="B1512" s="48"/>
      <c r="C1512" s="48"/>
      <c r="D1512" s="48"/>
      <c r="E1512" s="48"/>
      <c r="F1512" s="48"/>
      <c r="G1512" s="48"/>
      <c r="H1512" s="48"/>
      <c r="I1512" s="48"/>
      <c r="J1512" s="48"/>
      <c r="K1512" s="48"/>
      <c r="L1512" s="450">
        <f t="shared" si="94"/>
        <v>1141</v>
      </c>
      <c r="M1512" s="450"/>
      <c r="N1512" s="145" t="s">
        <v>3926</v>
      </c>
      <c r="O1512" s="48"/>
      <c r="P1512" s="48"/>
      <c r="Q1512" s="48"/>
      <c r="R1512" s="48"/>
      <c r="S1512" s="48"/>
      <c r="T1512" s="48"/>
      <c r="U1512" s="451" t="str">
        <f t="shared" si="92"/>
        <v/>
      </c>
      <c r="V1512" s="451"/>
      <c r="W1512" s="451" t="str">
        <f t="shared" si="93"/>
        <v/>
      </c>
      <c r="X1512" s="451"/>
      <c r="Y1512" s="48"/>
      <c r="Z1512" s="48"/>
      <c r="AA1512" s="48"/>
      <c r="AB1512" s="48"/>
      <c r="AC1512" s="48"/>
      <c r="AD1512" s="48"/>
      <c r="AE1512" s="48"/>
      <c r="AF1512" s="48"/>
      <c r="AG1512" s="48"/>
      <c r="AH1512" s="48"/>
      <c r="AI1512" s="48"/>
      <c r="AJ1512" s="48"/>
      <c r="AK1512" s="48"/>
      <c r="AL1512" s="48"/>
      <c r="AM1512" s="48"/>
      <c r="AN1512" s="48"/>
      <c r="AO1512" s="48"/>
      <c r="AP1512" s="48"/>
      <c r="AQ1512" s="48"/>
      <c r="AR1512" s="48"/>
      <c r="AS1512" s="48"/>
      <c r="AT1512" s="48"/>
      <c r="AU1512" s="48"/>
      <c r="AV1512" s="48"/>
      <c r="AW1512" s="48"/>
      <c r="AX1512" s="48"/>
      <c r="AY1512" s="48"/>
      <c r="AZ1512" s="48"/>
      <c r="BA1512" s="48"/>
      <c r="BB1512" s="48"/>
      <c r="BC1512" s="48"/>
      <c r="BD1512" s="48"/>
      <c r="BE1512" s="48"/>
      <c r="BF1512" s="48"/>
      <c r="BG1512" s="48"/>
      <c r="BH1512" s="48"/>
      <c r="BI1512" s="48"/>
      <c r="BJ1512" s="48"/>
      <c r="BK1512" s="48"/>
      <c r="BL1512" s="48"/>
      <c r="BM1512" s="48"/>
      <c r="BN1512" s="48"/>
      <c r="BO1512" s="48"/>
      <c r="BP1512" s="48"/>
      <c r="BQ1512" s="48"/>
      <c r="BR1512" s="48"/>
      <c r="BS1512" s="48"/>
      <c r="BT1512" s="48"/>
      <c r="BU1512" s="48"/>
    </row>
    <row r="1513" spans="1:73" hidden="1">
      <c r="A1513" s="48"/>
      <c r="B1513" s="48"/>
      <c r="C1513" s="48"/>
      <c r="D1513" s="48"/>
      <c r="E1513" s="48"/>
      <c r="F1513" s="48"/>
      <c r="G1513" s="48"/>
      <c r="H1513" s="48"/>
      <c r="I1513" s="48"/>
      <c r="J1513" s="48"/>
      <c r="K1513" s="48"/>
      <c r="L1513" s="450">
        <f t="shared" si="94"/>
        <v>1142</v>
      </c>
      <c r="M1513" s="450"/>
      <c r="N1513" s="145" t="s">
        <v>3927</v>
      </c>
      <c r="O1513" s="48"/>
      <c r="P1513" s="48"/>
      <c r="Q1513" s="48"/>
      <c r="R1513" s="48"/>
      <c r="S1513" s="48"/>
      <c r="T1513" s="48"/>
      <c r="U1513" s="451" t="str">
        <f t="shared" si="92"/>
        <v/>
      </c>
      <c r="V1513" s="451"/>
      <c r="W1513" s="451" t="str">
        <f t="shared" si="93"/>
        <v/>
      </c>
      <c r="X1513" s="451"/>
      <c r="Y1513" s="48"/>
      <c r="Z1513" s="48"/>
      <c r="AA1513" s="48"/>
      <c r="AB1513" s="48"/>
      <c r="AC1513" s="48"/>
      <c r="AD1513" s="48"/>
      <c r="AE1513" s="48"/>
      <c r="AF1513" s="48"/>
      <c r="AG1513" s="48"/>
      <c r="AH1513" s="48"/>
      <c r="AI1513" s="48"/>
      <c r="AJ1513" s="48"/>
      <c r="AK1513" s="48"/>
      <c r="AL1513" s="48"/>
      <c r="AM1513" s="48"/>
      <c r="AN1513" s="48"/>
      <c r="AO1513" s="48"/>
      <c r="AP1513" s="48"/>
      <c r="AQ1513" s="48"/>
      <c r="AR1513" s="48"/>
      <c r="AS1513" s="48"/>
      <c r="AT1513" s="48"/>
      <c r="AU1513" s="48"/>
      <c r="AV1513" s="48"/>
      <c r="AW1513" s="48"/>
      <c r="AX1513" s="48"/>
      <c r="AY1513" s="48"/>
      <c r="AZ1513" s="48"/>
      <c r="BA1513" s="48"/>
      <c r="BB1513" s="48"/>
      <c r="BC1513" s="48"/>
      <c r="BD1513" s="48"/>
      <c r="BE1513" s="48"/>
      <c r="BF1513" s="48"/>
      <c r="BG1513" s="48"/>
      <c r="BH1513" s="48"/>
      <c r="BI1513" s="48"/>
      <c r="BJ1513" s="48"/>
      <c r="BK1513" s="48"/>
      <c r="BL1513" s="48"/>
      <c r="BM1513" s="48"/>
      <c r="BN1513" s="48"/>
      <c r="BO1513" s="48"/>
      <c r="BP1513" s="48"/>
      <c r="BQ1513" s="48"/>
      <c r="BR1513" s="48"/>
      <c r="BS1513" s="48"/>
      <c r="BT1513" s="48"/>
      <c r="BU1513" s="48"/>
    </row>
    <row r="1514" spans="1:73" hidden="1">
      <c r="A1514" s="48"/>
      <c r="B1514" s="48"/>
      <c r="C1514" s="48"/>
      <c r="D1514" s="48"/>
      <c r="E1514" s="48"/>
      <c r="F1514" s="48"/>
      <c r="G1514" s="48"/>
      <c r="H1514" s="48"/>
      <c r="I1514" s="48"/>
      <c r="J1514" s="48"/>
      <c r="K1514" s="48"/>
      <c r="L1514" s="450">
        <f t="shared" si="94"/>
        <v>1143</v>
      </c>
      <c r="M1514" s="450"/>
      <c r="N1514" s="145" t="s">
        <v>3928</v>
      </c>
      <c r="O1514" s="48"/>
      <c r="P1514" s="48"/>
      <c r="Q1514" s="48"/>
      <c r="R1514" s="48"/>
      <c r="S1514" s="48"/>
      <c r="T1514" s="48"/>
      <c r="U1514" s="451" t="str">
        <f t="shared" si="92"/>
        <v/>
      </c>
      <c r="V1514" s="451"/>
      <c r="W1514" s="451" t="str">
        <f t="shared" si="93"/>
        <v/>
      </c>
      <c r="X1514" s="451"/>
      <c r="Y1514" s="48"/>
      <c r="Z1514" s="48"/>
      <c r="AA1514" s="48"/>
      <c r="AB1514" s="48"/>
      <c r="AC1514" s="48"/>
      <c r="AD1514" s="48"/>
      <c r="AE1514" s="48"/>
      <c r="AF1514" s="48"/>
      <c r="AG1514" s="48"/>
      <c r="AH1514" s="48"/>
      <c r="AI1514" s="48"/>
      <c r="AJ1514" s="48"/>
      <c r="AK1514" s="48"/>
      <c r="AL1514" s="48"/>
      <c r="AM1514" s="48"/>
      <c r="AN1514" s="48"/>
      <c r="AO1514" s="48"/>
      <c r="AP1514" s="48"/>
      <c r="AQ1514" s="48"/>
      <c r="AR1514" s="48"/>
      <c r="AS1514" s="48"/>
      <c r="AT1514" s="48"/>
      <c r="AU1514" s="48"/>
      <c r="AV1514" s="48"/>
      <c r="AW1514" s="48"/>
      <c r="AX1514" s="48"/>
      <c r="AY1514" s="48"/>
      <c r="AZ1514" s="48"/>
      <c r="BA1514" s="48"/>
      <c r="BB1514" s="48"/>
      <c r="BC1514" s="48"/>
      <c r="BD1514" s="48"/>
      <c r="BE1514" s="48"/>
      <c r="BF1514" s="48"/>
      <c r="BG1514" s="48"/>
      <c r="BH1514" s="48"/>
      <c r="BI1514" s="48"/>
      <c r="BJ1514" s="48"/>
      <c r="BK1514" s="48"/>
      <c r="BL1514" s="48"/>
      <c r="BM1514" s="48"/>
      <c r="BN1514" s="48"/>
      <c r="BO1514" s="48"/>
      <c r="BP1514" s="48"/>
      <c r="BQ1514" s="48"/>
      <c r="BR1514" s="48"/>
      <c r="BS1514" s="48"/>
      <c r="BT1514" s="48"/>
      <c r="BU1514" s="48"/>
    </row>
    <row r="1515" spans="1:73" hidden="1">
      <c r="A1515" s="48"/>
      <c r="B1515" s="48"/>
      <c r="C1515" s="48"/>
      <c r="D1515" s="48"/>
      <c r="E1515" s="48"/>
      <c r="F1515" s="48"/>
      <c r="G1515" s="48"/>
      <c r="H1515" s="48"/>
      <c r="I1515" s="48"/>
      <c r="J1515" s="48"/>
      <c r="K1515" s="48"/>
      <c r="L1515" s="450">
        <f t="shared" si="94"/>
        <v>1144</v>
      </c>
      <c r="M1515" s="450"/>
      <c r="N1515" s="145" t="s">
        <v>3929</v>
      </c>
      <c r="O1515" s="48"/>
      <c r="P1515" s="48"/>
      <c r="Q1515" s="48"/>
      <c r="R1515" s="48"/>
      <c r="S1515" s="48"/>
      <c r="T1515" s="48"/>
      <c r="U1515" s="451" t="str">
        <f t="shared" si="92"/>
        <v/>
      </c>
      <c r="V1515" s="451"/>
      <c r="W1515" s="451" t="str">
        <f t="shared" si="93"/>
        <v/>
      </c>
      <c r="X1515" s="451"/>
      <c r="Y1515" s="48"/>
      <c r="Z1515" s="48"/>
      <c r="AA1515" s="48"/>
      <c r="AB1515" s="48"/>
      <c r="AC1515" s="48"/>
      <c r="AD1515" s="48"/>
      <c r="AE1515" s="48"/>
      <c r="AF1515" s="48"/>
      <c r="AG1515" s="48"/>
      <c r="AH1515" s="48"/>
      <c r="AI1515" s="48"/>
      <c r="AJ1515" s="48"/>
      <c r="AK1515" s="48"/>
      <c r="AL1515" s="48"/>
      <c r="AM1515" s="48"/>
      <c r="AN1515" s="48"/>
      <c r="AO1515" s="48"/>
      <c r="AP1515" s="48"/>
      <c r="AQ1515" s="48"/>
      <c r="AR1515" s="48"/>
      <c r="AS1515" s="48"/>
      <c r="AT1515" s="48"/>
      <c r="AU1515" s="48"/>
      <c r="AV1515" s="48"/>
      <c r="AW1515" s="48"/>
      <c r="AX1515" s="48"/>
      <c r="AY1515" s="48"/>
      <c r="AZ1515" s="48"/>
      <c r="BA1515" s="48"/>
      <c r="BB1515" s="48"/>
      <c r="BC1515" s="48"/>
      <c r="BD1515" s="48"/>
      <c r="BE1515" s="48"/>
      <c r="BF1515" s="48"/>
      <c r="BG1515" s="48"/>
      <c r="BH1515" s="48"/>
      <c r="BI1515" s="48"/>
      <c r="BJ1515" s="48"/>
      <c r="BK1515" s="48"/>
      <c r="BL1515" s="48"/>
      <c r="BM1515" s="48"/>
      <c r="BN1515" s="48"/>
      <c r="BO1515" s="48"/>
      <c r="BP1515" s="48"/>
      <c r="BQ1515" s="48"/>
      <c r="BR1515" s="48"/>
      <c r="BS1515" s="48"/>
      <c r="BT1515" s="48"/>
      <c r="BU1515" s="48"/>
    </row>
    <row r="1516" spans="1:73" hidden="1">
      <c r="A1516" s="48"/>
      <c r="B1516" s="48"/>
      <c r="C1516" s="48"/>
      <c r="D1516" s="48"/>
      <c r="E1516" s="48"/>
      <c r="F1516" s="48"/>
      <c r="G1516" s="48"/>
      <c r="H1516" s="48"/>
      <c r="I1516" s="48"/>
      <c r="J1516" s="48"/>
      <c r="K1516" s="48"/>
      <c r="L1516" s="450">
        <f t="shared" si="94"/>
        <v>1145</v>
      </c>
      <c r="M1516" s="450"/>
      <c r="N1516" s="145" t="s">
        <v>3930</v>
      </c>
      <c r="O1516" s="48"/>
      <c r="P1516" s="48"/>
      <c r="Q1516" s="48"/>
      <c r="R1516" s="48"/>
      <c r="S1516" s="48"/>
      <c r="T1516" s="48"/>
      <c r="U1516" s="451" t="str">
        <f t="shared" si="92"/>
        <v/>
      </c>
      <c r="V1516" s="451"/>
      <c r="W1516" s="451" t="str">
        <f t="shared" si="93"/>
        <v/>
      </c>
      <c r="X1516" s="451"/>
      <c r="Y1516" s="48"/>
      <c r="Z1516" s="48"/>
      <c r="AA1516" s="48"/>
      <c r="AB1516" s="48"/>
      <c r="AC1516" s="48"/>
      <c r="AD1516" s="48"/>
      <c r="AE1516" s="48"/>
      <c r="AF1516" s="48"/>
      <c r="AG1516" s="48"/>
      <c r="AH1516" s="48"/>
      <c r="AI1516" s="48"/>
      <c r="AJ1516" s="48"/>
      <c r="AK1516" s="48"/>
      <c r="AL1516" s="48"/>
      <c r="AM1516" s="48"/>
      <c r="AN1516" s="48"/>
      <c r="AO1516" s="48"/>
      <c r="AP1516" s="48"/>
      <c r="AQ1516" s="48"/>
      <c r="AR1516" s="48"/>
      <c r="AS1516" s="48"/>
      <c r="AT1516" s="48"/>
      <c r="AU1516" s="48"/>
      <c r="AV1516" s="48"/>
      <c r="AW1516" s="48"/>
      <c r="AX1516" s="48"/>
      <c r="AY1516" s="48"/>
      <c r="AZ1516" s="48"/>
      <c r="BA1516" s="48"/>
      <c r="BB1516" s="48"/>
      <c r="BC1516" s="48"/>
      <c r="BD1516" s="48"/>
      <c r="BE1516" s="48"/>
      <c r="BF1516" s="48"/>
      <c r="BG1516" s="48"/>
      <c r="BH1516" s="48"/>
      <c r="BI1516" s="48"/>
      <c r="BJ1516" s="48"/>
      <c r="BK1516" s="48"/>
      <c r="BL1516" s="48"/>
      <c r="BM1516" s="48"/>
      <c r="BN1516" s="48"/>
      <c r="BO1516" s="48"/>
      <c r="BP1516" s="48"/>
      <c r="BQ1516" s="48"/>
      <c r="BR1516" s="48"/>
      <c r="BS1516" s="48"/>
      <c r="BT1516" s="48"/>
      <c r="BU1516" s="48"/>
    </row>
    <row r="1517" spans="1:73" hidden="1">
      <c r="A1517" s="48"/>
      <c r="B1517" s="48"/>
      <c r="C1517" s="48"/>
      <c r="D1517" s="48"/>
      <c r="E1517" s="48"/>
      <c r="F1517" s="48"/>
      <c r="G1517" s="48"/>
      <c r="H1517" s="48"/>
      <c r="I1517" s="48"/>
      <c r="J1517" s="48"/>
      <c r="K1517" s="48"/>
      <c r="L1517" s="450">
        <f t="shared" si="94"/>
        <v>1146</v>
      </c>
      <c r="M1517" s="450"/>
      <c r="N1517" s="145" t="s">
        <v>3931</v>
      </c>
      <c r="O1517" s="48"/>
      <c r="P1517" s="48"/>
      <c r="Q1517" s="48"/>
      <c r="R1517" s="48"/>
      <c r="S1517" s="48"/>
      <c r="T1517" s="48"/>
      <c r="U1517" s="451" t="str">
        <f t="shared" si="92"/>
        <v/>
      </c>
      <c r="V1517" s="451"/>
      <c r="W1517" s="451" t="str">
        <f t="shared" si="93"/>
        <v/>
      </c>
      <c r="X1517" s="451"/>
      <c r="Y1517" s="48"/>
      <c r="Z1517" s="48"/>
      <c r="AA1517" s="48"/>
      <c r="AB1517" s="48"/>
      <c r="AC1517" s="48"/>
      <c r="AD1517" s="48"/>
      <c r="AE1517" s="48"/>
      <c r="AF1517" s="48"/>
      <c r="AG1517" s="48"/>
      <c r="AH1517" s="48"/>
      <c r="AI1517" s="48"/>
      <c r="AJ1517" s="48"/>
      <c r="AK1517" s="48"/>
      <c r="AL1517" s="48"/>
      <c r="AM1517" s="48"/>
      <c r="AN1517" s="48"/>
      <c r="AO1517" s="48"/>
      <c r="AP1517" s="48"/>
      <c r="AQ1517" s="48"/>
      <c r="AR1517" s="48"/>
      <c r="AS1517" s="48"/>
      <c r="AT1517" s="48"/>
      <c r="AU1517" s="48"/>
      <c r="AV1517" s="48"/>
      <c r="AW1517" s="48"/>
      <c r="AX1517" s="48"/>
      <c r="AY1517" s="48"/>
      <c r="AZ1517" s="48"/>
      <c r="BA1517" s="48"/>
      <c r="BB1517" s="48"/>
      <c r="BC1517" s="48"/>
      <c r="BD1517" s="48"/>
      <c r="BE1517" s="48"/>
      <c r="BF1517" s="48"/>
      <c r="BG1517" s="48"/>
      <c r="BH1517" s="48"/>
      <c r="BI1517" s="48"/>
      <c r="BJ1517" s="48"/>
      <c r="BK1517" s="48"/>
      <c r="BL1517" s="48"/>
      <c r="BM1517" s="48"/>
      <c r="BN1517" s="48"/>
      <c r="BO1517" s="48"/>
      <c r="BP1517" s="48"/>
      <c r="BQ1517" s="48"/>
      <c r="BR1517" s="48"/>
      <c r="BS1517" s="48"/>
      <c r="BT1517" s="48"/>
      <c r="BU1517" s="48"/>
    </row>
    <row r="1518" spans="1:73" hidden="1">
      <c r="A1518" s="48"/>
      <c r="B1518" s="48"/>
      <c r="C1518" s="48"/>
      <c r="D1518" s="48"/>
      <c r="E1518" s="48"/>
      <c r="F1518" s="48"/>
      <c r="G1518" s="48"/>
      <c r="H1518" s="48"/>
      <c r="I1518" s="48"/>
      <c r="J1518" s="48"/>
      <c r="K1518" s="48"/>
      <c r="L1518" s="450">
        <f t="shared" si="94"/>
        <v>1147</v>
      </c>
      <c r="M1518" s="450"/>
      <c r="N1518" s="145" t="s">
        <v>3932</v>
      </c>
      <c r="O1518" s="48"/>
      <c r="P1518" s="48"/>
      <c r="Q1518" s="48"/>
      <c r="R1518" s="48"/>
      <c r="S1518" s="48"/>
      <c r="T1518" s="48"/>
      <c r="U1518" s="451" t="str">
        <f t="shared" si="92"/>
        <v/>
      </c>
      <c r="V1518" s="451"/>
      <c r="W1518" s="451" t="str">
        <f t="shared" si="93"/>
        <v/>
      </c>
      <c r="X1518" s="451"/>
      <c r="Y1518" s="48"/>
      <c r="Z1518" s="48"/>
      <c r="AA1518" s="48"/>
      <c r="AB1518" s="48"/>
      <c r="AC1518" s="48"/>
      <c r="AD1518" s="48"/>
      <c r="AE1518" s="48"/>
      <c r="AF1518" s="48"/>
      <c r="AG1518" s="48"/>
      <c r="AH1518" s="48"/>
      <c r="AI1518" s="48"/>
      <c r="AJ1518" s="48"/>
      <c r="AK1518" s="48"/>
      <c r="AL1518" s="48"/>
      <c r="AM1518" s="48"/>
      <c r="AN1518" s="48"/>
      <c r="AO1518" s="48"/>
      <c r="AP1518" s="48"/>
      <c r="AQ1518" s="48"/>
      <c r="AR1518" s="48"/>
      <c r="AS1518" s="48"/>
      <c r="AT1518" s="48"/>
      <c r="AU1518" s="48"/>
      <c r="AV1518" s="48"/>
      <c r="AW1518" s="48"/>
      <c r="AX1518" s="48"/>
      <c r="AY1518" s="48"/>
      <c r="AZ1518" s="48"/>
      <c r="BA1518" s="48"/>
      <c r="BB1518" s="48"/>
      <c r="BC1518" s="48"/>
      <c r="BD1518" s="48"/>
      <c r="BE1518" s="48"/>
      <c r="BF1518" s="48"/>
      <c r="BG1518" s="48"/>
      <c r="BH1518" s="48"/>
      <c r="BI1518" s="48"/>
      <c r="BJ1518" s="48"/>
      <c r="BK1518" s="48"/>
      <c r="BL1518" s="48"/>
      <c r="BM1518" s="48"/>
      <c r="BN1518" s="48"/>
      <c r="BO1518" s="48"/>
      <c r="BP1518" s="48"/>
      <c r="BQ1518" s="48"/>
      <c r="BR1518" s="48"/>
      <c r="BS1518" s="48"/>
      <c r="BT1518" s="48"/>
      <c r="BU1518" s="48"/>
    </row>
    <row r="1519" spans="1:73" hidden="1">
      <c r="A1519" s="48"/>
      <c r="B1519" s="48"/>
      <c r="C1519" s="48"/>
      <c r="D1519" s="48"/>
      <c r="E1519" s="48"/>
      <c r="F1519" s="48"/>
      <c r="G1519" s="48"/>
      <c r="H1519" s="48"/>
      <c r="I1519" s="48"/>
      <c r="J1519" s="48"/>
      <c r="K1519" s="48"/>
      <c r="L1519" s="450">
        <f t="shared" si="94"/>
        <v>1148</v>
      </c>
      <c r="M1519" s="450"/>
      <c r="N1519" s="145" t="s">
        <v>3933</v>
      </c>
      <c r="O1519" s="48"/>
      <c r="P1519" s="48"/>
      <c r="Q1519" s="48"/>
      <c r="R1519" s="48"/>
      <c r="S1519" s="48"/>
      <c r="T1519" s="48"/>
      <c r="U1519" s="451" t="str">
        <f t="shared" si="92"/>
        <v/>
      </c>
      <c r="V1519" s="451"/>
      <c r="W1519" s="451" t="str">
        <f t="shared" si="93"/>
        <v/>
      </c>
      <c r="X1519" s="451"/>
      <c r="Y1519" s="48"/>
      <c r="Z1519" s="48"/>
      <c r="AA1519" s="48"/>
      <c r="AB1519" s="48"/>
      <c r="AC1519" s="48"/>
      <c r="AD1519" s="48"/>
      <c r="AE1519" s="48"/>
      <c r="AF1519" s="48"/>
      <c r="AG1519" s="48"/>
      <c r="AH1519" s="48"/>
      <c r="AI1519" s="48"/>
      <c r="AJ1519" s="48"/>
      <c r="AK1519" s="48"/>
      <c r="AL1519" s="48"/>
      <c r="AM1519" s="48"/>
      <c r="AN1519" s="48"/>
      <c r="AO1519" s="48"/>
      <c r="AP1519" s="48"/>
      <c r="AQ1519" s="48"/>
      <c r="AR1519" s="48"/>
      <c r="AS1519" s="48"/>
      <c r="AT1519" s="48"/>
      <c r="AU1519" s="48"/>
      <c r="AV1519" s="48"/>
      <c r="AW1519" s="48"/>
      <c r="AX1519" s="48"/>
      <c r="AY1519" s="48"/>
      <c r="AZ1519" s="48"/>
      <c r="BA1519" s="48"/>
      <c r="BB1519" s="48"/>
      <c r="BC1519" s="48"/>
      <c r="BD1519" s="48"/>
      <c r="BE1519" s="48"/>
      <c r="BF1519" s="48"/>
      <c r="BG1519" s="48"/>
      <c r="BH1519" s="48"/>
      <c r="BI1519" s="48"/>
      <c r="BJ1519" s="48"/>
      <c r="BK1519" s="48"/>
      <c r="BL1519" s="48"/>
      <c r="BM1519" s="48"/>
      <c r="BN1519" s="48"/>
      <c r="BO1519" s="48"/>
      <c r="BP1519" s="48"/>
      <c r="BQ1519" s="48"/>
      <c r="BR1519" s="48"/>
      <c r="BS1519" s="48"/>
      <c r="BT1519" s="48"/>
      <c r="BU1519" s="48"/>
    </row>
    <row r="1520" spans="1:73" hidden="1">
      <c r="A1520" s="48"/>
      <c r="B1520" s="48"/>
      <c r="C1520" s="48"/>
      <c r="D1520" s="48"/>
      <c r="E1520" s="48"/>
      <c r="F1520" s="48"/>
      <c r="G1520" s="48"/>
      <c r="H1520" s="48"/>
      <c r="I1520" s="48"/>
      <c r="J1520" s="48"/>
      <c r="K1520" s="48"/>
      <c r="L1520" s="450">
        <f t="shared" si="94"/>
        <v>1149</v>
      </c>
      <c r="M1520" s="450"/>
      <c r="N1520" s="145" t="s">
        <v>3934</v>
      </c>
      <c r="O1520" s="48"/>
      <c r="P1520" s="48"/>
      <c r="Q1520" s="48"/>
      <c r="R1520" s="48"/>
      <c r="S1520" s="48"/>
      <c r="T1520" s="48"/>
      <c r="U1520" s="451" t="str">
        <f t="shared" si="92"/>
        <v/>
      </c>
      <c r="V1520" s="451"/>
      <c r="W1520" s="451" t="str">
        <f t="shared" si="93"/>
        <v/>
      </c>
      <c r="X1520" s="451"/>
      <c r="Y1520" s="48"/>
      <c r="Z1520" s="48"/>
      <c r="AA1520" s="48"/>
      <c r="AB1520" s="48"/>
      <c r="AC1520" s="48"/>
      <c r="AD1520" s="48"/>
      <c r="AE1520" s="48"/>
      <c r="AF1520" s="48"/>
      <c r="AG1520" s="48"/>
      <c r="AH1520" s="48"/>
      <c r="AI1520" s="48"/>
      <c r="AJ1520" s="48"/>
      <c r="AK1520" s="48"/>
      <c r="AL1520" s="48"/>
      <c r="AM1520" s="48"/>
      <c r="AN1520" s="48"/>
      <c r="AO1520" s="48"/>
      <c r="AP1520" s="48"/>
      <c r="AQ1520" s="48"/>
      <c r="AR1520" s="48"/>
      <c r="AS1520" s="48"/>
      <c r="AT1520" s="48"/>
      <c r="AU1520" s="48"/>
      <c r="AV1520" s="48"/>
      <c r="AW1520" s="48"/>
      <c r="AX1520" s="48"/>
      <c r="AY1520" s="48"/>
      <c r="AZ1520" s="48"/>
      <c r="BA1520" s="48"/>
      <c r="BB1520" s="48"/>
      <c r="BC1520" s="48"/>
      <c r="BD1520" s="48"/>
      <c r="BE1520" s="48"/>
      <c r="BF1520" s="48"/>
      <c r="BG1520" s="48"/>
      <c r="BH1520" s="48"/>
      <c r="BI1520" s="48"/>
      <c r="BJ1520" s="48"/>
      <c r="BK1520" s="48"/>
      <c r="BL1520" s="48"/>
      <c r="BM1520" s="48"/>
      <c r="BN1520" s="48"/>
      <c r="BO1520" s="48"/>
      <c r="BP1520" s="48"/>
      <c r="BQ1520" s="48"/>
      <c r="BR1520" s="48"/>
      <c r="BS1520" s="48"/>
      <c r="BT1520" s="48"/>
      <c r="BU1520" s="48"/>
    </row>
    <row r="1521" spans="1:73" hidden="1">
      <c r="A1521" s="48"/>
      <c r="B1521" s="48"/>
      <c r="C1521" s="48"/>
      <c r="D1521" s="48"/>
      <c r="E1521" s="48"/>
      <c r="F1521" s="48"/>
      <c r="G1521" s="48"/>
      <c r="H1521" s="48"/>
      <c r="I1521" s="48"/>
      <c r="J1521" s="48"/>
      <c r="K1521" s="48"/>
      <c r="L1521" s="450">
        <f t="shared" si="94"/>
        <v>1150</v>
      </c>
      <c r="M1521" s="450"/>
      <c r="N1521" s="145" t="s">
        <v>3935</v>
      </c>
      <c r="O1521" s="48"/>
      <c r="P1521" s="48"/>
      <c r="Q1521" s="48"/>
      <c r="R1521" s="48"/>
      <c r="S1521" s="48"/>
      <c r="T1521" s="48"/>
      <c r="U1521" s="451" t="str">
        <f t="shared" si="92"/>
        <v/>
      </c>
      <c r="V1521" s="451"/>
      <c r="W1521" s="451" t="str">
        <f t="shared" si="93"/>
        <v/>
      </c>
      <c r="X1521" s="451"/>
      <c r="Y1521" s="48"/>
      <c r="Z1521" s="48"/>
      <c r="AA1521" s="48"/>
      <c r="AB1521" s="48"/>
      <c r="AC1521" s="48"/>
      <c r="AD1521" s="48"/>
      <c r="AE1521" s="48"/>
      <c r="AF1521" s="48"/>
      <c r="AG1521" s="48"/>
      <c r="AH1521" s="48"/>
      <c r="AI1521" s="48"/>
      <c r="AJ1521" s="48"/>
      <c r="AK1521" s="48"/>
      <c r="AL1521" s="48"/>
      <c r="AM1521" s="48"/>
      <c r="AN1521" s="48"/>
      <c r="AO1521" s="48"/>
      <c r="AP1521" s="48"/>
      <c r="AQ1521" s="48"/>
      <c r="AR1521" s="48"/>
      <c r="AS1521" s="48"/>
      <c r="AT1521" s="48"/>
      <c r="AU1521" s="48"/>
      <c r="AV1521" s="48"/>
      <c r="AW1521" s="48"/>
      <c r="AX1521" s="48"/>
      <c r="AY1521" s="48"/>
      <c r="AZ1521" s="48"/>
      <c r="BA1521" s="48"/>
      <c r="BB1521" s="48"/>
      <c r="BC1521" s="48"/>
      <c r="BD1521" s="48"/>
      <c r="BE1521" s="48"/>
      <c r="BF1521" s="48"/>
      <c r="BG1521" s="48"/>
      <c r="BH1521" s="48"/>
      <c r="BI1521" s="48"/>
      <c r="BJ1521" s="48"/>
      <c r="BK1521" s="48"/>
      <c r="BL1521" s="48"/>
      <c r="BM1521" s="48"/>
      <c r="BN1521" s="48"/>
      <c r="BO1521" s="48"/>
      <c r="BP1521" s="48"/>
      <c r="BQ1521" s="48"/>
      <c r="BR1521" s="48"/>
      <c r="BS1521" s="48"/>
      <c r="BT1521" s="48"/>
      <c r="BU1521" s="48"/>
    </row>
    <row r="1522" spans="1:73" hidden="1">
      <c r="A1522" s="48"/>
      <c r="B1522" s="48"/>
      <c r="C1522" s="48"/>
      <c r="D1522" s="48"/>
      <c r="E1522" s="48"/>
      <c r="F1522" s="48"/>
      <c r="G1522" s="48"/>
      <c r="H1522" s="48"/>
      <c r="I1522" s="48"/>
      <c r="J1522" s="48"/>
      <c r="K1522" s="48"/>
      <c r="L1522" s="450">
        <f t="shared" si="94"/>
        <v>1151</v>
      </c>
      <c r="M1522" s="450"/>
      <c r="N1522" s="145" t="s">
        <v>3936</v>
      </c>
      <c r="O1522" s="48"/>
      <c r="P1522" s="48"/>
      <c r="Q1522" s="48"/>
      <c r="R1522" s="48"/>
      <c r="S1522" s="48"/>
      <c r="T1522" s="48"/>
      <c r="U1522" s="451" t="str">
        <f t="shared" si="92"/>
        <v/>
      </c>
      <c r="V1522" s="451"/>
      <c r="W1522" s="451" t="str">
        <f t="shared" si="93"/>
        <v/>
      </c>
      <c r="X1522" s="451"/>
      <c r="Y1522" s="48"/>
      <c r="Z1522" s="48"/>
      <c r="AA1522" s="48"/>
      <c r="AB1522" s="48"/>
      <c r="AC1522" s="48"/>
      <c r="AD1522" s="48"/>
      <c r="AE1522" s="48"/>
      <c r="AF1522" s="48"/>
      <c r="AG1522" s="48"/>
      <c r="AH1522" s="48"/>
      <c r="AI1522" s="48"/>
      <c r="AJ1522" s="48"/>
      <c r="AK1522" s="48"/>
      <c r="AL1522" s="48"/>
      <c r="AM1522" s="48"/>
      <c r="AN1522" s="48"/>
      <c r="AO1522" s="48"/>
      <c r="AP1522" s="48"/>
      <c r="AQ1522" s="48"/>
      <c r="AR1522" s="48"/>
      <c r="AS1522" s="48"/>
      <c r="AT1522" s="48"/>
      <c r="AU1522" s="48"/>
      <c r="AV1522" s="48"/>
      <c r="AW1522" s="48"/>
      <c r="AX1522" s="48"/>
      <c r="AY1522" s="48"/>
      <c r="AZ1522" s="48"/>
      <c r="BA1522" s="48"/>
      <c r="BB1522" s="48"/>
      <c r="BC1522" s="48"/>
      <c r="BD1522" s="48"/>
      <c r="BE1522" s="48"/>
      <c r="BF1522" s="48"/>
      <c r="BG1522" s="48"/>
      <c r="BH1522" s="48"/>
      <c r="BI1522" s="48"/>
      <c r="BJ1522" s="48"/>
      <c r="BK1522" s="48"/>
      <c r="BL1522" s="48"/>
      <c r="BM1522" s="48"/>
      <c r="BN1522" s="48"/>
      <c r="BO1522" s="48"/>
      <c r="BP1522" s="48"/>
      <c r="BQ1522" s="48"/>
      <c r="BR1522" s="48"/>
      <c r="BS1522" s="48"/>
      <c r="BT1522" s="48"/>
      <c r="BU1522" s="48"/>
    </row>
    <row r="1523" spans="1:73" hidden="1">
      <c r="A1523" s="48"/>
      <c r="B1523" s="48"/>
      <c r="C1523" s="48"/>
      <c r="D1523" s="48"/>
      <c r="E1523" s="48"/>
      <c r="F1523" s="48"/>
      <c r="G1523" s="48"/>
      <c r="H1523" s="48"/>
      <c r="I1523" s="48"/>
      <c r="J1523" s="48"/>
      <c r="K1523" s="48"/>
      <c r="L1523" s="450">
        <f t="shared" si="94"/>
        <v>1152</v>
      </c>
      <c r="M1523" s="450"/>
      <c r="N1523" s="145" t="s">
        <v>3937</v>
      </c>
      <c r="O1523" s="48"/>
      <c r="P1523" s="48"/>
      <c r="Q1523" s="48"/>
      <c r="R1523" s="48"/>
      <c r="S1523" s="48"/>
      <c r="T1523" s="48"/>
      <c r="U1523" s="451" t="str">
        <f t="shared" si="92"/>
        <v/>
      </c>
      <c r="V1523" s="451"/>
      <c r="W1523" s="451" t="str">
        <f t="shared" si="93"/>
        <v/>
      </c>
      <c r="X1523" s="451"/>
      <c r="Y1523" s="48"/>
      <c r="Z1523" s="48"/>
      <c r="AA1523" s="48"/>
      <c r="AB1523" s="48"/>
      <c r="AC1523" s="48"/>
      <c r="AD1523" s="48"/>
      <c r="AE1523" s="48"/>
      <c r="AF1523" s="48"/>
      <c r="AG1523" s="48"/>
      <c r="AH1523" s="48"/>
      <c r="AI1523" s="48"/>
      <c r="AJ1523" s="48"/>
      <c r="AK1523" s="48"/>
      <c r="AL1523" s="48"/>
      <c r="AM1523" s="48"/>
      <c r="AN1523" s="48"/>
      <c r="AO1523" s="48"/>
      <c r="AP1523" s="48"/>
      <c r="AQ1523" s="48"/>
      <c r="AR1523" s="48"/>
      <c r="AS1523" s="48"/>
      <c r="AT1523" s="48"/>
      <c r="AU1523" s="48"/>
      <c r="AV1523" s="48"/>
      <c r="AW1523" s="48"/>
      <c r="AX1523" s="48"/>
      <c r="AY1523" s="48"/>
      <c r="AZ1523" s="48"/>
      <c r="BA1523" s="48"/>
      <c r="BB1523" s="48"/>
      <c r="BC1523" s="48"/>
      <c r="BD1523" s="48"/>
      <c r="BE1523" s="48"/>
      <c r="BF1523" s="48"/>
      <c r="BG1523" s="48"/>
      <c r="BH1523" s="48"/>
      <c r="BI1523" s="48"/>
      <c r="BJ1523" s="48"/>
      <c r="BK1523" s="48"/>
      <c r="BL1523" s="48"/>
      <c r="BM1523" s="48"/>
      <c r="BN1523" s="48"/>
      <c r="BO1523" s="48"/>
      <c r="BP1523" s="48"/>
      <c r="BQ1523" s="48"/>
      <c r="BR1523" s="48"/>
      <c r="BS1523" s="48"/>
      <c r="BT1523" s="48"/>
      <c r="BU1523" s="48"/>
    </row>
    <row r="1524" spans="1:73" hidden="1">
      <c r="A1524" s="48"/>
      <c r="B1524" s="48"/>
      <c r="C1524" s="48"/>
      <c r="D1524" s="48"/>
      <c r="E1524" s="48"/>
      <c r="F1524" s="48"/>
      <c r="G1524" s="48"/>
      <c r="H1524" s="48"/>
      <c r="I1524" s="48"/>
      <c r="J1524" s="48"/>
      <c r="K1524" s="48"/>
      <c r="L1524" s="450">
        <f t="shared" si="94"/>
        <v>1153</v>
      </c>
      <c r="M1524" s="450"/>
      <c r="N1524" s="145" t="s">
        <v>3938</v>
      </c>
      <c r="O1524" s="48"/>
      <c r="P1524" s="48"/>
      <c r="Q1524" s="48"/>
      <c r="R1524" s="48"/>
      <c r="S1524" s="48"/>
      <c r="T1524" s="48"/>
      <c r="U1524" s="451" t="str">
        <f t="shared" si="92"/>
        <v/>
      </c>
      <c r="V1524" s="451"/>
      <c r="W1524" s="451" t="str">
        <f t="shared" si="93"/>
        <v/>
      </c>
      <c r="X1524" s="451"/>
      <c r="Y1524" s="48"/>
      <c r="Z1524" s="48"/>
      <c r="AA1524" s="48"/>
      <c r="AB1524" s="48"/>
      <c r="AC1524" s="48"/>
      <c r="AD1524" s="48"/>
      <c r="AE1524" s="48"/>
      <c r="AF1524" s="48"/>
      <c r="AG1524" s="48"/>
      <c r="AH1524" s="48"/>
      <c r="AI1524" s="48"/>
      <c r="AJ1524" s="48"/>
      <c r="AK1524" s="48"/>
      <c r="AL1524" s="48"/>
      <c r="AM1524" s="48"/>
      <c r="AN1524" s="48"/>
      <c r="AO1524" s="48"/>
      <c r="AP1524" s="48"/>
      <c r="AQ1524" s="48"/>
      <c r="AR1524" s="48"/>
      <c r="AS1524" s="48"/>
      <c r="AT1524" s="48"/>
      <c r="AU1524" s="48"/>
      <c r="AV1524" s="48"/>
      <c r="AW1524" s="48"/>
      <c r="AX1524" s="48"/>
      <c r="AY1524" s="48"/>
      <c r="AZ1524" s="48"/>
      <c r="BA1524" s="48"/>
      <c r="BB1524" s="48"/>
      <c r="BC1524" s="48"/>
      <c r="BD1524" s="48"/>
      <c r="BE1524" s="48"/>
      <c r="BF1524" s="48"/>
      <c r="BG1524" s="48"/>
      <c r="BH1524" s="48"/>
      <c r="BI1524" s="48"/>
      <c r="BJ1524" s="48"/>
      <c r="BK1524" s="48"/>
      <c r="BL1524" s="48"/>
      <c r="BM1524" s="48"/>
      <c r="BN1524" s="48"/>
      <c r="BO1524" s="48"/>
      <c r="BP1524" s="48"/>
      <c r="BQ1524" s="48"/>
      <c r="BR1524" s="48"/>
      <c r="BS1524" s="48"/>
      <c r="BT1524" s="48"/>
      <c r="BU1524" s="48"/>
    </row>
    <row r="1525" spans="1:73" hidden="1">
      <c r="A1525" s="48"/>
      <c r="B1525" s="48"/>
      <c r="C1525" s="48"/>
      <c r="D1525" s="48"/>
      <c r="E1525" s="48"/>
      <c r="F1525" s="48"/>
      <c r="G1525" s="48"/>
      <c r="H1525" s="48"/>
      <c r="I1525" s="48"/>
      <c r="J1525" s="48"/>
      <c r="K1525" s="48"/>
      <c r="L1525" s="450">
        <f t="shared" si="94"/>
        <v>1154</v>
      </c>
      <c r="M1525" s="450"/>
      <c r="N1525" s="145" t="s">
        <v>3939</v>
      </c>
      <c r="O1525" s="48"/>
      <c r="P1525" s="48"/>
      <c r="Q1525" s="48"/>
      <c r="R1525" s="48"/>
      <c r="S1525" s="48"/>
      <c r="T1525" s="48"/>
      <c r="U1525" s="451" t="str">
        <f t="shared" si="92"/>
        <v/>
      </c>
      <c r="V1525" s="451"/>
      <c r="W1525" s="451" t="str">
        <f t="shared" si="93"/>
        <v/>
      </c>
      <c r="X1525" s="451"/>
      <c r="Y1525" s="48"/>
      <c r="Z1525" s="48"/>
      <c r="AA1525" s="48"/>
      <c r="AB1525" s="48"/>
      <c r="AC1525" s="48"/>
      <c r="AD1525" s="48"/>
      <c r="AE1525" s="48"/>
      <c r="AF1525" s="48"/>
      <c r="AG1525" s="48"/>
      <c r="AH1525" s="48"/>
      <c r="AI1525" s="48"/>
      <c r="AJ1525" s="48"/>
      <c r="AK1525" s="48"/>
      <c r="AL1525" s="48"/>
      <c r="AM1525" s="48"/>
      <c r="AN1525" s="48"/>
      <c r="AO1525" s="48"/>
      <c r="AP1525" s="48"/>
      <c r="AQ1525" s="48"/>
      <c r="AR1525" s="48"/>
      <c r="AS1525" s="48"/>
      <c r="AT1525" s="48"/>
      <c r="AU1525" s="48"/>
      <c r="AV1525" s="48"/>
      <c r="AW1525" s="48"/>
      <c r="AX1525" s="48"/>
      <c r="AY1525" s="48"/>
      <c r="AZ1525" s="48"/>
      <c r="BA1525" s="48"/>
      <c r="BB1525" s="48"/>
      <c r="BC1525" s="48"/>
      <c r="BD1525" s="48"/>
      <c r="BE1525" s="48"/>
      <c r="BF1525" s="48"/>
      <c r="BG1525" s="48"/>
      <c r="BH1525" s="48"/>
      <c r="BI1525" s="48"/>
      <c r="BJ1525" s="48"/>
      <c r="BK1525" s="48"/>
      <c r="BL1525" s="48"/>
      <c r="BM1525" s="48"/>
      <c r="BN1525" s="48"/>
      <c r="BO1525" s="48"/>
      <c r="BP1525" s="48"/>
      <c r="BQ1525" s="48"/>
      <c r="BR1525" s="48"/>
      <c r="BS1525" s="48"/>
      <c r="BT1525" s="48"/>
      <c r="BU1525" s="48"/>
    </row>
    <row r="1526" spans="1:73" hidden="1">
      <c r="A1526" s="48"/>
      <c r="B1526" s="48"/>
      <c r="C1526" s="48"/>
      <c r="D1526" s="48"/>
      <c r="E1526" s="48"/>
      <c r="F1526" s="48"/>
      <c r="G1526" s="48"/>
      <c r="H1526" s="48"/>
      <c r="I1526" s="48"/>
      <c r="J1526" s="48"/>
      <c r="K1526" s="48"/>
      <c r="L1526" s="450">
        <f t="shared" ref="L1526:L1589" si="95">L1525+1</f>
        <v>1155</v>
      </c>
      <c r="M1526" s="450"/>
      <c r="N1526" s="145" t="s">
        <v>3940</v>
      </c>
      <c r="O1526" s="48"/>
      <c r="P1526" s="48"/>
      <c r="Q1526" s="48"/>
      <c r="R1526" s="48"/>
      <c r="S1526" s="48"/>
      <c r="T1526" s="48"/>
      <c r="U1526" s="451" t="str">
        <f t="shared" si="92"/>
        <v/>
      </c>
      <c r="V1526" s="451"/>
      <c r="W1526" s="451" t="str">
        <f t="shared" si="93"/>
        <v/>
      </c>
      <c r="X1526" s="451"/>
      <c r="Y1526" s="48"/>
      <c r="Z1526" s="48"/>
      <c r="AA1526" s="48"/>
      <c r="AB1526" s="48"/>
      <c r="AC1526" s="48"/>
      <c r="AD1526" s="48"/>
      <c r="AE1526" s="48"/>
      <c r="AF1526" s="48"/>
      <c r="AG1526" s="48"/>
      <c r="AH1526" s="48"/>
      <c r="AI1526" s="48"/>
      <c r="AJ1526" s="48"/>
      <c r="AK1526" s="48"/>
      <c r="AL1526" s="48"/>
      <c r="AM1526" s="48"/>
      <c r="AN1526" s="48"/>
      <c r="AO1526" s="48"/>
      <c r="AP1526" s="48"/>
      <c r="AQ1526" s="48"/>
      <c r="AR1526" s="48"/>
      <c r="AS1526" s="48"/>
      <c r="AT1526" s="48"/>
      <c r="AU1526" s="48"/>
      <c r="AV1526" s="48"/>
      <c r="AW1526" s="48"/>
      <c r="AX1526" s="48"/>
      <c r="AY1526" s="48"/>
      <c r="AZ1526" s="48"/>
      <c r="BA1526" s="48"/>
      <c r="BB1526" s="48"/>
      <c r="BC1526" s="48"/>
      <c r="BD1526" s="48"/>
      <c r="BE1526" s="48"/>
      <c r="BF1526" s="48"/>
      <c r="BG1526" s="48"/>
      <c r="BH1526" s="48"/>
      <c r="BI1526" s="48"/>
      <c r="BJ1526" s="48"/>
      <c r="BK1526" s="48"/>
      <c r="BL1526" s="48"/>
      <c r="BM1526" s="48"/>
      <c r="BN1526" s="48"/>
      <c r="BO1526" s="48"/>
      <c r="BP1526" s="48"/>
      <c r="BQ1526" s="48"/>
      <c r="BR1526" s="48"/>
      <c r="BS1526" s="48"/>
      <c r="BT1526" s="48"/>
      <c r="BU1526" s="48"/>
    </row>
    <row r="1527" spans="1:73" hidden="1">
      <c r="A1527" s="48"/>
      <c r="B1527" s="48"/>
      <c r="C1527" s="48"/>
      <c r="D1527" s="48"/>
      <c r="E1527" s="48"/>
      <c r="F1527" s="48"/>
      <c r="G1527" s="48"/>
      <c r="H1527" s="48"/>
      <c r="I1527" s="48"/>
      <c r="J1527" s="48"/>
      <c r="K1527" s="48"/>
      <c r="L1527" s="450">
        <f t="shared" si="95"/>
        <v>1156</v>
      </c>
      <c r="M1527" s="450"/>
      <c r="N1527" s="145" t="s">
        <v>3941</v>
      </c>
      <c r="O1527" s="48"/>
      <c r="P1527" s="48"/>
      <c r="Q1527" s="48"/>
      <c r="R1527" s="48"/>
      <c r="S1527" s="48"/>
      <c r="T1527" s="48"/>
      <c r="U1527" s="451" t="str">
        <f t="shared" si="92"/>
        <v/>
      </c>
      <c r="V1527" s="451"/>
      <c r="W1527" s="451" t="str">
        <f t="shared" si="93"/>
        <v/>
      </c>
      <c r="X1527" s="451"/>
      <c r="Y1527" s="48"/>
      <c r="Z1527" s="48"/>
      <c r="AA1527" s="48"/>
      <c r="AB1527" s="48"/>
      <c r="AC1527" s="48"/>
      <c r="AD1527" s="48"/>
      <c r="AE1527" s="48"/>
      <c r="AF1527" s="48"/>
      <c r="AG1527" s="48"/>
      <c r="AH1527" s="48"/>
      <c r="AI1527" s="48"/>
      <c r="AJ1527" s="48"/>
      <c r="AK1527" s="48"/>
      <c r="AL1527" s="48"/>
      <c r="AM1527" s="48"/>
      <c r="AN1527" s="48"/>
      <c r="AO1527" s="48"/>
      <c r="AP1527" s="48"/>
      <c r="AQ1527" s="48"/>
      <c r="AR1527" s="48"/>
      <c r="AS1527" s="48"/>
      <c r="AT1527" s="48"/>
      <c r="AU1527" s="48"/>
      <c r="AV1527" s="48"/>
      <c r="AW1527" s="48"/>
      <c r="AX1527" s="48"/>
      <c r="AY1527" s="48"/>
      <c r="AZ1527" s="48"/>
      <c r="BA1527" s="48"/>
      <c r="BB1527" s="48"/>
      <c r="BC1527" s="48"/>
      <c r="BD1527" s="48"/>
      <c r="BE1527" s="48"/>
      <c r="BF1527" s="48"/>
      <c r="BG1527" s="48"/>
      <c r="BH1527" s="48"/>
      <c r="BI1527" s="48"/>
      <c r="BJ1527" s="48"/>
      <c r="BK1527" s="48"/>
      <c r="BL1527" s="48"/>
      <c r="BM1527" s="48"/>
      <c r="BN1527" s="48"/>
      <c r="BO1527" s="48"/>
      <c r="BP1527" s="48"/>
      <c r="BQ1527" s="48"/>
      <c r="BR1527" s="48"/>
      <c r="BS1527" s="48"/>
      <c r="BT1527" s="48"/>
      <c r="BU1527" s="48"/>
    </row>
    <row r="1528" spans="1:73" hidden="1">
      <c r="A1528" s="48"/>
      <c r="B1528" s="48"/>
      <c r="C1528" s="48"/>
      <c r="D1528" s="48"/>
      <c r="E1528" s="48"/>
      <c r="F1528" s="48"/>
      <c r="G1528" s="48"/>
      <c r="H1528" s="48"/>
      <c r="I1528" s="48"/>
      <c r="J1528" s="48"/>
      <c r="K1528" s="48"/>
      <c r="L1528" s="450">
        <f t="shared" si="95"/>
        <v>1157</v>
      </c>
      <c r="M1528" s="450"/>
      <c r="N1528" s="145" t="s">
        <v>3942</v>
      </c>
      <c r="O1528" s="48"/>
      <c r="P1528" s="48"/>
      <c r="Q1528" s="48"/>
      <c r="R1528" s="48"/>
      <c r="S1528" s="48"/>
      <c r="T1528" s="48"/>
      <c r="U1528" s="451" t="str">
        <f t="shared" si="92"/>
        <v/>
      </c>
      <c r="V1528" s="451"/>
      <c r="W1528" s="451" t="str">
        <f t="shared" si="93"/>
        <v/>
      </c>
      <c r="X1528" s="451"/>
      <c r="Y1528" s="48"/>
      <c r="Z1528" s="48"/>
      <c r="AA1528" s="48"/>
      <c r="AB1528" s="48"/>
      <c r="AC1528" s="48"/>
      <c r="AD1528" s="48"/>
      <c r="AE1528" s="48"/>
      <c r="AF1528" s="48"/>
      <c r="AG1528" s="48"/>
      <c r="AH1528" s="48"/>
      <c r="AI1528" s="48"/>
      <c r="AJ1528" s="48"/>
      <c r="AK1528" s="48"/>
      <c r="AL1528" s="48"/>
      <c r="AM1528" s="48"/>
      <c r="AN1528" s="48"/>
      <c r="AO1528" s="48"/>
      <c r="AP1528" s="48"/>
      <c r="AQ1528" s="48"/>
      <c r="AR1528" s="48"/>
      <c r="AS1528" s="48"/>
      <c r="AT1528" s="48"/>
      <c r="AU1528" s="48"/>
      <c r="AV1528" s="48"/>
      <c r="AW1528" s="48"/>
      <c r="AX1528" s="48"/>
      <c r="AY1528" s="48"/>
      <c r="AZ1528" s="48"/>
      <c r="BA1528" s="48"/>
      <c r="BB1528" s="48"/>
      <c r="BC1528" s="48"/>
      <c r="BD1528" s="48"/>
      <c r="BE1528" s="48"/>
      <c r="BF1528" s="48"/>
      <c r="BG1528" s="48"/>
      <c r="BH1528" s="48"/>
      <c r="BI1528" s="48"/>
      <c r="BJ1528" s="48"/>
      <c r="BK1528" s="48"/>
      <c r="BL1528" s="48"/>
      <c r="BM1528" s="48"/>
      <c r="BN1528" s="48"/>
      <c r="BO1528" s="48"/>
      <c r="BP1528" s="48"/>
      <c r="BQ1528" s="48"/>
      <c r="BR1528" s="48"/>
      <c r="BS1528" s="48"/>
      <c r="BT1528" s="48"/>
      <c r="BU1528" s="48"/>
    </row>
    <row r="1529" spans="1:73" hidden="1">
      <c r="A1529" s="48"/>
      <c r="B1529" s="48"/>
      <c r="C1529" s="48"/>
      <c r="D1529" s="48"/>
      <c r="E1529" s="48"/>
      <c r="F1529" s="48"/>
      <c r="G1529" s="48"/>
      <c r="H1529" s="48"/>
      <c r="I1529" s="48"/>
      <c r="J1529" s="48"/>
      <c r="K1529" s="48"/>
      <c r="L1529" s="450">
        <f t="shared" si="95"/>
        <v>1158</v>
      </c>
      <c r="M1529" s="450"/>
      <c r="N1529" s="145" t="s">
        <v>3943</v>
      </c>
      <c r="O1529" s="48"/>
      <c r="P1529" s="48"/>
      <c r="Q1529" s="48"/>
      <c r="R1529" s="48"/>
      <c r="S1529" s="48"/>
      <c r="T1529" s="48"/>
      <c r="U1529" s="451" t="str">
        <f t="shared" si="92"/>
        <v/>
      </c>
      <c r="V1529" s="451"/>
      <c r="W1529" s="451" t="str">
        <f t="shared" si="93"/>
        <v/>
      </c>
      <c r="X1529" s="451"/>
      <c r="Y1529" s="48"/>
      <c r="Z1529" s="48"/>
      <c r="AA1529" s="48"/>
      <c r="AB1529" s="48"/>
      <c r="AC1529" s="48"/>
      <c r="AD1529" s="48"/>
      <c r="AE1529" s="48"/>
      <c r="AF1529" s="48"/>
      <c r="AG1529" s="48"/>
      <c r="AH1529" s="48"/>
      <c r="AI1529" s="48"/>
      <c r="AJ1529" s="48"/>
      <c r="AK1529" s="48"/>
      <c r="AL1529" s="48"/>
      <c r="AM1529" s="48"/>
      <c r="AN1529" s="48"/>
      <c r="AO1529" s="48"/>
      <c r="AP1529" s="48"/>
      <c r="AQ1529" s="48"/>
      <c r="AR1529" s="48"/>
      <c r="AS1529" s="48"/>
      <c r="AT1529" s="48"/>
      <c r="AU1529" s="48"/>
      <c r="AV1529" s="48"/>
      <c r="AW1529" s="48"/>
      <c r="AX1529" s="48"/>
      <c r="AY1529" s="48"/>
      <c r="AZ1529" s="48"/>
      <c r="BA1529" s="48"/>
      <c r="BB1529" s="48"/>
      <c r="BC1529" s="48"/>
      <c r="BD1529" s="48"/>
      <c r="BE1529" s="48"/>
      <c r="BF1529" s="48"/>
      <c r="BG1529" s="48"/>
      <c r="BH1529" s="48"/>
      <c r="BI1529" s="48"/>
      <c r="BJ1529" s="48"/>
      <c r="BK1529" s="48"/>
      <c r="BL1529" s="48"/>
      <c r="BM1529" s="48"/>
      <c r="BN1529" s="48"/>
      <c r="BO1529" s="48"/>
      <c r="BP1529" s="48"/>
      <c r="BQ1529" s="48"/>
      <c r="BR1529" s="48"/>
      <c r="BS1529" s="48"/>
      <c r="BT1529" s="48"/>
      <c r="BU1529" s="48"/>
    </row>
    <row r="1530" spans="1:73" hidden="1">
      <c r="A1530" s="48"/>
      <c r="B1530" s="48"/>
      <c r="C1530" s="48"/>
      <c r="D1530" s="48"/>
      <c r="E1530" s="48"/>
      <c r="F1530" s="48"/>
      <c r="G1530" s="48"/>
      <c r="H1530" s="48"/>
      <c r="I1530" s="48"/>
      <c r="J1530" s="48"/>
      <c r="K1530" s="48"/>
      <c r="L1530" s="450">
        <f t="shared" si="95"/>
        <v>1159</v>
      </c>
      <c r="M1530" s="450"/>
      <c r="N1530" s="145" t="s">
        <v>3944</v>
      </c>
      <c r="O1530" s="48"/>
      <c r="P1530" s="48"/>
      <c r="Q1530" s="48"/>
      <c r="R1530" s="48"/>
      <c r="S1530" s="48"/>
      <c r="T1530" s="48"/>
      <c r="U1530" s="451" t="str">
        <f t="shared" si="92"/>
        <v/>
      </c>
      <c r="V1530" s="451"/>
      <c r="W1530" s="451" t="str">
        <f t="shared" si="93"/>
        <v/>
      </c>
      <c r="X1530" s="451"/>
      <c r="Y1530" s="48"/>
      <c r="Z1530" s="48"/>
      <c r="AA1530" s="48"/>
      <c r="AB1530" s="48"/>
      <c r="AC1530" s="48"/>
      <c r="AD1530" s="48"/>
      <c r="AE1530" s="48"/>
      <c r="AF1530" s="48"/>
      <c r="AG1530" s="48"/>
      <c r="AH1530" s="48"/>
      <c r="AI1530" s="48"/>
      <c r="AJ1530" s="48"/>
      <c r="AK1530" s="48"/>
      <c r="AL1530" s="48"/>
      <c r="AM1530" s="48"/>
      <c r="AN1530" s="48"/>
      <c r="AO1530" s="48"/>
      <c r="AP1530" s="48"/>
      <c r="AQ1530" s="48"/>
      <c r="AR1530" s="48"/>
      <c r="AS1530" s="48"/>
      <c r="AT1530" s="48"/>
      <c r="AU1530" s="48"/>
      <c r="AV1530" s="48"/>
      <c r="AW1530" s="48"/>
      <c r="AX1530" s="48"/>
      <c r="AY1530" s="48"/>
      <c r="AZ1530" s="48"/>
      <c r="BA1530" s="48"/>
      <c r="BB1530" s="48"/>
      <c r="BC1530" s="48"/>
      <c r="BD1530" s="48"/>
      <c r="BE1530" s="48"/>
      <c r="BF1530" s="48"/>
      <c r="BG1530" s="48"/>
      <c r="BH1530" s="48"/>
      <c r="BI1530" s="48"/>
      <c r="BJ1530" s="48"/>
      <c r="BK1530" s="48"/>
      <c r="BL1530" s="48"/>
      <c r="BM1530" s="48"/>
      <c r="BN1530" s="48"/>
      <c r="BO1530" s="48"/>
      <c r="BP1530" s="48"/>
      <c r="BQ1530" s="48"/>
      <c r="BR1530" s="48"/>
      <c r="BS1530" s="48"/>
      <c r="BT1530" s="48"/>
      <c r="BU1530" s="48"/>
    </row>
    <row r="1531" spans="1:73" hidden="1">
      <c r="A1531" s="48"/>
      <c r="B1531" s="48"/>
      <c r="C1531" s="48"/>
      <c r="D1531" s="48"/>
      <c r="E1531" s="48"/>
      <c r="F1531" s="48"/>
      <c r="G1531" s="48"/>
      <c r="H1531" s="48"/>
      <c r="I1531" s="48"/>
      <c r="J1531" s="48"/>
      <c r="K1531" s="48"/>
      <c r="L1531" s="450">
        <f t="shared" si="95"/>
        <v>1160</v>
      </c>
      <c r="M1531" s="450"/>
      <c r="N1531" s="145" t="s">
        <v>3945</v>
      </c>
      <c r="O1531" s="48"/>
      <c r="P1531" s="48"/>
      <c r="Q1531" s="48"/>
      <c r="R1531" s="48"/>
      <c r="S1531" s="48"/>
      <c r="T1531" s="48"/>
      <c r="U1531" s="451" t="str">
        <f t="shared" si="92"/>
        <v/>
      </c>
      <c r="V1531" s="451"/>
      <c r="W1531" s="451" t="str">
        <f t="shared" si="93"/>
        <v/>
      </c>
      <c r="X1531" s="451"/>
      <c r="Y1531" s="48"/>
      <c r="Z1531" s="48"/>
      <c r="AA1531" s="48"/>
      <c r="AB1531" s="48"/>
      <c r="AC1531" s="48"/>
      <c r="AD1531" s="48"/>
      <c r="AE1531" s="48"/>
      <c r="AF1531" s="48"/>
      <c r="AG1531" s="48"/>
      <c r="AH1531" s="48"/>
      <c r="AI1531" s="48"/>
      <c r="AJ1531" s="48"/>
      <c r="AK1531" s="48"/>
      <c r="AL1531" s="48"/>
      <c r="AM1531" s="48"/>
      <c r="AN1531" s="48"/>
      <c r="AO1531" s="48"/>
      <c r="AP1531" s="48"/>
      <c r="AQ1531" s="48"/>
      <c r="AR1531" s="48"/>
      <c r="AS1531" s="48"/>
      <c r="AT1531" s="48"/>
      <c r="AU1531" s="48"/>
      <c r="AV1531" s="48"/>
      <c r="AW1531" s="48"/>
      <c r="AX1531" s="48"/>
      <c r="AY1531" s="48"/>
      <c r="AZ1531" s="48"/>
      <c r="BA1531" s="48"/>
      <c r="BB1531" s="48"/>
      <c r="BC1531" s="48"/>
      <c r="BD1531" s="48"/>
      <c r="BE1531" s="48"/>
      <c r="BF1531" s="48"/>
      <c r="BG1531" s="48"/>
      <c r="BH1531" s="48"/>
      <c r="BI1531" s="48"/>
      <c r="BJ1531" s="48"/>
      <c r="BK1531" s="48"/>
      <c r="BL1531" s="48"/>
      <c r="BM1531" s="48"/>
      <c r="BN1531" s="48"/>
      <c r="BO1531" s="48"/>
      <c r="BP1531" s="48"/>
      <c r="BQ1531" s="48"/>
      <c r="BR1531" s="48"/>
      <c r="BS1531" s="48"/>
      <c r="BT1531" s="48"/>
      <c r="BU1531" s="48"/>
    </row>
    <row r="1532" spans="1:73" hidden="1">
      <c r="A1532" s="48"/>
      <c r="B1532" s="48"/>
      <c r="C1532" s="48"/>
      <c r="D1532" s="48"/>
      <c r="E1532" s="48"/>
      <c r="F1532" s="48"/>
      <c r="G1532" s="48"/>
      <c r="H1532" s="48"/>
      <c r="I1532" s="48"/>
      <c r="J1532" s="48"/>
      <c r="K1532" s="48"/>
      <c r="L1532" s="450">
        <f t="shared" si="95"/>
        <v>1161</v>
      </c>
      <c r="M1532" s="450"/>
      <c r="N1532" s="145" t="s">
        <v>3946</v>
      </c>
      <c r="O1532" s="48"/>
      <c r="P1532" s="48"/>
      <c r="Q1532" s="48"/>
      <c r="R1532" s="48"/>
      <c r="S1532" s="48"/>
      <c r="T1532" s="48"/>
      <c r="U1532" s="451" t="str">
        <f t="shared" ref="U1532:U1595" si="96">IF(N1532=Q$364,"Yes","")</f>
        <v/>
      </c>
      <c r="V1532" s="451"/>
      <c r="W1532" s="451" t="str">
        <f t="shared" ref="W1532:W1595" si="97">IF(N1532=Q$366,"Yes","")</f>
        <v/>
      </c>
      <c r="X1532" s="451"/>
      <c r="Y1532" s="48"/>
      <c r="Z1532" s="48"/>
      <c r="AA1532" s="48"/>
      <c r="AB1532" s="48"/>
      <c r="AC1532" s="48"/>
      <c r="AD1532" s="48"/>
      <c r="AE1532" s="48"/>
      <c r="AF1532" s="48"/>
      <c r="AG1532" s="48"/>
      <c r="AH1532" s="48"/>
      <c r="AI1532" s="48"/>
      <c r="AJ1532" s="48"/>
      <c r="AK1532" s="48"/>
      <c r="AL1532" s="48"/>
      <c r="AM1532" s="48"/>
      <c r="AN1532" s="48"/>
      <c r="AO1532" s="48"/>
      <c r="AP1532" s="48"/>
      <c r="AQ1532" s="48"/>
      <c r="AR1532" s="48"/>
      <c r="AS1532" s="48"/>
      <c r="AT1532" s="48"/>
      <c r="AU1532" s="48"/>
      <c r="AV1532" s="48"/>
      <c r="AW1532" s="48"/>
      <c r="AX1532" s="48"/>
      <c r="AY1532" s="48"/>
      <c r="AZ1532" s="48"/>
      <c r="BA1532" s="48"/>
      <c r="BB1532" s="48"/>
      <c r="BC1532" s="48"/>
      <c r="BD1532" s="48"/>
      <c r="BE1532" s="48"/>
      <c r="BF1532" s="48"/>
      <c r="BG1532" s="48"/>
      <c r="BH1532" s="48"/>
      <c r="BI1532" s="48"/>
      <c r="BJ1532" s="48"/>
      <c r="BK1532" s="48"/>
      <c r="BL1532" s="48"/>
      <c r="BM1532" s="48"/>
      <c r="BN1532" s="48"/>
      <c r="BO1532" s="48"/>
      <c r="BP1532" s="48"/>
      <c r="BQ1532" s="48"/>
      <c r="BR1532" s="48"/>
      <c r="BS1532" s="48"/>
      <c r="BT1532" s="48"/>
      <c r="BU1532" s="48"/>
    </row>
    <row r="1533" spans="1:73" hidden="1">
      <c r="A1533" s="48"/>
      <c r="B1533" s="48"/>
      <c r="C1533" s="48"/>
      <c r="D1533" s="48"/>
      <c r="E1533" s="48"/>
      <c r="F1533" s="48"/>
      <c r="G1533" s="48"/>
      <c r="H1533" s="48"/>
      <c r="I1533" s="48"/>
      <c r="J1533" s="48"/>
      <c r="K1533" s="48"/>
      <c r="L1533" s="450">
        <f t="shared" si="95"/>
        <v>1162</v>
      </c>
      <c r="M1533" s="450"/>
      <c r="N1533" s="145" t="s">
        <v>2488</v>
      </c>
      <c r="O1533" s="48"/>
      <c r="P1533" s="48"/>
      <c r="Q1533" s="48"/>
      <c r="R1533" s="48"/>
      <c r="S1533" s="48"/>
      <c r="T1533" s="48"/>
      <c r="U1533" s="451" t="str">
        <f t="shared" si="96"/>
        <v/>
      </c>
      <c r="V1533" s="451"/>
      <c r="W1533" s="451" t="str">
        <f t="shared" si="97"/>
        <v/>
      </c>
      <c r="X1533" s="451"/>
      <c r="Y1533" s="48"/>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48"/>
      <c r="BJ1533" s="48"/>
      <c r="BK1533" s="48"/>
      <c r="BL1533" s="48"/>
      <c r="BM1533" s="48"/>
      <c r="BN1533" s="48"/>
      <c r="BO1533" s="48"/>
      <c r="BP1533" s="48"/>
      <c r="BQ1533" s="48"/>
      <c r="BR1533" s="48"/>
      <c r="BS1533" s="48"/>
      <c r="BT1533" s="48"/>
      <c r="BU1533" s="48"/>
    </row>
    <row r="1534" spans="1:73" hidden="1">
      <c r="A1534" s="48"/>
      <c r="B1534" s="48"/>
      <c r="C1534" s="48"/>
      <c r="D1534" s="48"/>
      <c r="E1534" s="48"/>
      <c r="F1534" s="48"/>
      <c r="G1534" s="48"/>
      <c r="H1534" s="48"/>
      <c r="I1534" s="48"/>
      <c r="J1534" s="48"/>
      <c r="K1534" s="48"/>
      <c r="L1534" s="450">
        <f t="shared" si="95"/>
        <v>1163</v>
      </c>
      <c r="M1534" s="450"/>
      <c r="N1534" s="145" t="s">
        <v>3947</v>
      </c>
      <c r="O1534" s="48"/>
      <c r="P1534" s="48"/>
      <c r="Q1534" s="48"/>
      <c r="R1534" s="48"/>
      <c r="S1534" s="48"/>
      <c r="T1534" s="48"/>
      <c r="U1534" s="451" t="str">
        <f t="shared" si="96"/>
        <v/>
      </c>
      <c r="V1534" s="451"/>
      <c r="W1534" s="451" t="str">
        <f t="shared" si="97"/>
        <v/>
      </c>
      <c r="X1534" s="451"/>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48"/>
      <c r="BJ1534" s="48"/>
      <c r="BK1534" s="48"/>
      <c r="BL1534" s="48"/>
      <c r="BM1534" s="48"/>
      <c r="BN1534" s="48"/>
      <c r="BO1534" s="48"/>
      <c r="BP1534" s="48"/>
      <c r="BQ1534" s="48"/>
      <c r="BR1534" s="48"/>
      <c r="BS1534" s="48"/>
      <c r="BT1534" s="48"/>
      <c r="BU1534" s="48"/>
    </row>
    <row r="1535" spans="1:73" hidden="1">
      <c r="A1535" s="48"/>
      <c r="B1535" s="48"/>
      <c r="C1535" s="48"/>
      <c r="D1535" s="48"/>
      <c r="E1535" s="48"/>
      <c r="F1535" s="48"/>
      <c r="G1535" s="48"/>
      <c r="H1535" s="48"/>
      <c r="I1535" s="48"/>
      <c r="J1535" s="48"/>
      <c r="K1535" s="48"/>
      <c r="L1535" s="450">
        <f t="shared" si="95"/>
        <v>1164</v>
      </c>
      <c r="M1535" s="450"/>
      <c r="N1535" s="145" t="s">
        <v>3948</v>
      </c>
      <c r="O1535" s="48"/>
      <c r="P1535" s="48"/>
      <c r="Q1535" s="48"/>
      <c r="R1535" s="48"/>
      <c r="S1535" s="48"/>
      <c r="T1535" s="48"/>
      <c r="U1535" s="451" t="str">
        <f t="shared" si="96"/>
        <v/>
      </c>
      <c r="V1535" s="451"/>
      <c r="W1535" s="451" t="str">
        <f t="shared" si="97"/>
        <v/>
      </c>
      <c r="X1535" s="451"/>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48"/>
      <c r="BJ1535" s="48"/>
      <c r="BK1535" s="48"/>
      <c r="BL1535" s="48"/>
      <c r="BM1535" s="48"/>
      <c r="BN1535" s="48"/>
      <c r="BO1535" s="48"/>
      <c r="BP1535" s="48"/>
      <c r="BQ1535" s="48"/>
      <c r="BR1535" s="48"/>
      <c r="BS1535" s="48"/>
      <c r="BT1535" s="48"/>
      <c r="BU1535" s="48"/>
    </row>
    <row r="1536" spans="1:73" hidden="1">
      <c r="A1536" s="48"/>
      <c r="B1536" s="48"/>
      <c r="C1536" s="48"/>
      <c r="D1536" s="48"/>
      <c r="E1536" s="48"/>
      <c r="F1536" s="48"/>
      <c r="G1536" s="48"/>
      <c r="H1536" s="48"/>
      <c r="I1536" s="48"/>
      <c r="J1536" s="48"/>
      <c r="K1536" s="48"/>
      <c r="L1536" s="450">
        <f t="shared" si="95"/>
        <v>1165</v>
      </c>
      <c r="M1536" s="450"/>
      <c r="N1536" s="145" t="s">
        <v>3949</v>
      </c>
      <c r="O1536" s="48"/>
      <c r="P1536" s="48"/>
      <c r="Q1536" s="48"/>
      <c r="R1536" s="48"/>
      <c r="S1536" s="48"/>
      <c r="T1536" s="48"/>
      <c r="U1536" s="451" t="str">
        <f t="shared" si="96"/>
        <v/>
      </c>
      <c r="V1536" s="451"/>
      <c r="W1536" s="451" t="str">
        <f t="shared" si="97"/>
        <v/>
      </c>
      <c r="X1536" s="451"/>
      <c r="Y1536" s="48"/>
      <c r="Z1536" s="48"/>
      <c r="AA1536" s="48"/>
      <c r="AB1536" s="48"/>
      <c r="AC1536" s="48"/>
      <c r="AD1536" s="48"/>
      <c r="AE1536" s="48"/>
      <c r="AF1536" s="48"/>
      <c r="AG1536" s="48"/>
      <c r="AH1536" s="48"/>
      <c r="AI1536" s="48"/>
      <c r="AJ1536" s="48"/>
      <c r="AK1536" s="48"/>
      <c r="AL1536" s="48"/>
      <c r="AM1536" s="48"/>
      <c r="AN1536" s="48"/>
      <c r="AO1536" s="48"/>
      <c r="AP1536" s="48"/>
      <c r="AQ1536" s="48"/>
      <c r="AR1536" s="48"/>
      <c r="AS1536" s="48"/>
      <c r="AT1536" s="48"/>
      <c r="AU1536" s="48"/>
      <c r="AV1536" s="48"/>
      <c r="AW1536" s="48"/>
      <c r="AX1536" s="48"/>
      <c r="AY1536" s="48"/>
      <c r="AZ1536" s="48"/>
      <c r="BA1536" s="48"/>
      <c r="BB1536" s="48"/>
      <c r="BC1536" s="48"/>
      <c r="BD1536" s="48"/>
      <c r="BE1536" s="48"/>
      <c r="BF1536" s="48"/>
      <c r="BG1536" s="48"/>
      <c r="BH1536" s="48"/>
      <c r="BI1536" s="48"/>
      <c r="BJ1536" s="48"/>
      <c r="BK1536" s="48"/>
      <c r="BL1536" s="48"/>
      <c r="BM1536" s="48"/>
      <c r="BN1536" s="48"/>
      <c r="BO1536" s="48"/>
      <c r="BP1536" s="48"/>
      <c r="BQ1536" s="48"/>
      <c r="BR1536" s="48"/>
      <c r="BS1536" s="48"/>
      <c r="BT1536" s="48"/>
      <c r="BU1536" s="48"/>
    </row>
    <row r="1537" spans="1:73" hidden="1">
      <c r="A1537" s="48"/>
      <c r="B1537" s="48"/>
      <c r="C1537" s="48"/>
      <c r="D1537" s="48"/>
      <c r="E1537" s="48"/>
      <c r="F1537" s="48"/>
      <c r="G1537" s="48"/>
      <c r="H1537" s="48"/>
      <c r="I1537" s="48"/>
      <c r="J1537" s="48"/>
      <c r="K1537" s="48"/>
      <c r="L1537" s="450">
        <f t="shared" si="95"/>
        <v>1166</v>
      </c>
      <c r="M1537" s="450"/>
      <c r="N1537" s="145" t="s">
        <v>3950</v>
      </c>
      <c r="O1537" s="48"/>
      <c r="P1537" s="48"/>
      <c r="Q1537" s="48"/>
      <c r="R1537" s="48"/>
      <c r="S1537" s="48"/>
      <c r="T1537" s="48"/>
      <c r="U1537" s="451" t="str">
        <f t="shared" si="96"/>
        <v/>
      </c>
      <c r="V1537" s="451"/>
      <c r="W1537" s="451" t="str">
        <f t="shared" si="97"/>
        <v/>
      </c>
      <c r="X1537" s="451"/>
      <c r="Y1537" s="48"/>
      <c r="Z1537" s="48"/>
      <c r="AA1537" s="48"/>
      <c r="AB1537" s="48"/>
      <c r="AC1537" s="48"/>
      <c r="AD1537" s="48"/>
      <c r="AE1537" s="48"/>
      <c r="AF1537" s="48"/>
      <c r="AG1537" s="48"/>
      <c r="AH1537" s="48"/>
      <c r="AI1537" s="48"/>
      <c r="AJ1537" s="48"/>
      <c r="AK1537" s="48"/>
      <c r="AL1537" s="48"/>
      <c r="AM1537" s="48"/>
      <c r="AN1537" s="48"/>
      <c r="AO1537" s="48"/>
      <c r="AP1537" s="48"/>
      <c r="AQ1537" s="48"/>
      <c r="AR1537" s="48"/>
      <c r="AS1537" s="48"/>
      <c r="AT1537" s="48"/>
      <c r="AU1537" s="48"/>
      <c r="AV1537" s="48"/>
      <c r="AW1537" s="48"/>
      <c r="AX1537" s="48"/>
      <c r="AY1537" s="48"/>
      <c r="AZ1537" s="48"/>
      <c r="BA1537" s="48"/>
      <c r="BB1537" s="48"/>
      <c r="BC1537" s="48"/>
      <c r="BD1537" s="48"/>
      <c r="BE1537" s="48"/>
      <c r="BF1537" s="48"/>
      <c r="BG1537" s="48"/>
      <c r="BH1537" s="48"/>
      <c r="BI1537" s="48"/>
      <c r="BJ1537" s="48"/>
      <c r="BK1537" s="48"/>
      <c r="BL1537" s="48"/>
      <c r="BM1537" s="48"/>
      <c r="BN1537" s="48"/>
      <c r="BO1537" s="48"/>
      <c r="BP1537" s="48"/>
      <c r="BQ1537" s="48"/>
      <c r="BR1537" s="48"/>
      <c r="BS1537" s="48"/>
      <c r="BT1537" s="48"/>
      <c r="BU1537" s="48"/>
    </row>
    <row r="1538" spans="1:73" hidden="1">
      <c r="A1538" s="48"/>
      <c r="B1538" s="48"/>
      <c r="C1538" s="48"/>
      <c r="D1538" s="48"/>
      <c r="E1538" s="48"/>
      <c r="F1538" s="48"/>
      <c r="G1538" s="48"/>
      <c r="H1538" s="48"/>
      <c r="I1538" s="48"/>
      <c r="J1538" s="48"/>
      <c r="K1538" s="48"/>
      <c r="L1538" s="450">
        <f t="shared" si="95"/>
        <v>1167</v>
      </c>
      <c r="M1538" s="450"/>
      <c r="N1538" s="145" t="s">
        <v>3951</v>
      </c>
      <c r="O1538" s="48"/>
      <c r="P1538" s="48"/>
      <c r="Q1538" s="48"/>
      <c r="R1538" s="48"/>
      <c r="S1538" s="48"/>
      <c r="T1538" s="48"/>
      <c r="U1538" s="451" t="str">
        <f t="shared" si="96"/>
        <v/>
      </c>
      <c r="V1538" s="451"/>
      <c r="W1538" s="451" t="str">
        <f t="shared" si="97"/>
        <v/>
      </c>
      <c r="X1538" s="451"/>
      <c r="Y1538" s="48"/>
      <c r="Z1538" s="48"/>
      <c r="AA1538" s="48"/>
      <c r="AB1538" s="48"/>
      <c r="AC1538" s="48"/>
      <c r="AD1538" s="48"/>
      <c r="AE1538" s="48"/>
      <c r="AF1538" s="48"/>
      <c r="AG1538" s="48"/>
      <c r="AH1538" s="48"/>
      <c r="AI1538" s="48"/>
      <c r="AJ1538" s="48"/>
      <c r="AK1538" s="48"/>
      <c r="AL1538" s="48"/>
      <c r="AM1538" s="48"/>
      <c r="AN1538" s="48"/>
      <c r="AO1538" s="48"/>
      <c r="AP1538" s="48"/>
      <c r="AQ1538" s="48"/>
      <c r="AR1538" s="48"/>
      <c r="AS1538" s="48"/>
      <c r="AT1538" s="48"/>
      <c r="AU1538" s="48"/>
      <c r="AV1538" s="48"/>
      <c r="AW1538" s="48"/>
      <c r="AX1538" s="48"/>
      <c r="AY1538" s="48"/>
      <c r="AZ1538" s="48"/>
      <c r="BA1538" s="48"/>
      <c r="BB1538" s="48"/>
      <c r="BC1538" s="48"/>
      <c r="BD1538" s="48"/>
      <c r="BE1538" s="48"/>
      <c r="BF1538" s="48"/>
      <c r="BG1538" s="48"/>
      <c r="BH1538" s="48"/>
      <c r="BI1538" s="48"/>
      <c r="BJ1538" s="48"/>
      <c r="BK1538" s="48"/>
      <c r="BL1538" s="48"/>
      <c r="BM1538" s="48"/>
      <c r="BN1538" s="48"/>
      <c r="BO1538" s="48"/>
      <c r="BP1538" s="48"/>
      <c r="BQ1538" s="48"/>
      <c r="BR1538" s="48"/>
      <c r="BS1538" s="48"/>
      <c r="BT1538" s="48"/>
      <c r="BU1538" s="48"/>
    </row>
    <row r="1539" spans="1:73" hidden="1">
      <c r="A1539" s="48"/>
      <c r="B1539" s="48"/>
      <c r="C1539" s="48"/>
      <c r="D1539" s="48"/>
      <c r="E1539" s="48"/>
      <c r="F1539" s="48"/>
      <c r="G1539" s="48"/>
      <c r="H1539" s="48"/>
      <c r="I1539" s="48"/>
      <c r="J1539" s="48"/>
      <c r="K1539" s="48"/>
      <c r="L1539" s="450">
        <f t="shared" si="95"/>
        <v>1168</v>
      </c>
      <c r="M1539" s="450"/>
      <c r="N1539" s="145" t="s">
        <v>1389</v>
      </c>
      <c r="O1539" s="48"/>
      <c r="P1539" s="48"/>
      <c r="Q1539" s="48"/>
      <c r="R1539" s="48"/>
      <c r="S1539" s="48"/>
      <c r="T1539" s="48"/>
      <c r="U1539" s="451" t="str">
        <f t="shared" si="96"/>
        <v/>
      </c>
      <c r="V1539" s="451"/>
      <c r="W1539" s="451" t="str">
        <f t="shared" si="97"/>
        <v/>
      </c>
      <c r="X1539" s="451"/>
      <c r="Y1539" s="48"/>
      <c r="Z1539" s="48"/>
      <c r="AA1539" s="48"/>
      <c r="AB1539" s="48"/>
      <c r="AC1539" s="48"/>
      <c r="AD1539" s="48"/>
      <c r="AE1539" s="48"/>
      <c r="AF1539" s="48"/>
      <c r="AG1539" s="48"/>
      <c r="AH1539" s="48"/>
      <c r="AI1539" s="48"/>
      <c r="AJ1539" s="48"/>
      <c r="AK1539" s="48"/>
      <c r="AL1539" s="48"/>
      <c r="AM1539" s="48"/>
      <c r="AN1539" s="48"/>
      <c r="AO1539" s="48"/>
      <c r="AP1539" s="48"/>
      <c r="AQ1539" s="48"/>
      <c r="AR1539" s="48"/>
      <c r="AS1539" s="48"/>
      <c r="AT1539" s="48"/>
      <c r="AU1539" s="48"/>
      <c r="AV1539" s="48"/>
      <c r="AW1539" s="48"/>
      <c r="AX1539" s="48"/>
      <c r="AY1539" s="48"/>
      <c r="AZ1539" s="48"/>
      <c r="BA1539" s="48"/>
      <c r="BB1539" s="48"/>
      <c r="BC1539" s="48"/>
      <c r="BD1539" s="48"/>
      <c r="BE1539" s="48"/>
      <c r="BF1539" s="48"/>
      <c r="BG1539" s="48"/>
      <c r="BH1539" s="48"/>
      <c r="BI1539" s="48"/>
      <c r="BJ1539" s="48"/>
      <c r="BK1539" s="48"/>
      <c r="BL1539" s="48"/>
      <c r="BM1539" s="48"/>
      <c r="BN1539" s="48"/>
      <c r="BO1539" s="48"/>
      <c r="BP1539" s="48"/>
      <c r="BQ1539" s="48"/>
      <c r="BR1539" s="48"/>
      <c r="BS1539" s="48"/>
      <c r="BT1539" s="48"/>
      <c r="BU1539" s="48"/>
    </row>
    <row r="1540" spans="1:73" hidden="1">
      <c r="A1540" s="48"/>
      <c r="B1540" s="48"/>
      <c r="C1540" s="48"/>
      <c r="D1540" s="48"/>
      <c r="E1540" s="48"/>
      <c r="F1540" s="48"/>
      <c r="G1540" s="48"/>
      <c r="H1540" s="48"/>
      <c r="I1540" s="48"/>
      <c r="J1540" s="48"/>
      <c r="K1540" s="48"/>
      <c r="L1540" s="450">
        <f t="shared" si="95"/>
        <v>1169</v>
      </c>
      <c r="M1540" s="450"/>
      <c r="N1540" s="145" t="s">
        <v>3952</v>
      </c>
      <c r="O1540" s="48"/>
      <c r="P1540" s="48"/>
      <c r="Q1540" s="48"/>
      <c r="R1540" s="48"/>
      <c r="S1540" s="48"/>
      <c r="T1540" s="48"/>
      <c r="U1540" s="451" t="str">
        <f t="shared" si="96"/>
        <v/>
      </c>
      <c r="V1540" s="451"/>
      <c r="W1540" s="451" t="str">
        <f t="shared" si="97"/>
        <v/>
      </c>
      <c r="X1540" s="451"/>
      <c r="Y1540" s="48"/>
      <c r="Z1540" s="48"/>
      <c r="AA1540" s="48"/>
      <c r="AB1540" s="48"/>
      <c r="AC1540" s="48"/>
      <c r="AD1540" s="48"/>
      <c r="AE1540" s="48"/>
      <c r="AF1540" s="48"/>
      <c r="AG1540" s="48"/>
      <c r="AH1540" s="48"/>
      <c r="AI1540" s="48"/>
      <c r="AJ1540" s="48"/>
      <c r="AK1540" s="48"/>
      <c r="AL1540" s="48"/>
      <c r="AM1540" s="48"/>
      <c r="AN1540" s="48"/>
      <c r="AO1540" s="48"/>
      <c r="AP1540" s="48"/>
      <c r="AQ1540" s="48"/>
      <c r="AR1540" s="48"/>
      <c r="AS1540" s="48"/>
      <c r="AT1540" s="48"/>
      <c r="AU1540" s="48"/>
      <c r="AV1540" s="48"/>
      <c r="AW1540" s="48"/>
      <c r="AX1540" s="48"/>
      <c r="AY1540" s="48"/>
      <c r="AZ1540" s="48"/>
      <c r="BA1540" s="48"/>
      <c r="BB1540" s="48"/>
      <c r="BC1540" s="48"/>
      <c r="BD1540" s="48"/>
      <c r="BE1540" s="48"/>
      <c r="BF1540" s="48"/>
      <c r="BG1540" s="48"/>
      <c r="BH1540" s="48"/>
      <c r="BI1540" s="48"/>
      <c r="BJ1540" s="48"/>
      <c r="BK1540" s="48"/>
      <c r="BL1540" s="48"/>
      <c r="BM1540" s="48"/>
      <c r="BN1540" s="48"/>
      <c r="BO1540" s="48"/>
      <c r="BP1540" s="48"/>
      <c r="BQ1540" s="48"/>
      <c r="BR1540" s="48"/>
      <c r="BS1540" s="48"/>
      <c r="BT1540" s="48"/>
      <c r="BU1540" s="48"/>
    </row>
    <row r="1541" spans="1:73" hidden="1">
      <c r="A1541" s="48"/>
      <c r="B1541" s="48"/>
      <c r="C1541" s="48"/>
      <c r="D1541" s="48"/>
      <c r="E1541" s="48"/>
      <c r="F1541" s="48"/>
      <c r="G1541" s="48"/>
      <c r="H1541" s="48"/>
      <c r="I1541" s="48"/>
      <c r="J1541" s="48"/>
      <c r="K1541" s="48"/>
      <c r="L1541" s="450">
        <f t="shared" si="95"/>
        <v>1170</v>
      </c>
      <c r="M1541" s="450"/>
      <c r="N1541" s="145" t="s">
        <v>3953</v>
      </c>
      <c r="O1541" s="48"/>
      <c r="P1541" s="48"/>
      <c r="Q1541" s="48"/>
      <c r="R1541" s="48"/>
      <c r="S1541" s="48"/>
      <c r="T1541" s="48"/>
      <c r="U1541" s="451" t="str">
        <f t="shared" si="96"/>
        <v/>
      </c>
      <c r="V1541" s="451"/>
      <c r="W1541" s="451" t="str">
        <f t="shared" si="97"/>
        <v/>
      </c>
      <c r="X1541" s="451"/>
      <c r="Y1541" s="48"/>
      <c r="Z1541" s="48"/>
      <c r="AA1541" s="48"/>
      <c r="AB1541" s="48"/>
      <c r="AC1541" s="48"/>
      <c r="AD1541" s="48"/>
      <c r="AE1541" s="48"/>
      <c r="AF1541" s="48"/>
      <c r="AG1541" s="48"/>
      <c r="AH1541" s="48"/>
      <c r="AI1541" s="48"/>
      <c r="AJ1541" s="48"/>
      <c r="AK1541" s="48"/>
      <c r="AL1541" s="48"/>
      <c r="AM1541" s="48"/>
      <c r="AN1541" s="48"/>
      <c r="AO1541" s="48"/>
      <c r="AP1541" s="48"/>
      <c r="AQ1541" s="48"/>
      <c r="AR1541" s="48"/>
      <c r="AS1541" s="48"/>
      <c r="AT1541" s="48"/>
      <c r="AU1541" s="48"/>
      <c r="AV1541" s="48"/>
      <c r="AW1541" s="48"/>
      <c r="AX1541" s="48"/>
      <c r="AY1541" s="48"/>
      <c r="AZ1541" s="48"/>
      <c r="BA1541" s="48"/>
      <c r="BB1541" s="48"/>
      <c r="BC1541" s="48"/>
      <c r="BD1541" s="48"/>
      <c r="BE1541" s="48"/>
      <c r="BF1541" s="48"/>
      <c r="BG1541" s="48"/>
      <c r="BH1541" s="48"/>
      <c r="BI1541" s="48"/>
      <c r="BJ1541" s="48"/>
      <c r="BK1541" s="48"/>
      <c r="BL1541" s="48"/>
      <c r="BM1541" s="48"/>
      <c r="BN1541" s="48"/>
      <c r="BO1541" s="48"/>
      <c r="BP1541" s="48"/>
      <c r="BQ1541" s="48"/>
      <c r="BR1541" s="48"/>
      <c r="BS1541" s="48"/>
      <c r="BT1541" s="48"/>
      <c r="BU1541" s="48"/>
    </row>
    <row r="1542" spans="1:73" hidden="1">
      <c r="A1542" s="48"/>
      <c r="B1542" s="48"/>
      <c r="C1542" s="48"/>
      <c r="D1542" s="48"/>
      <c r="E1542" s="48"/>
      <c r="F1542" s="48"/>
      <c r="G1542" s="48"/>
      <c r="H1542" s="48"/>
      <c r="I1542" s="48"/>
      <c r="J1542" s="48"/>
      <c r="K1542" s="48"/>
      <c r="L1542" s="450">
        <f t="shared" si="95"/>
        <v>1171</v>
      </c>
      <c r="M1542" s="450"/>
      <c r="N1542" s="145" t="s">
        <v>1131</v>
      </c>
      <c r="O1542" s="48"/>
      <c r="P1542" s="48"/>
      <c r="Q1542" s="48"/>
      <c r="R1542" s="48"/>
      <c r="S1542" s="48"/>
      <c r="T1542" s="48"/>
      <c r="U1542" s="451" t="str">
        <f t="shared" si="96"/>
        <v/>
      </c>
      <c r="V1542" s="451"/>
      <c r="W1542" s="451" t="str">
        <f t="shared" si="97"/>
        <v/>
      </c>
      <c r="X1542" s="451"/>
      <c r="Y1542" s="48"/>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48"/>
      <c r="BJ1542" s="48"/>
      <c r="BK1542" s="48"/>
      <c r="BL1542" s="48"/>
      <c r="BM1542" s="48"/>
      <c r="BN1542" s="48"/>
      <c r="BO1542" s="48"/>
      <c r="BP1542" s="48"/>
      <c r="BQ1542" s="48"/>
      <c r="BR1542" s="48"/>
      <c r="BS1542" s="48"/>
      <c r="BT1542" s="48"/>
      <c r="BU1542" s="48"/>
    </row>
    <row r="1543" spans="1:73" hidden="1">
      <c r="A1543" s="48"/>
      <c r="B1543" s="48"/>
      <c r="C1543" s="48"/>
      <c r="D1543" s="48"/>
      <c r="E1543" s="48"/>
      <c r="F1543" s="48"/>
      <c r="G1543" s="48"/>
      <c r="H1543" s="48"/>
      <c r="I1543" s="48"/>
      <c r="J1543" s="48"/>
      <c r="K1543" s="48"/>
      <c r="L1543" s="450">
        <f t="shared" si="95"/>
        <v>1172</v>
      </c>
      <c r="M1543" s="450"/>
      <c r="N1543" s="145" t="s">
        <v>1139</v>
      </c>
      <c r="O1543" s="48"/>
      <c r="P1543" s="48"/>
      <c r="Q1543" s="48"/>
      <c r="R1543" s="48"/>
      <c r="S1543" s="48"/>
      <c r="T1543" s="48"/>
      <c r="U1543" s="451" t="str">
        <f t="shared" si="96"/>
        <v/>
      </c>
      <c r="V1543" s="451"/>
      <c r="W1543" s="451" t="str">
        <f t="shared" si="97"/>
        <v/>
      </c>
      <c r="X1543" s="451"/>
      <c r="Y1543" s="48"/>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48"/>
      <c r="BJ1543" s="48"/>
      <c r="BK1543" s="48"/>
      <c r="BL1543" s="48"/>
      <c r="BM1543" s="48"/>
      <c r="BN1543" s="48"/>
      <c r="BO1543" s="48"/>
      <c r="BP1543" s="48"/>
      <c r="BQ1543" s="48"/>
      <c r="BR1543" s="48"/>
      <c r="BS1543" s="48"/>
      <c r="BT1543" s="48"/>
      <c r="BU1543" s="48"/>
    </row>
    <row r="1544" spans="1:73" hidden="1">
      <c r="A1544" s="48"/>
      <c r="B1544" s="48"/>
      <c r="C1544" s="48"/>
      <c r="D1544" s="48"/>
      <c r="E1544" s="48"/>
      <c r="F1544" s="48"/>
      <c r="G1544" s="48"/>
      <c r="H1544" s="48"/>
      <c r="I1544" s="48"/>
      <c r="J1544" s="48"/>
      <c r="K1544" s="48"/>
      <c r="L1544" s="450">
        <f t="shared" si="95"/>
        <v>1173</v>
      </c>
      <c r="M1544" s="450"/>
      <c r="N1544" s="145" t="s">
        <v>1151</v>
      </c>
      <c r="O1544" s="48"/>
      <c r="P1544" s="48"/>
      <c r="Q1544" s="48"/>
      <c r="R1544" s="48"/>
      <c r="S1544" s="48"/>
      <c r="T1544" s="48"/>
      <c r="U1544" s="451" t="str">
        <f t="shared" si="96"/>
        <v/>
      </c>
      <c r="V1544" s="451"/>
      <c r="W1544" s="451" t="str">
        <f t="shared" si="97"/>
        <v/>
      </c>
      <c r="X1544" s="451"/>
      <c r="Y1544" s="48"/>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48"/>
      <c r="BJ1544" s="48"/>
      <c r="BK1544" s="48"/>
      <c r="BL1544" s="48"/>
      <c r="BM1544" s="48"/>
      <c r="BN1544" s="48"/>
      <c r="BO1544" s="48"/>
      <c r="BP1544" s="48"/>
      <c r="BQ1544" s="48"/>
      <c r="BR1544" s="48"/>
      <c r="BS1544" s="48"/>
      <c r="BT1544" s="48"/>
      <c r="BU1544" s="48"/>
    </row>
    <row r="1545" spans="1:73" hidden="1">
      <c r="A1545" s="48"/>
      <c r="B1545" s="48"/>
      <c r="C1545" s="48"/>
      <c r="D1545" s="48"/>
      <c r="E1545" s="48"/>
      <c r="F1545" s="48"/>
      <c r="G1545" s="48"/>
      <c r="H1545" s="48"/>
      <c r="I1545" s="48"/>
      <c r="J1545" s="48"/>
      <c r="K1545" s="48"/>
      <c r="L1545" s="450">
        <f t="shared" si="95"/>
        <v>1174</v>
      </c>
      <c r="M1545" s="450"/>
      <c r="N1545" s="145" t="s">
        <v>1163</v>
      </c>
      <c r="O1545" s="48"/>
      <c r="P1545" s="48"/>
      <c r="Q1545" s="48"/>
      <c r="R1545" s="48"/>
      <c r="S1545" s="48"/>
      <c r="T1545" s="48"/>
      <c r="U1545" s="451" t="str">
        <f t="shared" si="96"/>
        <v/>
      </c>
      <c r="V1545" s="451"/>
      <c r="W1545" s="451" t="str">
        <f t="shared" si="97"/>
        <v/>
      </c>
      <c r="X1545" s="451"/>
      <c r="Y1545" s="48"/>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48"/>
      <c r="BJ1545" s="48"/>
      <c r="BK1545" s="48"/>
      <c r="BL1545" s="48"/>
      <c r="BM1545" s="48"/>
      <c r="BN1545" s="48"/>
      <c r="BO1545" s="48"/>
      <c r="BP1545" s="48"/>
      <c r="BQ1545" s="48"/>
      <c r="BR1545" s="48"/>
      <c r="BS1545" s="48"/>
      <c r="BT1545" s="48"/>
      <c r="BU1545" s="48"/>
    </row>
    <row r="1546" spans="1:73" hidden="1">
      <c r="A1546" s="48"/>
      <c r="B1546" s="48"/>
      <c r="C1546" s="48"/>
      <c r="D1546" s="48"/>
      <c r="E1546" s="48"/>
      <c r="F1546" s="48"/>
      <c r="G1546" s="48"/>
      <c r="H1546" s="48"/>
      <c r="I1546" s="48"/>
      <c r="J1546" s="48"/>
      <c r="K1546" s="48"/>
      <c r="L1546" s="450">
        <f t="shared" si="95"/>
        <v>1175</v>
      </c>
      <c r="M1546" s="450"/>
      <c r="N1546" s="145" t="s">
        <v>1347</v>
      </c>
      <c r="O1546" s="48"/>
      <c r="P1546" s="48"/>
      <c r="Q1546" s="48"/>
      <c r="R1546" s="48"/>
      <c r="S1546" s="48"/>
      <c r="T1546" s="48"/>
      <c r="U1546" s="451" t="str">
        <f t="shared" si="96"/>
        <v/>
      </c>
      <c r="V1546" s="451"/>
      <c r="W1546" s="451" t="str">
        <f t="shared" si="97"/>
        <v/>
      </c>
      <c r="X1546" s="451"/>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row>
    <row r="1547" spans="1:73" hidden="1">
      <c r="A1547" s="48"/>
      <c r="B1547" s="48"/>
      <c r="C1547" s="48"/>
      <c r="D1547" s="48"/>
      <c r="E1547" s="48"/>
      <c r="F1547" s="48"/>
      <c r="G1547" s="48"/>
      <c r="H1547" s="48"/>
      <c r="I1547" s="48"/>
      <c r="J1547" s="48"/>
      <c r="K1547" s="48"/>
      <c r="L1547" s="450">
        <f t="shared" si="95"/>
        <v>1176</v>
      </c>
      <c r="M1547" s="450"/>
      <c r="N1547" s="145" t="s">
        <v>3954</v>
      </c>
      <c r="O1547" s="48"/>
      <c r="P1547" s="48"/>
      <c r="Q1547" s="48"/>
      <c r="R1547" s="48"/>
      <c r="S1547" s="48"/>
      <c r="T1547" s="48"/>
      <c r="U1547" s="451" t="str">
        <f t="shared" si="96"/>
        <v/>
      </c>
      <c r="V1547" s="451"/>
      <c r="W1547" s="451" t="str">
        <f t="shared" si="97"/>
        <v/>
      </c>
      <c r="X1547" s="451"/>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row>
    <row r="1548" spans="1:73" hidden="1">
      <c r="A1548" s="48"/>
      <c r="B1548" s="48"/>
      <c r="C1548" s="48"/>
      <c r="D1548" s="48"/>
      <c r="E1548" s="48"/>
      <c r="F1548" s="48"/>
      <c r="G1548" s="48"/>
      <c r="H1548" s="48"/>
      <c r="I1548" s="48"/>
      <c r="J1548" s="48"/>
      <c r="K1548" s="48"/>
      <c r="L1548" s="450">
        <f t="shared" si="95"/>
        <v>1177</v>
      </c>
      <c r="M1548" s="450"/>
      <c r="N1548" s="145" t="s">
        <v>3955</v>
      </c>
      <c r="O1548" s="48"/>
      <c r="P1548" s="48"/>
      <c r="Q1548" s="48"/>
      <c r="R1548" s="48"/>
      <c r="S1548" s="48"/>
      <c r="T1548" s="48"/>
      <c r="U1548" s="451" t="str">
        <f t="shared" si="96"/>
        <v/>
      </c>
      <c r="V1548" s="451"/>
      <c r="W1548" s="451" t="str">
        <f t="shared" si="97"/>
        <v/>
      </c>
      <c r="X1548" s="451"/>
      <c r="Y1548" s="48"/>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48"/>
      <c r="BJ1548" s="48"/>
      <c r="BK1548" s="48"/>
      <c r="BL1548" s="48"/>
      <c r="BM1548" s="48"/>
      <c r="BN1548" s="48"/>
      <c r="BO1548" s="48"/>
      <c r="BP1548" s="48"/>
      <c r="BQ1548" s="48"/>
      <c r="BR1548" s="48"/>
      <c r="BS1548" s="48"/>
      <c r="BT1548" s="48"/>
      <c r="BU1548" s="48"/>
    </row>
    <row r="1549" spans="1:73" hidden="1">
      <c r="A1549" s="48"/>
      <c r="B1549" s="48"/>
      <c r="C1549" s="48"/>
      <c r="D1549" s="48"/>
      <c r="E1549" s="48"/>
      <c r="F1549" s="48"/>
      <c r="G1549" s="48"/>
      <c r="H1549" s="48"/>
      <c r="I1549" s="48"/>
      <c r="J1549" s="48"/>
      <c r="K1549" s="48"/>
      <c r="L1549" s="450">
        <f t="shared" si="95"/>
        <v>1178</v>
      </c>
      <c r="M1549" s="450"/>
      <c r="N1549" s="145" t="s">
        <v>3956</v>
      </c>
      <c r="O1549" s="48"/>
      <c r="P1549" s="48"/>
      <c r="Q1549" s="48"/>
      <c r="R1549" s="48"/>
      <c r="S1549" s="48"/>
      <c r="T1549" s="48"/>
      <c r="U1549" s="451" t="str">
        <f t="shared" si="96"/>
        <v/>
      </c>
      <c r="V1549" s="451"/>
      <c r="W1549" s="451" t="str">
        <f t="shared" si="97"/>
        <v/>
      </c>
      <c r="X1549" s="451"/>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row>
    <row r="1550" spans="1:73" hidden="1">
      <c r="A1550" s="48"/>
      <c r="B1550" s="48"/>
      <c r="C1550" s="48"/>
      <c r="D1550" s="48"/>
      <c r="E1550" s="48"/>
      <c r="F1550" s="48"/>
      <c r="G1550" s="48"/>
      <c r="H1550" s="48"/>
      <c r="I1550" s="48"/>
      <c r="J1550" s="48"/>
      <c r="K1550" s="48"/>
      <c r="L1550" s="450">
        <f t="shared" si="95"/>
        <v>1179</v>
      </c>
      <c r="M1550" s="450"/>
      <c r="N1550" s="145" t="s">
        <v>1111</v>
      </c>
      <c r="O1550" s="48"/>
      <c r="P1550" s="48"/>
      <c r="Q1550" s="48"/>
      <c r="R1550" s="48"/>
      <c r="S1550" s="48"/>
      <c r="T1550" s="48"/>
      <c r="U1550" s="451" t="str">
        <f t="shared" si="96"/>
        <v/>
      </c>
      <c r="V1550" s="451"/>
      <c r="W1550" s="451" t="str">
        <f t="shared" si="97"/>
        <v/>
      </c>
      <c r="X1550" s="451"/>
      <c r="Y1550" s="48"/>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48"/>
      <c r="BJ1550" s="48"/>
      <c r="BK1550" s="48"/>
      <c r="BL1550" s="48"/>
      <c r="BM1550" s="48"/>
      <c r="BN1550" s="48"/>
      <c r="BO1550" s="48"/>
      <c r="BP1550" s="48"/>
      <c r="BQ1550" s="48"/>
      <c r="BR1550" s="48"/>
      <c r="BS1550" s="48"/>
      <c r="BT1550" s="48"/>
      <c r="BU1550" s="48"/>
    </row>
    <row r="1551" spans="1:73" hidden="1">
      <c r="A1551" s="48"/>
      <c r="B1551" s="48"/>
      <c r="C1551" s="48"/>
      <c r="D1551" s="48"/>
      <c r="E1551" s="48"/>
      <c r="F1551" s="48"/>
      <c r="G1551" s="48"/>
      <c r="H1551" s="48"/>
      <c r="I1551" s="48"/>
      <c r="J1551" s="48"/>
      <c r="K1551" s="48"/>
      <c r="L1551" s="450">
        <f t="shared" si="95"/>
        <v>1180</v>
      </c>
      <c r="M1551" s="450"/>
      <c r="N1551" s="145" t="s">
        <v>3957</v>
      </c>
      <c r="O1551" s="48"/>
      <c r="P1551" s="48"/>
      <c r="Q1551" s="48"/>
      <c r="R1551" s="48"/>
      <c r="S1551" s="48"/>
      <c r="T1551" s="48"/>
      <c r="U1551" s="451" t="str">
        <f t="shared" si="96"/>
        <v/>
      </c>
      <c r="V1551" s="451"/>
      <c r="W1551" s="451" t="str">
        <f t="shared" si="97"/>
        <v/>
      </c>
      <c r="X1551" s="451"/>
      <c r="Y1551" s="48"/>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48"/>
      <c r="BJ1551" s="48"/>
      <c r="BK1551" s="48"/>
      <c r="BL1551" s="48"/>
      <c r="BM1551" s="48"/>
      <c r="BN1551" s="48"/>
      <c r="BO1551" s="48"/>
      <c r="BP1551" s="48"/>
      <c r="BQ1551" s="48"/>
      <c r="BR1551" s="48"/>
      <c r="BS1551" s="48"/>
      <c r="BT1551" s="48"/>
      <c r="BU1551" s="48"/>
    </row>
    <row r="1552" spans="1:73" hidden="1">
      <c r="A1552" s="48"/>
      <c r="B1552" s="48"/>
      <c r="C1552" s="48"/>
      <c r="D1552" s="48"/>
      <c r="E1552" s="48"/>
      <c r="F1552" s="48"/>
      <c r="G1552" s="48"/>
      <c r="H1552" s="48"/>
      <c r="I1552" s="48"/>
      <c r="J1552" s="48"/>
      <c r="K1552" s="48"/>
      <c r="L1552" s="450">
        <f t="shared" si="95"/>
        <v>1181</v>
      </c>
      <c r="M1552" s="450"/>
      <c r="N1552" s="145" t="s">
        <v>3958</v>
      </c>
      <c r="O1552" s="48"/>
      <c r="P1552" s="48"/>
      <c r="Q1552" s="48"/>
      <c r="R1552" s="48"/>
      <c r="S1552" s="48"/>
      <c r="T1552" s="48"/>
      <c r="U1552" s="451" t="str">
        <f t="shared" si="96"/>
        <v/>
      </c>
      <c r="V1552" s="451"/>
      <c r="W1552" s="451" t="str">
        <f t="shared" si="97"/>
        <v/>
      </c>
      <c r="X1552" s="451"/>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48"/>
      <c r="BJ1552" s="48"/>
      <c r="BK1552" s="48"/>
      <c r="BL1552" s="48"/>
      <c r="BM1552" s="48"/>
      <c r="BN1552" s="48"/>
      <c r="BO1552" s="48"/>
      <c r="BP1552" s="48"/>
      <c r="BQ1552" s="48"/>
      <c r="BR1552" s="48"/>
      <c r="BS1552" s="48"/>
      <c r="BT1552" s="48"/>
      <c r="BU1552" s="48"/>
    </row>
    <row r="1553" spans="1:73" hidden="1">
      <c r="A1553" s="48"/>
      <c r="B1553" s="48"/>
      <c r="C1553" s="48"/>
      <c r="D1553" s="48"/>
      <c r="E1553" s="48"/>
      <c r="F1553" s="48"/>
      <c r="G1553" s="48"/>
      <c r="H1553" s="48"/>
      <c r="I1553" s="48"/>
      <c r="J1553" s="48"/>
      <c r="K1553" s="48"/>
      <c r="L1553" s="450">
        <f t="shared" si="95"/>
        <v>1182</v>
      </c>
      <c r="M1553" s="450"/>
      <c r="N1553" s="145" t="s">
        <v>3959</v>
      </c>
      <c r="O1553" s="48"/>
      <c r="P1553" s="48"/>
      <c r="Q1553" s="48"/>
      <c r="R1553" s="48"/>
      <c r="S1553" s="48"/>
      <c r="T1553" s="48"/>
      <c r="U1553" s="451" t="str">
        <f t="shared" si="96"/>
        <v/>
      </c>
      <c r="V1553" s="451"/>
      <c r="W1553" s="451" t="str">
        <f t="shared" si="97"/>
        <v/>
      </c>
      <c r="X1553" s="451"/>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48"/>
      <c r="BJ1553" s="48"/>
      <c r="BK1553" s="48"/>
      <c r="BL1553" s="48"/>
      <c r="BM1553" s="48"/>
      <c r="BN1553" s="48"/>
      <c r="BO1553" s="48"/>
      <c r="BP1553" s="48"/>
      <c r="BQ1553" s="48"/>
      <c r="BR1553" s="48"/>
      <c r="BS1553" s="48"/>
      <c r="BT1553" s="48"/>
      <c r="BU1553" s="48"/>
    </row>
    <row r="1554" spans="1:73" hidden="1">
      <c r="A1554" s="48"/>
      <c r="B1554" s="48"/>
      <c r="C1554" s="48"/>
      <c r="D1554" s="48"/>
      <c r="E1554" s="48"/>
      <c r="F1554" s="48"/>
      <c r="G1554" s="48"/>
      <c r="H1554" s="48"/>
      <c r="I1554" s="48"/>
      <c r="J1554" s="48"/>
      <c r="K1554" s="48"/>
      <c r="L1554" s="450">
        <f t="shared" si="95"/>
        <v>1183</v>
      </c>
      <c r="M1554" s="450"/>
      <c r="N1554" s="145" t="s">
        <v>3960</v>
      </c>
      <c r="O1554" s="48"/>
      <c r="P1554" s="48"/>
      <c r="Q1554" s="48"/>
      <c r="R1554" s="48"/>
      <c r="S1554" s="48"/>
      <c r="T1554" s="48"/>
      <c r="U1554" s="451" t="str">
        <f t="shared" si="96"/>
        <v/>
      </c>
      <c r="V1554" s="451"/>
      <c r="W1554" s="451" t="str">
        <f t="shared" si="97"/>
        <v/>
      </c>
      <c r="X1554" s="451"/>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row>
    <row r="1555" spans="1:73" hidden="1">
      <c r="A1555" s="48"/>
      <c r="B1555" s="48"/>
      <c r="C1555" s="48"/>
      <c r="D1555" s="48"/>
      <c r="E1555" s="48"/>
      <c r="F1555" s="48"/>
      <c r="G1555" s="48"/>
      <c r="H1555" s="48"/>
      <c r="I1555" s="48"/>
      <c r="J1555" s="48"/>
      <c r="K1555" s="48"/>
      <c r="L1555" s="450">
        <f t="shared" si="95"/>
        <v>1184</v>
      </c>
      <c r="M1555" s="450"/>
      <c r="N1555" s="145" t="s">
        <v>3961</v>
      </c>
      <c r="O1555" s="48"/>
      <c r="P1555" s="48"/>
      <c r="Q1555" s="48"/>
      <c r="R1555" s="48"/>
      <c r="S1555" s="48"/>
      <c r="T1555" s="48"/>
      <c r="U1555" s="451" t="str">
        <f t="shared" si="96"/>
        <v/>
      </c>
      <c r="V1555" s="451"/>
      <c r="W1555" s="451" t="str">
        <f t="shared" si="97"/>
        <v/>
      </c>
      <c r="X1555" s="451"/>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row>
    <row r="1556" spans="1:73" hidden="1">
      <c r="A1556" s="48"/>
      <c r="B1556" s="48"/>
      <c r="C1556" s="48"/>
      <c r="D1556" s="48"/>
      <c r="E1556" s="48"/>
      <c r="F1556" s="48"/>
      <c r="G1556" s="48"/>
      <c r="H1556" s="48"/>
      <c r="I1556" s="48"/>
      <c r="J1556" s="48"/>
      <c r="K1556" s="48"/>
      <c r="L1556" s="450">
        <f t="shared" si="95"/>
        <v>1185</v>
      </c>
      <c r="M1556" s="450"/>
      <c r="N1556" s="145" t="s">
        <v>3962</v>
      </c>
      <c r="O1556" s="48"/>
      <c r="P1556" s="48"/>
      <c r="Q1556" s="48"/>
      <c r="R1556" s="48"/>
      <c r="S1556" s="48"/>
      <c r="T1556" s="48"/>
      <c r="U1556" s="451" t="str">
        <f t="shared" si="96"/>
        <v/>
      </c>
      <c r="V1556" s="451"/>
      <c r="W1556" s="451" t="str">
        <f t="shared" si="97"/>
        <v/>
      </c>
      <c r="X1556" s="451"/>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row>
    <row r="1557" spans="1:73" hidden="1">
      <c r="A1557" s="48"/>
      <c r="B1557" s="48"/>
      <c r="C1557" s="48"/>
      <c r="D1557" s="48"/>
      <c r="E1557" s="48"/>
      <c r="F1557" s="48"/>
      <c r="G1557" s="48"/>
      <c r="H1557" s="48"/>
      <c r="I1557" s="48"/>
      <c r="J1557" s="48"/>
      <c r="K1557" s="48"/>
      <c r="L1557" s="450">
        <f t="shared" si="95"/>
        <v>1186</v>
      </c>
      <c r="M1557" s="450"/>
      <c r="N1557" s="145" t="s">
        <v>3963</v>
      </c>
      <c r="O1557" s="48"/>
      <c r="P1557" s="48"/>
      <c r="Q1557" s="48"/>
      <c r="R1557" s="48"/>
      <c r="S1557" s="48"/>
      <c r="T1557" s="48"/>
      <c r="U1557" s="451" t="str">
        <f t="shared" si="96"/>
        <v/>
      </c>
      <c r="V1557" s="451"/>
      <c r="W1557" s="451" t="str">
        <f t="shared" si="97"/>
        <v/>
      </c>
      <c r="X1557" s="451"/>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row>
    <row r="1558" spans="1:73" hidden="1">
      <c r="A1558" s="48"/>
      <c r="B1558" s="48"/>
      <c r="C1558" s="48"/>
      <c r="D1558" s="48"/>
      <c r="E1558" s="48"/>
      <c r="F1558" s="48"/>
      <c r="G1558" s="48"/>
      <c r="H1558" s="48"/>
      <c r="I1558" s="48"/>
      <c r="J1558" s="48"/>
      <c r="K1558" s="48"/>
      <c r="L1558" s="450">
        <f t="shared" si="95"/>
        <v>1187</v>
      </c>
      <c r="M1558" s="450"/>
      <c r="N1558" s="145" t="s">
        <v>3964</v>
      </c>
      <c r="O1558" s="48"/>
      <c r="P1558" s="48"/>
      <c r="Q1558" s="48"/>
      <c r="R1558" s="48"/>
      <c r="S1558" s="48"/>
      <c r="T1558" s="48"/>
      <c r="U1558" s="451" t="str">
        <f t="shared" si="96"/>
        <v/>
      </c>
      <c r="V1558" s="451"/>
      <c r="W1558" s="451" t="str">
        <f t="shared" si="97"/>
        <v/>
      </c>
      <c r="X1558" s="451"/>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row>
    <row r="1559" spans="1:73" hidden="1">
      <c r="A1559" s="48"/>
      <c r="B1559" s="48"/>
      <c r="C1559" s="48"/>
      <c r="D1559" s="48"/>
      <c r="E1559" s="48"/>
      <c r="F1559" s="48"/>
      <c r="G1559" s="48"/>
      <c r="H1559" s="48"/>
      <c r="I1559" s="48"/>
      <c r="J1559" s="48"/>
      <c r="K1559" s="48"/>
      <c r="L1559" s="450">
        <f t="shared" si="95"/>
        <v>1188</v>
      </c>
      <c r="M1559" s="450"/>
      <c r="N1559" s="145" t="s">
        <v>3965</v>
      </c>
      <c r="O1559" s="48"/>
      <c r="P1559" s="48"/>
      <c r="Q1559" s="48"/>
      <c r="R1559" s="48"/>
      <c r="S1559" s="48"/>
      <c r="T1559" s="48"/>
      <c r="U1559" s="451" t="str">
        <f t="shared" si="96"/>
        <v/>
      </c>
      <c r="V1559" s="451"/>
      <c r="W1559" s="451" t="str">
        <f t="shared" si="97"/>
        <v/>
      </c>
      <c r="X1559" s="451"/>
      <c r="Y1559" s="48"/>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48"/>
      <c r="BJ1559" s="48"/>
      <c r="BK1559" s="48"/>
      <c r="BL1559" s="48"/>
      <c r="BM1559" s="48"/>
      <c r="BN1559" s="48"/>
      <c r="BO1559" s="48"/>
      <c r="BP1559" s="48"/>
      <c r="BQ1559" s="48"/>
      <c r="BR1559" s="48"/>
      <c r="BS1559" s="48"/>
      <c r="BT1559" s="48"/>
      <c r="BU1559" s="48"/>
    </row>
    <row r="1560" spans="1:73" hidden="1">
      <c r="A1560" s="48"/>
      <c r="B1560" s="48"/>
      <c r="C1560" s="48"/>
      <c r="D1560" s="48"/>
      <c r="E1560" s="48"/>
      <c r="F1560" s="48"/>
      <c r="G1560" s="48"/>
      <c r="H1560" s="48"/>
      <c r="I1560" s="48"/>
      <c r="J1560" s="48"/>
      <c r="K1560" s="48"/>
      <c r="L1560" s="450">
        <f t="shared" si="95"/>
        <v>1189</v>
      </c>
      <c r="M1560" s="450"/>
      <c r="N1560" s="145" t="s">
        <v>3966</v>
      </c>
      <c r="O1560" s="48"/>
      <c r="P1560" s="48"/>
      <c r="Q1560" s="48"/>
      <c r="R1560" s="48"/>
      <c r="S1560" s="48"/>
      <c r="T1560" s="48"/>
      <c r="U1560" s="451" t="str">
        <f t="shared" si="96"/>
        <v/>
      </c>
      <c r="V1560" s="451"/>
      <c r="W1560" s="451" t="str">
        <f t="shared" si="97"/>
        <v/>
      </c>
      <c r="X1560" s="451"/>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48"/>
      <c r="BJ1560" s="48"/>
      <c r="BK1560" s="48"/>
      <c r="BL1560" s="48"/>
      <c r="BM1560" s="48"/>
      <c r="BN1560" s="48"/>
      <c r="BO1560" s="48"/>
      <c r="BP1560" s="48"/>
      <c r="BQ1560" s="48"/>
      <c r="BR1560" s="48"/>
      <c r="BS1560" s="48"/>
      <c r="BT1560" s="48"/>
      <c r="BU1560" s="48"/>
    </row>
    <row r="1561" spans="1:73" hidden="1">
      <c r="A1561" s="48"/>
      <c r="B1561" s="48"/>
      <c r="C1561" s="48"/>
      <c r="D1561" s="48"/>
      <c r="E1561" s="48"/>
      <c r="F1561" s="48"/>
      <c r="G1561" s="48"/>
      <c r="H1561" s="48"/>
      <c r="I1561" s="48"/>
      <c r="J1561" s="48"/>
      <c r="K1561" s="48"/>
      <c r="L1561" s="450">
        <f t="shared" si="95"/>
        <v>1190</v>
      </c>
      <c r="M1561" s="450"/>
      <c r="N1561" s="145" t="s">
        <v>3967</v>
      </c>
      <c r="O1561" s="48"/>
      <c r="P1561" s="48"/>
      <c r="Q1561" s="48"/>
      <c r="R1561" s="48"/>
      <c r="S1561" s="48"/>
      <c r="T1561" s="48"/>
      <c r="U1561" s="451" t="str">
        <f t="shared" si="96"/>
        <v/>
      </c>
      <c r="V1561" s="451"/>
      <c r="W1561" s="451" t="str">
        <f t="shared" si="97"/>
        <v/>
      </c>
      <c r="X1561" s="451"/>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48"/>
      <c r="BJ1561" s="48"/>
      <c r="BK1561" s="48"/>
      <c r="BL1561" s="48"/>
      <c r="BM1561" s="48"/>
      <c r="BN1561" s="48"/>
      <c r="BO1561" s="48"/>
      <c r="BP1561" s="48"/>
      <c r="BQ1561" s="48"/>
      <c r="BR1561" s="48"/>
      <c r="BS1561" s="48"/>
      <c r="BT1561" s="48"/>
      <c r="BU1561" s="48"/>
    </row>
    <row r="1562" spans="1:73" hidden="1">
      <c r="A1562" s="48"/>
      <c r="B1562" s="48"/>
      <c r="C1562" s="48"/>
      <c r="D1562" s="48"/>
      <c r="E1562" s="48"/>
      <c r="F1562" s="48"/>
      <c r="G1562" s="48"/>
      <c r="H1562" s="48"/>
      <c r="I1562" s="48"/>
      <c r="J1562" s="48"/>
      <c r="K1562" s="48"/>
      <c r="L1562" s="450">
        <f t="shared" si="95"/>
        <v>1191</v>
      </c>
      <c r="M1562" s="450"/>
      <c r="N1562" s="145" t="s">
        <v>3968</v>
      </c>
      <c r="O1562" s="48"/>
      <c r="P1562" s="48"/>
      <c r="Q1562" s="48"/>
      <c r="R1562" s="48"/>
      <c r="S1562" s="48"/>
      <c r="T1562" s="48"/>
      <c r="U1562" s="451" t="str">
        <f t="shared" si="96"/>
        <v/>
      </c>
      <c r="V1562" s="451"/>
      <c r="W1562" s="451" t="str">
        <f t="shared" si="97"/>
        <v/>
      </c>
      <c r="X1562" s="451"/>
      <c r="Y1562" s="48"/>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48"/>
      <c r="BJ1562" s="48"/>
      <c r="BK1562" s="48"/>
      <c r="BL1562" s="48"/>
      <c r="BM1562" s="48"/>
      <c r="BN1562" s="48"/>
      <c r="BO1562" s="48"/>
      <c r="BP1562" s="48"/>
      <c r="BQ1562" s="48"/>
      <c r="BR1562" s="48"/>
      <c r="BS1562" s="48"/>
      <c r="BT1562" s="48"/>
      <c r="BU1562" s="48"/>
    </row>
    <row r="1563" spans="1:73" hidden="1">
      <c r="A1563" s="48"/>
      <c r="B1563" s="48"/>
      <c r="C1563" s="48"/>
      <c r="D1563" s="48"/>
      <c r="E1563" s="48"/>
      <c r="F1563" s="48"/>
      <c r="G1563" s="48"/>
      <c r="H1563" s="48"/>
      <c r="I1563" s="48"/>
      <c r="J1563" s="48"/>
      <c r="K1563" s="48"/>
      <c r="L1563" s="450">
        <f t="shared" si="95"/>
        <v>1192</v>
      </c>
      <c r="M1563" s="450"/>
      <c r="N1563" s="145" t="s">
        <v>3969</v>
      </c>
      <c r="O1563" s="48"/>
      <c r="P1563" s="48"/>
      <c r="Q1563" s="48"/>
      <c r="R1563" s="48"/>
      <c r="S1563" s="48"/>
      <c r="T1563" s="48"/>
      <c r="U1563" s="451" t="str">
        <f t="shared" si="96"/>
        <v/>
      </c>
      <c r="V1563" s="451"/>
      <c r="W1563" s="451" t="str">
        <f t="shared" si="97"/>
        <v/>
      </c>
      <c r="X1563" s="451"/>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row>
    <row r="1564" spans="1:73" hidden="1">
      <c r="A1564" s="48"/>
      <c r="B1564" s="48"/>
      <c r="C1564" s="48"/>
      <c r="D1564" s="48"/>
      <c r="E1564" s="48"/>
      <c r="F1564" s="48"/>
      <c r="G1564" s="48"/>
      <c r="H1564" s="48"/>
      <c r="I1564" s="48"/>
      <c r="J1564" s="48"/>
      <c r="K1564" s="48"/>
      <c r="L1564" s="450">
        <f t="shared" si="95"/>
        <v>1193</v>
      </c>
      <c r="M1564" s="450"/>
      <c r="N1564" s="145" t="s">
        <v>3970</v>
      </c>
      <c r="O1564" s="48"/>
      <c r="P1564" s="48"/>
      <c r="Q1564" s="48"/>
      <c r="R1564" s="48"/>
      <c r="S1564" s="48"/>
      <c r="T1564" s="48"/>
      <c r="U1564" s="451" t="str">
        <f t="shared" si="96"/>
        <v/>
      </c>
      <c r="V1564" s="451"/>
      <c r="W1564" s="451" t="str">
        <f t="shared" si="97"/>
        <v/>
      </c>
      <c r="X1564" s="451"/>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row>
    <row r="1565" spans="1:73" hidden="1">
      <c r="A1565" s="48"/>
      <c r="B1565" s="48"/>
      <c r="C1565" s="48"/>
      <c r="D1565" s="48"/>
      <c r="E1565" s="48"/>
      <c r="F1565" s="48"/>
      <c r="G1565" s="48"/>
      <c r="H1565" s="48"/>
      <c r="I1565" s="48"/>
      <c r="J1565" s="48"/>
      <c r="K1565" s="48"/>
      <c r="L1565" s="450">
        <f t="shared" si="95"/>
        <v>1194</v>
      </c>
      <c r="M1565" s="450"/>
      <c r="N1565" s="145" t="s">
        <v>3971</v>
      </c>
      <c r="O1565" s="48"/>
      <c r="P1565" s="48"/>
      <c r="Q1565" s="48"/>
      <c r="R1565" s="48"/>
      <c r="S1565" s="48"/>
      <c r="T1565" s="48"/>
      <c r="U1565" s="451" t="str">
        <f t="shared" si="96"/>
        <v/>
      </c>
      <c r="V1565" s="451"/>
      <c r="W1565" s="451" t="str">
        <f t="shared" si="97"/>
        <v/>
      </c>
      <c r="X1565" s="451"/>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row>
    <row r="1566" spans="1:73" hidden="1">
      <c r="A1566" s="48"/>
      <c r="B1566" s="48"/>
      <c r="C1566" s="48"/>
      <c r="D1566" s="48"/>
      <c r="E1566" s="48"/>
      <c r="F1566" s="48"/>
      <c r="G1566" s="48"/>
      <c r="H1566" s="48"/>
      <c r="I1566" s="48"/>
      <c r="J1566" s="48"/>
      <c r="K1566" s="48"/>
      <c r="L1566" s="450">
        <f t="shared" si="95"/>
        <v>1195</v>
      </c>
      <c r="M1566" s="450"/>
      <c r="N1566" s="145" t="s">
        <v>3972</v>
      </c>
      <c r="O1566" s="48"/>
      <c r="P1566" s="48"/>
      <c r="Q1566" s="48"/>
      <c r="R1566" s="48"/>
      <c r="S1566" s="48"/>
      <c r="T1566" s="48"/>
      <c r="U1566" s="451" t="str">
        <f t="shared" si="96"/>
        <v/>
      </c>
      <c r="V1566" s="451"/>
      <c r="W1566" s="451" t="str">
        <f t="shared" si="97"/>
        <v/>
      </c>
      <c r="X1566" s="451"/>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row>
    <row r="1567" spans="1:73" hidden="1">
      <c r="A1567" s="48"/>
      <c r="B1567" s="48"/>
      <c r="C1567" s="48"/>
      <c r="D1567" s="48"/>
      <c r="E1567" s="48"/>
      <c r="F1567" s="48"/>
      <c r="G1567" s="48"/>
      <c r="H1567" s="48"/>
      <c r="I1567" s="48"/>
      <c r="J1567" s="48"/>
      <c r="K1567" s="48"/>
      <c r="L1567" s="450">
        <f t="shared" si="95"/>
        <v>1196</v>
      </c>
      <c r="M1567" s="450"/>
      <c r="N1567" s="145" t="s">
        <v>3973</v>
      </c>
      <c r="O1567" s="48"/>
      <c r="P1567" s="48"/>
      <c r="Q1567" s="48"/>
      <c r="R1567" s="48"/>
      <c r="S1567" s="48"/>
      <c r="T1567" s="48"/>
      <c r="U1567" s="451" t="str">
        <f t="shared" si="96"/>
        <v/>
      </c>
      <c r="V1567" s="451"/>
      <c r="W1567" s="451" t="str">
        <f t="shared" si="97"/>
        <v/>
      </c>
      <c r="X1567" s="451"/>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48"/>
      <c r="BJ1567" s="48"/>
      <c r="BK1567" s="48"/>
      <c r="BL1567" s="48"/>
      <c r="BM1567" s="48"/>
      <c r="BN1567" s="48"/>
      <c r="BO1567" s="48"/>
      <c r="BP1567" s="48"/>
      <c r="BQ1567" s="48"/>
      <c r="BR1567" s="48"/>
      <c r="BS1567" s="48"/>
      <c r="BT1567" s="48"/>
      <c r="BU1567" s="48"/>
    </row>
    <row r="1568" spans="1:73" hidden="1">
      <c r="A1568" s="48"/>
      <c r="B1568" s="48"/>
      <c r="C1568" s="48"/>
      <c r="D1568" s="48"/>
      <c r="E1568" s="48"/>
      <c r="F1568" s="48"/>
      <c r="G1568" s="48"/>
      <c r="H1568" s="48"/>
      <c r="I1568" s="48"/>
      <c r="J1568" s="48"/>
      <c r="K1568" s="48"/>
      <c r="L1568" s="450">
        <f t="shared" si="95"/>
        <v>1197</v>
      </c>
      <c r="M1568" s="450"/>
      <c r="N1568" s="145" t="s">
        <v>3974</v>
      </c>
      <c r="O1568" s="48"/>
      <c r="P1568" s="48"/>
      <c r="Q1568" s="48"/>
      <c r="R1568" s="48"/>
      <c r="S1568" s="48"/>
      <c r="T1568" s="48"/>
      <c r="U1568" s="451" t="str">
        <f t="shared" si="96"/>
        <v/>
      </c>
      <c r="V1568" s="451"/>
      <c r="W1568" s="451" t="str">
        <f t="shared" si="97"/>
        <v/>
      </c>
      <c r="X1568" s="451"/>
      <c r="Y1568" s="48"/>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48"/>
      <c r="BJ1568" s="48"/>
      <c r="BK1568" s="48"/>
      <c r="BL1568" s="48"/>
      <c r="BM1568" s="48"/>
      <c r="BN1568" s="48"/>
      <c r="BO1568" s="48"/>
      <c r="BP1568" s="48"/>
      <c r="BQ1568" s="48"/>
      <c r="BR1568" s="48"/>
      <c r="BS1568" s="48"/>
      <c r="BT1568" s="48"/>
      <c r="BU1568" s="48"/>
    </row>
    <row r="1569" spans="1:73" hidden="1">
      <c r="A1569" s="48"/>
      <c r="B1569" s="48"/>
      <c r="C1569" s="48"/>
      <c r="D1569" s="48"/>
      <c r="E1569" s="48"/>
      <c r="F1569" s="48"/>
      <c r="G1569" s="48"/>
      <c r="H1569" s="48"/>
      <c r="I1569" s="48"/>
      <c r="J1569" s="48"/>
      <c r="K1569" s="48"/>
      <c r="L1569" s="450">
        <f t="shared" si="95"/>
        <v>1198</v>
      </c>
      <c r="M1569" s="450"/>
      <c r="N1569" s="145" t="s">
        <v>3975</v>
      </c>
      <c r="O1569" s="48"/>
      <c r="P1569" s="48"/>
      <c r="Q1569" s="48"/>
      <c r="R1569" s="48"/>
      <c r="S1569" s="48"/>
      <c r="T1569" s="48"/>
      <c r="U1569" s="451" t="str">
        <f t="shared" si="96"/>
        <v/>
      </c>
      <c r="V1569" s="451"/>
      <c r="W1569" s="451" t="str">
        <f t="shared" si="97"/>
        <v/>
      </c>
      <c r="X1569" s="451"/>
      <c r="Y1569" s="48"/>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48"/>
      <c r="BJ1569" s="48"/>
      <c r="BK1569" s="48"/>
      <c r="BL1569" s="48"/>
      <c r="BM1569" s="48"/>
      <c r="BN1569" s="48"/>
      <c r="BO1569" s="48"/>
      <c r="BP1569" s="48"/>
      <c r="BQ1569" s="48"/>
      <c r="BR1569" s="48"/>
      <c r="BS1569" s="48"/>
      <c r="BT1569" s="48"/>
      <c r="BU1569" s="48"/>
    </row>
    <row r="1570" spans="1:73" hidden="1">
      <c r="A1570" s="48"/>
      <c r="B1570" s="48"/>
      <c r="C1570" s="48"/>
      <c r="D1570" s="48"/>
      <c r="E1570" s="48"/>
      <c r="F1570" s="48"/>
      <c r="G1570" s="48"/>
      <c r="H1570" s="48"/>
      <c r="I1570" s="48"/>
      <c r="J1570" s="48"/>
      <c r="K1570" s="48"/>
      <c r="L1570" s="450">
        <f t="shared" si="95"/>
        <v>1199</v>
      </c>
      <c r="M1570" s="450"/>
      <c r="N1570" s="145" t="s">
        <v>3976</v>
      </c>
      <c r="O1570" s="48"/>
      <c r="P1570" s="48"/>
      <c r="Q1570" s="48"/>
      <c r="R1570" s="48"/>
      <c r="S1570" s="48"/>
      <c r="T1570" s="48"/>
      <c r="U1570" s="451" t="str">
        <f t="shared" si="96"/>
        <v/>
      </c>
      <c r="V1570" s="451"/>
      <c r="W1570" s="451" t="str">
        <f t="shared" si="97"/>
        <v/>
      </c>
      <c r="X1570" s="451"/>
      <c r="Y1570" s="48"/>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48"/>
      <c r="BJ1570" s="48"/>
      <c r="BK1570" s="48"/>
      <c r="BL1570" s="48"/>
      <c r="BM1570" s="48"/>
      <c r="BN1570" s="48"/>
      <c r="BO1570" s="48"/>
      <c r="BP1570" s="48"/>
      <c r="BQ1570" s="48"/>
      <c r="BR1570" s="48"/>
      <c r="BS1570" s="48"/>
      <c r="BT1570" s="48"/>
      <c r="BU1570" s="48"/>
    </row>
    <row r="1571" spans="1:73" hidden="1">
      <c r="A1571" s="48"/>
      <c r="B1571" s="48"/>
      <c r="C1571" s="48"/>
      <c r="D1571" s="48"/>
      <c r="E1571" s="48"/>
      <c r="F1571" s="48"/>
      <c r="G1571" s="48"/>
      <c r="H1571" s="48"/>
      <c r="I1571" s="48"/>
      <c r="J1571" s="48"/>
      <c r="K1571" s="48"/>
      <c r="L1571" s="450">
        <f t="shared" si="95"/>
        <v>1200</v>
      </c>
      <c r="M1571" s="450"/>
      <c r="N1571" s="145" t="s">
        <v>3977</v>
      </c>
      <c r="O1571" s="48"/>
      <c r="P1571" s="48"/>
      <c r="Q1571" s="48"/>
      <c r="R1571" s="48"/>
      <c r="S1571" s="48"/>
      <c r="T1571" s="48"/>
      <c r="U1571" s="451" t="str">
        <f t="shared" si="96"/>
        <v/>
      </c>
      <c r="V1571" s="451"/>
      <c r="W1571" s="451" t="str">
        <f t="shared" si="97"/>
        <v/>
      </c>
      <c r="X1571" s="451"/>
      <c r="Y1571" s="48"/>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48"/>
      <c r="BJ1571" s="48"/>
      <c r="BK1571" s="48"/>
      <c r="BL1571" s="48"/>
      <c r="BM1571" s="48"/>
      <c r="BN1571" s="48"/>
      <c r="BO1571" s="48"/>
      <c r="BP1571" s="48"/>
      <c r="BQ1571" s="48"/>
      <c r="BR1571" s="48"/>
      <c r="BS1571" s="48"/>
      <c r="BT1571" s="48"/>
      <c r="BU1571" s="48"/>
    </row>
    <row r="1572" spans="1:73" hidden="1">
      <c r="A1572" s="48"/>
      <c r="B1572" s="48"/>
      <c r="C1572" s="48"/>
      <c r="D1572" s="48"/>
      <c r="E1572" s="48"/>
      <c r="F1572" s="48"/>
      <c r="G1572" s="48"/>
      <c r="H1572" s="48"/>
      <c r="I1572" s="48"/>
      <c r="J1572" s="48"/>
      <c r="K1572" s="48"/>
      <c r="L1572" s="450">
        <f t="shared" si="95"/>
        <v>1201</v>
      </c>
      <c r="M1572" s="450"/>
      <c r="N1572" s="145" t="s">
        <v>3978</v>
      </c>
      <c r="O1572" s="48"/>
      <c r="P1572" s="48"/>
      <c r="Q1572" s="48"/>
      <c r="R1572" s="48"/>
      <c r="S1572" s="48"/>
      <c r="T1572" s="48"/>
      <c r="U1572" s="451" t="str">
        <f t="shared" si="96"/>
        <v/>
      </c>
      <c r="V1572" s="451"/>
      <c r="W1572" s="451" t="str">
        <f t="shared" si="97"/>
        <v/>
      </c>
      <c r="X1572" s="451"/>
      <c r="Y1572" s="48"/>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48"/>
      <c r="BJ1572" s="48"/>
      <c r="BK1572" s="48"/>
      <c r="BL1572" s="48"/>
      <c r="BM1572" s="48"/>
      <c r="BN1572" s="48"/>
      <c r="BO1572" s="48"/>
      <c r="BP1572" s="48"/>
      <c r="BQ1572" s="48"/>
      <c r="BR1572" s="48"/>
      <c r="BS1572" s="48"/>
      <c r="BT1572" s="48"/>
      <c r="BU1572" s="48"/>
    </row>
    <row r="1573" spans="1:73" hidden="1">
      <c r="A1573" s="48"/>
      <c r="B1573" s="48"/>
      <c r="C1573" s="48"/>
      <c r="D1573" s="48"/>
      <c r="E1573" s="48"/>
      <c r="F1573" s="48"/>
      <c r="G1573" s="48"/>
      <c r="H1573" s="48"/>
      <c r="I1573" s="48"/>
      <c r="J1573" s="48"/>
      <c r="K1573" s="48"/>
      <c r="L1573" s="450">
        <f t="shared" si="95"/>
        <v>1202</v>
      </c>
      <c r="M1573" s="450"/>
      <c r="N1573" s="145" t="s">
        <v>3979</v>
      </c>
      <c r="O1573" s="48"/>
      <c r="P1573" s="48"/>
      <c r="Q1573" s="48"/>
      <c r="R1573" s="48"/>
      <c r="S1573" s="48"/>
      <c r="T1573" s="48"/>
      <c r="U1573" s="451" t="str">
        <f t="shared" si="96"/>
        <v/>
      </c>
      <c r="V1573" s="451"/>
      <c r="W1573" s="451" t="str">
        <f t="shared" si="97"/>
        <v/>
      </c>
      <c r="X1573" s="451"/>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row>
    <row r="1574" spans="1:73" hidden="1">
      <c r="A1574" s="48"/>
      <c r="B1574" s="48"/>
      <c r="C1574" s="48"/>
      <c r="D1574" s="48"/>
      <c r="E1574" s="48"/>
      <c r="F1574" s="48"/>
      <c r="G1574" s="48"/>
      <c r="H1574" s="48"/>
      <c r="I1574" s="48"/>
      <c r="J1574" s="48"/>
      <c r="K1574" s="48"/>
      <c r="L1574" s="450">
        <f t="shared" si="95"/>
        <v>1203</v>
      </c>
      <c r="M1574" s="450"/>
      <c r="N1574" s="145" t="s">
        <v>3980</v>
      </c>
      <c r="O1574" s="48"/>
      <c r="P1574" s="48"/>
      <c r="Q1574" s="48"/>
      <c r="R1574" s="48"/>
      <c r="S1574" s="48"/>
      <c r="T1574" s="48"/>
      <c r="U1574" s="451" t="str">
        <f t="shared" si="96"/>
        <v/>
      </c>
      <c r="V1574" s="451"/>
      <c r="W1574" s="451" t="str">
        <f t="shared" si="97"/>
        <v/>
      </c>
      <c r="X1574" s="451"/>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row>
    <row r="1575" spans="1:73" hidden="1">
      <c r="A1575" s="48"/>
      <c r="B1575" s="48"/>
      <c r="C1575" s="48"/>
      <c r="D1575" s="48"/>
      <c r="E1575" s="48"/>
      <c r="F1575" s="48"/>
      <c r="G1575" s="48"/>
      <c r="H1575" s="48"/>
      <c r="I1575" s="48"/>
      <c r="J1575" s="48"/>
      <c r="K1575" s="48"/>
      <c r="L1575" s="450">
        <f t="shared" si="95"/>
        <v>1204</v>
      </c>
      <c r="M1575" s="450"/>
      <c r="N1575" s="145" t="s">
        <v>3981</v>
      </c>
      <c r="O1575" s="48"/>
      <c r="P1575" s="48"/>
      <c r="Q1575" s="48"/>
      <c r="R1575" s="48"/>
      <c r="S1575" s="48"/>
      <c r="T1575" s="48"/>
      <c r="U1575" s="451" t="str">
        <f t="shared" si="96"/>
        <v/>
      </c>
      <c r="V1575" s="451"/>
      <c r="W1575" s="451" t="str">
        <f t="shared" si="97"/>
        <v/>
      </c>
      <c r="X1575" s="451"/>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row>
    <row r="1576" spans="1:73" hidden="1">
      <c r="A1576" s="48"/>
      <c r="B1576" s="48"/>
      <c r="C1576" s="48"/>
      <c r="D1576" s="48"/>
      <c r="E1576" s="48"/>
      <c r="F1576" s="48"/>
      <c r="G1576" s="48"/>
      <c r="H1576" s="48"/>
      <c r="I1576" s="48"/>
      <c r="J1576" s="48"/>
      <c r="K1576" s="48"/>
      <c r="L1576" s="450">
        <f t="shared" si="95"/>
        <v>1205</v>
      </c>
      <c r="M1576" s="450"/>
      <c r="N1576" s="145" t="s">
        <v>3982</v>
      </c>
      <c r="O1576" s="48"/>
      <c r="P1576" s="48"/>
      <c r="Q1576" s="48"/>
      <c r="R1576" s="48"/>
      <c r="S1576" s="48"/>
      <c r="T1576" s="48"/>
      <c r="U1576" s="451" t="str">
        <f t="shared" si="96"/>
        <v/>
      </c>
      <c r="V1576" s="451"/>
      <c r="W1576" s="451" t="str">
        <f t="shared" si="97"/>
        <v/>
      </c>
      <c r="X1576" s="451"/>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row>
    <row r="1577" spans="1:73" hidden="1">
      <c r="A1577" s="48"/>
      <c r="B1577" s="48"/>
      <c r="C1577" s="48"/>
      <c r="D1577" s="48"/>
      <c r="E1577" s="48"/>
      <c r="F1577" s="48"/>
      <c r="G1577" s="48"/>
      <c r="H1577" s="48"/>
      <c r="I1577" s="48"/>
      <c r="J1577" s="48"/>
      <c r="K1577" s="48"/>
      <c r="L1577" s="450">
        <f t="shared" si="95"/>
        <v>1206</v>
      </c>
      <c r="M1577" s="450"/>
      <c r="N1577" s="145" t="s">
        <v>3983</v>
      </c>
      <c r="O1577" s="48"/>
      <c r="P1577" s="48"/>
      <c r="Q1577" s="48"/>
      <c r="R1577" s="48"/>
      <c r="S1577" s="48"/>
      <c r="T1577" s="48"/>
      <c r="U1577" s="451" t="str">
        <f t="shared" si="96"/>
        <v/>
      </c>
      <c r="V1577" s="451"/>
      <c r="W1577" s="451" t="str">
        <f t="shared" si="97"/>
        <v/>
      </c>
      <c r="X1577" s="451"/>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row>
    <row r="1578" spans="1:73" hidden="1">
      <c r="A1578" s="48"/>
      <c r="B1578" s="48"/>
      <c r="C1578" s="48"/>
      <c r="D1578" s="48"/>
      <c r="E1578" s="48"/>
      <c r="F1578" s="48"/>
      <c r="G1578" s="48"/>
      <c r="H1578" s="48"/>
      <c r="I1578" s="48"/>
      <c r="J1578" s="48"/>
      <c r="K1578" s="48"/>
      <c r="L1578" s="450">
        <f t="shared" si="95"/>
        <v>1207</v>
      </c>
      <c r="M1578" s="450"/>
      <c r="N1578" s="145" t="s">
        <v>3984</v>
      </c>
      <c r="O1578" s="48"/>
      <c r="P1578" s="48"/>
      <c r="Q1578" s="48"/>
      <c r="R1578" s="48"/>
      <c r="S1578" s="48"/>
      <c r="T1578" s="48"/>
      <c r="U1578" s="451" t="str">
        <f t="shared" si="96"/>
        <v/>
      </c>
      <c r="V1578" s="451"/>
      <c r="W1578" s="451" t="str">
        <f t="shared" si="97"/>
        <v/>
      </c>
      <c r="X1578" s="451"/>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row>
    <row r="1579" spans="1:73" hidden="1">
      <c r="A1579" s="48"/>
      <c r="B1579" s="48"/>
      <c r="C1579" s="48"/>
      <c r="D1579" s="48"/>
      <c r="E1579" s="48"/>
      <c r="F1579" s="48"/>
      <c r="G1579" s="48"/>
      <c r="H1579" s="48"/>
      <c r="I1579" s="48"/>
      <c r="J1579" s="48"/>
      <c r="K1579" s="48"/>
      <c r="L1579" s="450">
        <f t="shared" si="95"/>
        <v>1208</v>
      </c>
      <c r="M1579" s="450"/>
      <c r="N1579" s="145" t="s">
        <v>3985</v>
      </c>
      <c r="O1579" s="48"/>
      <c r="P1579" s="48"/>
      <c r="Q1579" s="48"/>
      <c r="R1579" s="48"/>
      <c r="S1579" s="48"/>
      <c r="T1579" s="48"/>
      <c r="U1579" s="451" t="str">
        <f t="shared" si="96"/>
        <v/>
      </c>
      <c r="V1579" s="451"/>
      <c r="W1579" s="451" t="str">
        <f t="shared" si="97"/>
        <v/>
      </c>
      <c r="X1579" s="451"/>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row>
    <row r="1580" spans="1:73" hidden="1">
      <c r="A1580" s="48"/>
      <c r="B1580" s="48"/>
      <c r="C1580" s="48"/>
      <c r="D1580" s="48"/>
      <c r="E1580" s="48"/>
      <c r="F1580" s="48"/>
      <c r="G1580" s="48"/>
      <c r="H1580" s="48"/>
      <c r="I1580" s="48"/>
      <c r="J1580" s="48"/>
      <c r="K1580" s="48"/>
      <c r="L1580" s="450">
        <f t="shared" si="95"/>
        <v>1209</v>
      </c>
      <c r="M1580" s="450"/>
      <c r="N1580" s="145" t="s">
        <v>2645</v>
      </c>
      <c r="O1580" s="48"/>
      <c r="P1580" s="48"/>
      <c r="Q1580" s="48"/>
      <c r="R1580" s="48"/>
      <c r="S1580" s="48"/>
      <c r="T1580" s="48"/>
      <c r="U1580" s="451" t="str">
        <f t="shared" si="96"/>
        <v/>
      </c>
      <c r="V1580" s="451"/>
      <c r="W1580" s="451" t="str">
        <f t="shared" si="97"/>
        <v/>
      </c>
      <c r="X1580" s="451"/>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row>
    <row r="1581" spans="1:73" hidden="1">
      <c r="A1581" s="48"/>
      <c r="B1581" s="48"/>
      <c r="C1581" s="48"/>
      <c r="D1581" s="48"/>
      <c r="E1581" s="48"/>
      <c r="F1581" s="48"/>
      <c r="G1581" s="48"/>
      <c r="H1581" s="48"/>
      <c r="I1581" s="48"/>
      <c r="J1581" s="48"/>
      <c r="K1581" s="48"/>
      <c r="L1581" s="450">
        <f t="shared" si="95"/>
        <v>1210</v>
      </c>
      <c r="M1581" s="450"/>
      <c r="N1581" s="145" t="s">
        <v>3986</v>
      </c>
      <c r="O1581" s="48"/>
      <c r="P1581" s="48"/>
      <c r="Q1581" s="48"/>
      <c r="R1581" s="48"/>
      <c r="S1581" s="48"/>
      <c r="T1581" s="48"/>
      <c r="U1581" s="451" t="str">
        <f t="shared" si="96"/>
        <v/>
      </c>
      <c r="V1581" s="451"/>
      <c r="W1581" s="451" t="str">
        <f t="shared" si="97"/>
        <v/>
      </c>
      <c r="X1581" s="451"/>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row>
    <row r="1582" spans="1:73" hidden="1">
      <c r="A1582" s="48"/>
      <c r="B1582" s="48"/>
      <c r="C1582" s="48"/>
      <c r="D1582" s="48"/>
      <c r="E1582" s="48"/>
      <c r="F1582" s="48"/>
      <c r="G1582" s="48"/>
      <c r="H1582" s="48"/>
      <c r="I1582" s="48"/>
      <c r="J1582" s="48"/>
      <c r="K1582" s="48"/>
      <c r="L1582" s="450">
        <f t="shared" si="95"/>
        <v>1211</v>
      </c>
      <c r="M1582" s="450"/>
      <c r="N1582" s="145" t="s">
        <v>3987</v>
      </c>
      <c r="O1582" s="48"/>
      <c r="P1582" s="48"/>
      <c r="Q1582" s="48"/>
      <c r="R1582" s="48"/>
      <c r="S1582" s="48"/>
      <c r="T1582" s="48"/>
      <c r="U1582" s="451" t="str">
        <f t="shared" si="96"/>
        <v/>
      </c>
      <c r="V1582" s="451"/>
      <c r="W1582" s="451" t="str">
        <f t="shared" si="97"/>
        <v/>
      </c>
      <c r="X1582" s="451"/>
      <c r="Y1582" s="48"/>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48"/>
      <c r="BJ1582" s="48"/>
      <c r="BK1582" s="48"/>
      <c r="BL1582" s="48"/>
      <c r="BM1582" s="48"/>
      <c r="BN1582" s="48"/>
      <c r="BO1582" s="48"/>
      <c r="BP1582" s="48"/>
      <c r="BQ1582" s="48"/>
      <c r="BR1582" s="48"/>
      <c r="BS1582" s="48"/>
      <c r="BT1582" s="48"/>
      <c r="BU1582" s="48"/>
    </row>
    <row r="1583" spans="1:73" hidden="1">
      <c r="A1583" s="48"/>
      <c r="B1583" s="48"/>
      <c r="C1583" s="48"/>
      <c r="D1583" s="48"/>
      <c r="E1583" s="48"/>
      <c r="F1583" s="48"/>
      <c r="G1583" s="48"/>
      <c r="H1583" s="48"/>
      <c r="I1583" s="48"/>
      <c r="J1583" s="48"/>
      <c r="K1583" s="48"/>
      <c r="L1583" s="450">
        <f t="shared" si="95"/>
        <v>1212</v>
      </c>
      <c r="M1583" s="450"/>
      <c r="N1583" s="145" t="s">
        <v>3988</v>
      </c>
      <c r="O1583" s="48"/>
      <c r="P1583" s="48"/>
      <c r="Q1583" s="48"/>
      <c r="R1583" s="48"/>
      <c r="S1583" s="48"/>
      <c r="T1583" s="48"/>
      <c r="U1583" s="451" t="str">
        <f t="shared" si="96"/>
        <v/>
      </c>
      <c r="V1583" s="451"/>
      <c r="W1583" s="451" t="str">
        <f t="shared" si="97"/>
        <v/>
      </c>
      <c r="X1583" s="451"/>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row>
    <row r="1584" spans="1:73" hidden="1">
      <c r="A1584" s="48"/>
      <c r="B1584" s="48"/>
      <c r="C1584" s="48"/>
      <c r="D1584" s="48"/>
      <c r="E1584" s="48"/>
      <c r="F1584" s="48"/>
      <c r="G1584" s="48"/>
      <c r="H1584" s="48"/>
      <c r="I1584" s="48"/>
      <c r="J1584" s="48"/>
      <c r="K1584" s="48"/>
      <c r="L1584" s="450">
        <f t="shared" si="95"/>
        <v>1213</v>
      </c>
      <c r="M1584" s="450"/>
      <c r="N1584" s="145" t="s">
        <v>3989</v>
      </c>
      <c r="O1584" s="48"/>
      <c r="P1584" s="48"/>
      <c r="Q1584" s="48"/>
      <c r="R1584" s="48"/>
      <c r="S1584" s="48"/>
      <c r="T1584" s="48"/>
      <c r="U1584" s="451" t="str">
        <f t="shared" si="96"/>
        <v/>
      </c>
      <c r="V1584" s="451"/>
      <c r="W1584" s="451" t="str">
        <f t="shared" si="97"/>
        <v/>
      </c>
      <c r="X1584" s="451"/>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row>
    <row r="1585" spans="1:73" hidden="1">
      <c r="A1585" s="48"/>
      <c r="B1585" s="48"/>
      <c r="C1585" s="48"/>
      <c r="D1585" s="48"/>
      <c r="E1585" s="48"/>
      <c r="F1585" s="48"/>
      <c r="G1585" s="48"/>
      <c r="H1585" s="48"/>
      <c r="I1585" s="48"/>
      <c r="J1585" s="48"/>
      <c r="K1585" s="48"/>
      <c r="L1585" s="450">
        <f t="shared" si="95"/>
        <v>1214</v>
      </c>
      <c r="M1585" s="450"/>
      <c r="N1585" s="145" t="s">
        <v>3990</v>
      </c>
      <c r="O1585" s="48"/>
      <c r="P1585" s="48"/>
      <c r="Q1585" s="48"/>
      <c r="R1585" s="48"/>
      <c r="S1585" s="48"/>
      <c r="T1585" s="48"/>
      <c r="U1585" s="451" t="str">
        <f t="shared" si="96"/>
        <v/>
      </c>
      <c r="V1585" s="451"/>
      <c r="W1585" s="451" t="str">
        <f t="shared" si="97"/>
        <v/>
      </c>
      <c r="X1585" s="451"/>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row>
    <row r="1586" spans="1:73" hidden="1">
      <c r="A1586" s="48"/>
      <c r="B1586" s="48"/>
      <c r="C1586" s="48"/>
      <c r="D1586" s="48"/>
      <c r="E1586" s="48"/>
      <c r="F1586" s="48"/>
      <c r="G1586" s="48"/>
      <c r="H1586" s="48"/>
      <c r="I1586" s="48"/>
      <c r="J1586" s="48"/>
      <c r="K1586" s="48"/>
      <c r="L1586" s="450">
        <f t="shared" si="95"/>
        <v>1215</v>
      </c>
      <c r="M1586" s="450"/>
      <c r="N1586" s="145" t="s">
        <v>3991</v>
      </c>
      <c r="O1586" s="48"/>
      <c r="P1586" s="48"/>
      <c r="Q1586" s="48"/>
      <c r="R1586" s="48"/>
      <c r="S1586" s="48"/>
      <c r="T1586" s="48"/>
      <c r="U1586" s="451" t="str">
        <f t="shared" si="96"/>
        <v/>
      </c>
      <c r="V1586" s="451"/>
      <c r="W1586" s="451" t="str">
        <f t="shared" si="97"/>
        <v/>
      </c>
      <c r="X1586" s="451"/>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row>
    <row r="1587" spans="1:73" hidden="1">
      <c r="A1587" s="48"/>
      <c r="B1587" s="48"/>
      <c r="C1587" s="48"/>
      <c r="D1587" s="48"/>
      <c r="E1587" s="48"/>
      <c r="F1587" s="48"/>
      <c r="G1587" s="48"/>
      <c r="H1587" s="48"/>
      <c r="I1587" s="48"/>
      <c r="J1587" s="48"/>
      <c r="K1587" s="48"/>
      <c r="L1587" s="450">
        <f t="shared" si="95"/>
        <v>1216</v>
      </c>
      <c r="M1587" s="450"/>
      <c r="N1587" s="145" t="s">
        <v>3992</v>
      </c>
      <c r="O1587" s="48"/>
      <c r="P1587" s="48"/>
      <c r="Q1587" s="48"/>
      <c r="R1587" s="48"/>
      <c r="S1587" s="48"/>
      <c r="T1587" s="48"/>
      <c r="U1587" s="451" t="str">
        <f t="shared" si="96"/>
        <v/>
      </c>
      <c r="V1587" s="451"/>
      <c r="W1587" s="451" t="str">
        <f t="shared" si="97"/>
        <v/>
      </c>
      <c r="X1587" s="451"/>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row>
    <row r="1588" spans="1:73" hidden="1">
      <c r="A1588" s="48"/>
      <c r="B1588" s="48"/>
      <c r="C1588" s="48"/>
      <c r="D1588" s="48"/>
      <c r="E1588" s="48"/>
      <c r="F1588" s="48"/>
      <c r="G1588" s="48"/>
      <c r="H1588" s="48"/>
      <c r="I1588" s="48"/>
      <c r="J1588" s="48"/>
      <c r="K1588" s="48"/>
      <c r="L1588" s="450">
        <f t="shared" si="95"/>
        <v>1217</v>
      </c>
      <c r="M1588" s="450"/>
      <c r="N1588" s="145" t="s">
        <v>3993</v>
      </c>
      <c r="O1588" s="48"/>
      <c r="P1588" s="48"/>
      <c r="Q1588" s="48"/>
      <c r="R1588" s="48"/>
      <c r="S1588" s="48"/>
      <c r="T1588" s="48"/>
      <c r="U1588" s="451" t="str">
        <f t="shared" si="96"/>
        <v/>
      </c>
      <c r="V1588" s="451"/>
      <c r="W1588" s="451" t="str">
        <f t="shared" si="97"/>
        <v/>
      </c>
      <c r="X1588" s="451"/>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row>
    <row r="1589" spans="1:73" hidden="1">
      <c r="A1589" s="48"/>
      <c r="B1589" s="48"/>
      <c r="C1589" s="48"/>
      <c r="D1589" s="48"/>
      <c r="E1589" s="48"/>
      <c r="F1589" s="48"/>
      <c r="G1589" s="48"/>
      <c r="H1589" s="48"/>
      <c r="I1589" s="48"/>
      <c r="J1589" s="48"/>
      <c r="K1589" s="48"/>
      <c r="L1589" s="450">
        <f t="shared" si="95"/>
        <v>1218</v>
      </c>
      <c r="M1589" s="450"/>
      <c r="N1589" s="145" t="s">
        <v>3994</v>
      </c>
      <c r="O1589" s="48"/>
      <c r="P1589" s="48"/>
      <c r="Q1589" s="48"/>
      <c r="R1589" s="48"/>
      <c r="S1589" s="48"/>
      <c r="T1589" s="48"/>
      <c r="U1589" s="451" t="str">
        <f t="shared" si="96"/>
        <v/>
      </c>
      <c r="V1589" s="451"/>
      <c r="W1589" s="451" t="str">
        <f t="shared" si="97"/>
        <v/>
      </c>
      <c r="X1589" s="451"/>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row>
    <row r="1590" spans="1:73" hidden="1">
      <c r="A1590" s="48"/>
      <c r="B1590" s="48"/>
      <c r="C1590" s="48"/>
      <c r="D1590" s="48"/>
      <c r="E1590" s="48"/>
      <c r="F1590" s="48"/>
      <c r="G1590" s="48"/>
      <c r="H1590" s="48"/>
      <c r="I1590" s="48"/>
      <c r="J1590" s="48"/>
      <c r="K1590" s="48"/>
      <c r="L1590" s="450">
        <f t="shared" ref="L1590:L1653" si="98">L1589+1</f>
        <v>1219</v>
      </c>
      <c r="M1590" s="450"/>
      <c r="N1590" s="145" t="s">
        <v>3995</v>
      </c>
      <c r="O1590" s="48"/>
      <c r="P1590" s="48"/>
      <c r="Q1590" s="48"/>
      <c r="R1590" s="48"/>
      <c r="S1590" s="48"/>
      <c r="T1590" s="48"/>
      <c r="U1590" s="451" t="str">
        <f t="shared" si="96"/>
        <v/>
      </c>
      <c r="V1590" s="451"/>
      <c r="W1590" s="451" t="str">
        <f t="shared" si="97"/>
        <v/>
      </c>
      <c r="X1590" s="451"/>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row>
    <row r="1591" spans="1:73" hidden="1">
      <c r="A1591" s="48"/>
      <c r="B1591" s="48"/>
      <c r="C1591" s="48"/>
      <c r="D1591" s="48"/>
      <c r="E1591" s="48"/>
      <c r="F1591" s="48"/>
      <c r="G1591" s="48"/>
      <c r="H1591" s="48"/>
      <c r="I1591" s="48"/>
      <c r="J1591" s="48"/>
      <c r="K1591" s="48"/>
      <c r="L1591" s="450">
        <f t="shared" si="98"/>
        <v>1220</v>
      </c>
      <c r="M1591" s="450"/>
      <c r="N1591" s="145" t="s">
        <v>3996</v>
      </c>
      <c r="O1591" s="48"/>
      <c r="P1591" s="48"/>
      <c r="Q1591" s="48"/>
      <c r="R1591" s="48"/>
      <c r="S1591" s="48"/>
      <c r="T1591" s="48"/>
      <c r="U1591" s="451" t="str">
        <f t="shared" si="96"/>
        <v/>
      </c>
      <c r="V1591" s="451"/>
      <c r="W1591" s="451" t="str">
        <f t="shared" si="97"/>
        <v/>
      </c>
      <c r="X1591" s="451"/>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row>
    <row r="1592" spans="1:73" hidden="1">
      <c r="A1592" s="48"/>
      <c r="B1592" s="48"/>
      <c r="C1592" s="48"/>
      <c r="D1592" s="48"/>
      <c r="E1592" s="48"/>
      <c r="F1592" s="48"/>
      <c r="G1592" s="48"/>
      <c r="H1592" s="48"/>
      <c r="I1592" s="48"/>
      <c r="J1592" s="48"/>
      <c r="K1592" s="48"/>
      <c r="L1592" s="450">
        <f t="shared" si="98"/>
        <v>1221</v>
      </c>
      <c r="M1592" s="450"/>
      <c r="N1592" s="145" t="s">
        <v>3997</v>
      </c>
      <c r="O1592" s="48"/>
      <c r="P1592" s="48"/>
      <c r="Q1592" s="48"/>
      <c r="R1592" s="48"/>
      <c r="S1592" s="48"/>
      <c r="T1592" s="48"/>
      <c r="U1592" s="451" t="str">
        <f t="shared" si="96"/>
        <v/>
      </c>
      <c r="V1592" s="451"/>
      <c r="W1592" s="451" t="str">
        <f t="shared" si="97"/>
        <v/>
      </c>
      <c r="X1592" s="451"/>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row>
    <row r="1593" spans="1:73" hidden="1">
      <c r="A1593" s="48"/>
      <c r="B1593" s="48"/>
      <c r="C1593" s="48"/>
      <c r="D1593" s="48"/>
      <c r="E1593" s="48"/>
      <c r="F1593" s="48"/>
      <c r="G1593" s="48"/>
      <c r="H1593" s="48"/>
      <c r="I1593" s="48"/>
      <c r="J1593" s="48"/>
      <c r="K1593" s="48"/>
      <c r="L1593" s="450">
        <f t="shared" si="98"/>
        <v>1222</v>
      </c>
      <c r="M1593" s="450"/>
      <c r="N1593" s="145" t="s">
        <v>3998</v>
      </c>
      <c r="O1593" s="48"/>
      <c r="P1593" s="48"/>
      <c r="Q1593" s="48"/>
      <c r="R1593" s="48"/>
      <c r="S1593" s="48"/>
      <c r="T1593" s="48"/>
      <c r="U1593" s="451" t="str">
        <f t="shared" si="96"/>
        <v/>
      </c>
      <c r="V1593" s="451"/>
      <c r="W1593" s="451" t="str">
        <f t="shared" si="97"/>
        <v/>
      </c>
      <c r="X1593" s="451"/>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row>
    <row r="1594" spans="1:73" hidden="1">
      <c r="A1594" s="48"/>
      <c r="B1594" s="48"/>
      <c r="C1594" s="48"/>
      <c r="D1594" s="48"/>
      <c r="E1594" s="48"/>
      <c r="F1594" s="48"/>
      <c r="G1594" s="48"/>
      <c r="H1594" s="48"/>
      <c r="I1594" s="48"/>
      <c r="J1594" s="48"/>
      <c r="K1594" s="48"/>
      <c r="L1594" s="450">
        <f t="shared" si="98"/>
        <v>1223</v>
      </c>
      <c r="M1594" s="450"/>
      <c r="N1594" s="145" t="s">
        <v>3999</v>
      </c>
      <c r="O1594" s="48"/>
      <c r="P1594" s="48"/>
      <c r="Q1594" s="48"/>
      <c r="R1594" s="48"/>
      <c r="S1594" s="48"/>
      <c r="T1594" s="48"/>
      <c r="U1594" s="451" t="str">
        <f t="shared" si="96"/>
        <v/>
      </c>
      <c r="V1594" s="451"/>
      <c r="W1594" s="451" t="str">
        <f t="shared" si="97"/>
        <v/>
      </c>
      <c r="X1594" s="451"/>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row>
    <row r="1595" spans="1:73" hidden="1">
      <c r="A1595" s="48"/>
      <c r="B1595" s="48"/>
      <c r="C1595" s="48"/>
      <c r="D1595" s="48"/>
      <c r="E1595" s="48"/>
      <c r="F1595" s="48"/>
      <c r="G1595" s="48"/>
      <c r="H1595" s="48"/>
      <c r="I1595" s="48"/>
      <c r="J1595" s="48"/>
      <c r="K1595" s="48"/>
      <c r="L1595" s="450">
        <f t="shared" si="98"/>
        <v>1224</v>
      </c>
      <c r="M1595" s="450"/>
      <c r="N1595" s="145" t="s">
        <v>4000</v>
      </c>
      <c r="O1595" s="48"/>
      <c r="P1595" s="48"/>
      <c r="Q1595" s="48"/>
      <c r="R1595" s="48"/>
      <c r="S1595" s="48"/>
      <c r="T1595" s="48"/>
      <c r="U1595" s="451" t="str">
        <f t="shared" si="96"/>
        <v/>
      </c>
      <c r="V1595" s="451"/>
      <c r="W1595" s="451" t="str">
        <f t="shared" si="97"/>
        <v/>
      </c>
      <c r="X1595" s="451"/>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row>
    <row r="1596" spans="1:73" hidden="1">
      <c r="A1596" s="48"/>
      <c r="B1596" s="48"/>
      <c r="C1596" s="48"/>
      <c r="D1596" s="48"/>
      <c r="E1596" s="48"/>
      <c r="F1596" s="48"/>
      <c r="G1596" s="48"/>
      <c r="H1596" s="48"/>
      <c r="I1596" s="48"/>
      <c r="J1596" s="48"/>
      <c r="K1596" s="48"/>
      <c r="L1596" s="450">
        <f t="shared" si="98"/>
        <v>1225</v>
      </c>
      <c r="M1596" s="450"/>
      <c r="N1596" s="145" t="s">
        <v>4001</v>
      </c>
      <c r="O1596" s="48"/>
      <c r="P1596" s="48"/>
      <c r="Q1596" s="48"/>
      <c r="R1596" s="48"/>
      <c r="S1596" s="48"/>
      <c r="T1596" s="48"/>
      <c r="U1596" s="451" t="str">
        <f t="shared" ref="U1596:U1659" si="99">IF(N1596=Q$364,"Yes","")</f>
        <v/>
      </c>
      <c r="V1596" s="451"/>
      <c r="W1596" s="451" t="str">
        <f t="shared" ref="W1596:W1659" si="100">IF(N1596=Q$366,"Yes","")</f>
        <v/>
      </c>
      <c r="X1596" s="451"/>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row>
    <row r="1597" spans="1:73" hidden="1">
      <c r="A1597" s="48"/>
      <c r="B1597" s="48"/>
      <c r="C1597" s="48"/>
      <c r="D1597" s="48"/>
      <c r="E1597" s="48"/>
      <c r="F1597" s="48"/>
      <c r="G1597" s="48"/>
      <c r="H1597" s="48"/>
      <c r="I1597" s="48"/>
      <c r="J1597" s="48"/>
      <c r="K1597" s="48"/>
      <c r="L1597" s="450">
        <f t="shared" si="98"/>
        <v>1226</v>
      </c>
      <c r="M1597" s="450"/>
      <c r="N1597" s="145" t="s">
        <v>4002</v>
      </c>
      <c r="O1597" s="48"/>
      <c r="P1597" s="48"/>
      <c r="Q1597" s="48"/>
      <c r="R1597" s="48"/>
      <c r="S1597" s="48"/>
      <c r="T1597" s="48"/>
      <c r="U1597" s="451" t="str">
        <f t="shared" si="99"/>
        <v/>
      </c>
      <c r="V1597" s="451"/>
      <c r="W1597" s="451" t="str">
        <f t="shared" si="100"/>
        <v/>
      </c>
      <c r="X1597" s="451"/>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row>
    <row r="1598" spans="1:73" hidden="1">
      <c r="A1598" s="48"/>
      <c r="B1598" s="48"/>
      <c r="C1598" s="48"/>
      <c r="D1598" s="48"/>
      <c r="E1598" s="48"/>
      <c r="F1598" s="48"/>
      <c r="G1598" s="48"/>
      <c r="H1598" s="48"/>
      <c r="I1598" s="48"/>
      <c r="J1598" s="48"/>
      <c r="K1598" s="48"/>
      <c r="L1598" s="450">
        <f t="shared" si="98"/>
        <v>1227</v>
      </c>
      <c r="M1598" s="450"/>
      <c r="N1598" s="145" t="s">
        <v>4003</v>
      </c>
      <c r="O1598" s="48"/>
      <c r="P1598" s="48"/>
      <c r="Q1598" s="48"/>
      <c r="R1598" s="48"/>
      <c r="S1598" s="48"/>
      <c r="T1598" s="48"/>
      <c r="U1598" s="451" t="str">
        <f t="shared" si="99"/>
        <v/>
      </c>
      <c r="V1598" s="451"/>
      <c r="W1598" s="451" t="str">
        <f t="shared" si="100"/>
        <v/>
      </c>
      <c r="X1598" s="451"/>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row>
    <row r="1599" spans="1:73" hidden="1">
      <c r="A1599" s="48"/>
      <c r="B1599" s="48"/>
      <c r="C1599" s="48"/>
      <c r="D1599" s="48"/>
      <c r="E1599" s="48"/>
      <c r="F1599" s="48"/>
      <c r="G1599" s="48"/>
      <c r="H1599" s="48"/>
      <c r="I1599" s="48"/>
      <c r="J1599" s="48"/>
      <c r="K1599" s="48"/>
      <c r="L1599" s="450">
        <f t="shared" si="98"/>
        <v>1228</v>
      </c>
      <c r="M1599" s="450"/>
      <c r="N1599" s="145" t="s">
        <v>4004</v>
      </c>
      <c r="O1599" s="48"/>
      <c r="P1599" s="48"/>
      <c r="Q1599" s="48"/>
      <c r="R1599" s="48"/>
      <c r="S1599" s="48"/>
      <c r="T1599" s="48"/>
      <c r="U1599" s="451" t="str">
        <f t="shared" si="99"/>
        <v/>
      </c>
      <c r="V1599" s="451"/>
      <c r="W1599" s="451" t="str">
        <f t="shared" si="100"/>
        <v/>
      </c>
      <c r="X1599" s="451"/>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row>
    <row r="1600" spans="1:73" hidden="1">
      <c r="A1600" s="48"/>
      <c r="B1600" s="48"/>
      <c r="C1600" s="48"/>
      <c r="D1600" s="48"/>
      <c r="E1600" s="48"/>
      <c r="F1600" s="48"/>
      <c r="G1600" s="48"/>
      <c r="H1600" s="48"/>
      <c r="I1600" s="48"/>
      <c r="J1600" s="48"/>
      <c r="K1600" s="48"/>
      <c r="L1600" s="450">
        <f t="shared" si="98"/>
        <v>1229</v>
      </c>
      <c r="M1600" s="450"/>
      <c r="N1600" s="145" t="s">
        <v>4005</v>
      </c>
      <c r="O1600" s="48"/>
      <c r="P1600" s="48"/>
      <c r="Q1600" s="48"/>
      <c r="R1600" s="48"/>
      <c r="S1600" s="48"/>
      <c r="T1600" s="48"/>
      <c r="U1600" s="451" t="str">
        <f t="shared" si="99"/>
        <v/>
      </c>
      <c r="V1600" s="451"/>
      <c r="W1600" s="451" t="str">
        <f t="shared" si="100"/>
        <v/>
      </c>
      <c r="X1600" s="451"/>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row>
    <row r="1601" spans="1:73" hidden="1">
      <c r="A1601" s="48"/>
      <c r="B1601" s="48"/>
      <c r="C1601" s="48"/>
      <c r="D1601" s="48"/>
      <c r="E1601" s="48"/>
      <c r="F1601" s="48"/>
      <c r="G1601" s="48"/>
      <c r="H1601" s="48"/>
      <c r="I1601" s="48"/>
      <c r="J1601" s="48"/>
      <c r="K1601" s="48"/>
      <c r="L1601" s="450">
        <f t="shared" si="98"/>
        <v>1230</v>
      </c>
      <c r="M1601" s="450"/>
      <c r="N1601" s="145" t="s">
        <v>4006</v>
      </c>
      <c r="O1601" s="48"/>
      <c r="P1601" s="48"/>
      <c r="Q1601" s="48"/>
      <c r="R1601" s="48"/>
      <c r="S1601" s="48"/>
      <c r="T1601" s="48"/>
      <c r="U1601" s="451" t="str">
        <f t="shared" si="99"/>
        <v/>
      </c>
      <c r="V1601" s="451"/>
      <c r="W1601" s="451" t="str">
        <f t="shared" si="100"/>
        <v/>
      </c>
      <c r="X1601" s="451"/>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row>
    <row r="1602" spans="1:73" hidden="1">
      <c r="A1602" s="48"/>
      <c r="B1602" s="48"/>
      <c r="C1602" s="48"/>
      <c r="D1602" s="48"/>
      <c r="E1602" s="48"/>
      <c r="F1602" s="48"/>
      <c r="G1602" s="48"/>
      <c r="H1602" s="48"/>
      <c r="I1602" s="48"/>
      <c r="J1602" s="48"/>
      <c r="K1602" s="48"/>
      <c r="L1602" s="450">
        <f t="shared" si="98"/>
        <v>1231</v>
      </c>
      <c r="M1602" s="450"/>
      <c r="N1602" s="145" t="s">
        <v>4007</v>
      </c>
      <c r="O1602" s="48"/>
      <c r="P1602" s="48"/>
      <c r="Q1602" s="48"/>
      <c r="R1602" s="48"/>
      <c r="S1602" s="48"/>
      <c r="T1602" s="48"/>
      <c r="U1602" s="451" t="str">
        <f t="shared" si="99"/>
        <v/>
      </c>
      <c r="V1602" s="451"/>
      <c r="W1602" s="451" t="str">
        <f t="shared" si="100"/>
        <v/>
      </c>
      <c r="X1602" s="451"/>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row>
    <row r="1603" spans="1:73" hidden="1">
      <c r="A1603" s="48"/>
      <c r="B1603" s="48"/>
      <c r="C1603" s="48"/>
      <c r="D1603" s="48"/>
      <c r="E1603" s="48"/>
      <c r="F1603" s="48"/>
      <c r="G1603" s="48"/>
      <c r="H1603" s="48"/>
      <c r="I1603" s="48"/>
      <c r="J1603" s="48"/>
      <c r="K1603" s="48"/>
      <c r="L1603" s="450">
        <f t="shared" si="98"/>
        <v>1232</v>
      </c>
      <c r="M1603" s="450"/>
      <c r="N1603" s="145" t="s">
        <v>4008</v>
      </c>
      <c r="O1603" s="48"/>
      <c r="P1603" s="48"/>
      <c r="Q1603" s="48"/>
      <c r="R1603" s="48"/>
      <c r="S1603" s="48"/>
      <c r="T1603" s="48"/>
      <c r="U1603" s="451" t="str">
        <f t="shared" si="99"/>
        <v/>
      </c>
      <c r="V1603" s="451"/>
      <c r="W1603" s="451" t="str">
        <f t="shared" si="100"/>
        <v/>
      </c>
      <c r="X1603" s="451"/>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row>
    <row r="1604" spans="1:73" hidden="1">
      <c r="A1604" s="48"/>
      <c r="B1604" s="48"/>
      <c r="C1604" s="48"/>
      <c r="D1604" s="48"/>
      <c r="E1604" s="48"/>
      <c r="F1604" s="48"/>
      <c r="G1604" s="48"/>
      <c r="H1604" s="48"/>
      <c r="I1604" s="48"/>
      <c r="J1604" s="48"/>
      <c r="K1604" s="48"/>
      <c r="L1604" s="450">
        <f t="shared" si="98"/>
        <v>1233</v>
      </c>
      <c r="M1604" s="450"/>
      <c r="N1604" s="145" t="s">
        <v>4009</v>
      </c>
      <c r="O1604" s="48"/>
      <c r="P1604" s="48"/>
      <c r="Q1604" s="48"/>
      <c r="R1604" s="48"/>
      <c r="S1604" s="48"/>
      <c r="T1604" s="48"/>
      <c r="U1604" s="451" t="str">
        <f t="shared" si="99"/>
        <v/>
      </c>
      <c r="V1604" s="451"/>
      <c r="W1604" s="451" t="str">
        <f t="shared" si="100"/>
        <v/>
      </c>
      <c r="X1604" s="451"/>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row>
    <row r="1605" spans="1:73" hidden="1">
      <c r="A1605" s="48"/>
      <c r="B1605" s="48"/>
      <c r="C1605" s="48"/>
      <c r="D1605" s="48"/>
      <c r="E1605" s="48"/>
      <c r="F1605" s="48"/>
      <c r="G1605" s="48"/>
      <c r="H1605" s="48"/>
      <c r="I1605" s="48"/>
      <c r="J1605" s="48"/>
      <c r="K1605" s="48"/>
      <c r="L1605" s="450">
        <f t="shared" si="98"/>
        <v>1234</v>
      </c>
      <c r="M1605" s="450"/>
      <c r="N1605" s="145" t="s">
        <v>4010</v>
      </c>
      <c r="O1605" s="48"/>
      <c r="P1605" s="48"/>
      <c r="Q1605" s="48"/>
      <c r="R1605" s="48"/>
      <c r="S1605" s="48"/>
      <c r="T1605" s="48"/>
      <c r="U1605" s="451" t="str">
        <f t="shared" si="99"/>
        <v/>
      </c>
      <c r="V1605" s="451"/>
      <c r="W1605" s="451" t="str">
        <f t="shared" si="100"/>
        <v/>
      </c>
      <c r="X1605" s="451"/>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row>
    <row r="1606" spans="1:73" hidden="1">
      <c r="A1606" s="48"/>
      <c r="B1606" s="48"/>
      <c r="C1606" s="48"/>
      <c r="D1606" s="48"/>
      <c r="E1606" s="48"/>
      <c r="F1606" s="48"/>
      <c r="G1606" s="48"/>
      <c r="H1606" s="48"/>
      <c r="I1606" s="48"/>
      <c r="J1606" s="48"/>
      <c r="K1606" s="48"/>
      <c r="L1606" s="450">
        <f t="shared" si="98"/>
        <v>1235</v>
      </c>
      <c r="M1606" s="450"/>
      <c r="N1606" s="145" t="s">
        <v>4011</v>
      </c>
      <c r="O1606" s="48"/>
      <c r="P1606" s="48"/>
      <c r="Q1606" s="48"/>
      <c r="R1606" s="48"/>
      <c r="S1606" s="48"/>
      <c r="T1606" s="48"/>
      <c r="U1606" s="451" t="str">
        <f t="shared" si="99"/>
        <v/>
      </c>
      <c r="V1606" s="451"/>
      <c r="W1606" s="451" t="str">
        <f t="shared" si="100"/>
        <v/>
      </c>
      <c r="X1606" s="451"/>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row>
    <row r="1607" spans="1:73" hidden="1">
      <c r="A1607" s="48"/>
      <c r="B1607" s="48"/>
      <c r="C1607" s="48"/>
      <c r="D1607" s="48"/>
      <c r="E1607" s="48"/>
      <c r="F1607" s="48"/>
      <c r="G1607" s="48"/>
      <c r="H1607" s="48"/>
      <c r="I1607" s="48"/>
      <c r="J1607" s="48"/>
      <c r="K1607" s="48"/>
      <c r="L1607" s="450">
        <f t="shared" si="98"/>
        <v>1236</v>
      </c>
      <c r="M1607" s="450"/>
      <c r="N1607" s="145" t="s">
        <v>4012</v>
      </c>
      <c r="O1607" s="48"/>
      <c r="P1607" s="48"/>
      <c r="Q1607" s="48"/>
      <c r="R1607" s="48"/>
      <c r="S1607" s="48"/>
      <c r="T1607" s="48"/>
      <c r="U1607" s="451" t="str">
        <f t="shared" si="99"/>
        <v/>
      </c>
      <c r="V1607" s="451"/>
      <c r="W1607" s="451" t="str">
        <f t="shared" si="100"/>
        <v/>
      </c>
      <c r="X1607" s="451"/>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row>
    <row r="1608" spans="1:73" hidden="1">
      <c r="A1608" s="48"/>
      <c r="B1608" s="48"/>
      <c r="C1608" s="48"/>
      <c r="D1608" s="48"/>
      <c r="E1608" s="48"/>
      <c r="F1608" s="48"/>
      <c r="G1608" s="48"/>
      <c r="H1608" s="48"/>
      <c r="I1608" s="48"/>
      <c r="J1608" s="48"/>
      <c r="K1608" s="48"/>
      <c r="L1608" s="450">
        <f t="shared" si="98"/>
        <v>1237</v>
      </c>
      <c r="M1608" s="450"/>
      <c r="N1608" s="145" t="s">
        <v>4013</v>
      </c>
      <c r="O1608" s="48"/>
      <c r="P1608" s="48"/>
      <c r="Q1608" s="48"/>
      <c r="R1608" s="48"/>
      <c r="S1608" s="48"/>
      <c r="T1608" s="48"/>
      <c r="U1608" s="451" t="str">
        <f t="shared" si="99"/>
        <v/>
      </c>
      <c r="V1608" s="451"/>
      <c r="W1608" s="451" t="str">
        <f t="shared" si="100"/>
        <v/>
      </c>
      <c r="X1608" s="451"/>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row>
    <row r="1609" spans="1:73" hidden="1">
      <c r="A1609" s="48"/>
      <c r="B1609" s="48"/>
      <c r="C1609" s="48"/>
      <c r="D1609" s="48"/>
      <c r="E1609" s="48"/>
      <c r="F1609" s="48"/>
      <c r="G1609" s="48"/>
      <c r="H1609" s="48"/>
      <c r="I1609" s="48"/>
      <c r="J1609" s="48"/>
      <c r="K1609" s="48"/>
      <c r="L1609" s="450">
        <f t="shared" si="98"/>
        <v>1238</v>
      </c>
      <c r="M1609" s="450"/>
      <c r="N1609" s="145" t="s">
        <v>4014</v>
      </c>
      <c r="O1609" s="48"/>
      <c r="P1609" s="48"/>
      <c r="Q1609" s="48"/>
      <c r="R1609" s="48"/>
      <c r="S1609" s="48"/>
      <c r="T1609" s="48"/>
      <c r="U1609" s="451" t="str">
        <f t="shared" si="99"/>
        <v/>
      </c>
      <c r="V1609" s="451"/>
      <c r="W1609" s="451" t="str">
        <f t="shared" si="100"/>
        <v/>
      </c>
      <c r="X1609" s="451"/>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row>
    <row r="1610" spans="1:73" hidden="1">
      <c r="A1610" s="48"/>
      <c r="B1610" s="48"/>
      <c r="C1610" s="48"/>
      <c r="D1610" s="48"/>
      <c r="E1610" s="48"/>
      <c r="F1610" s="48"/>
      <c r="G1610" s="48"/>
      <c r="H1610" s="48"/>
      <c r="I1610" s="48"/>
      <c r="J1610" s="48"/>
      <c r="K1610" s="48"/>
      <c r="L1610" s="450">
        <f t="shared" si="98"/>
        <v>1239</v>
      </c>
      <c r="M1610" s="450"/>
      <c r="N1610" s="145" t="s">
        <v>4015</v>
      </c>
      <c r="O1610" s="48"/>
      <c r="P1610" s="48"/>
      <c r="Q1610" s="48"/>
      <c r="R1610" s="48"/>
      <c r="S1610" s="48"/>
      <c r="T1610" s="48"/>
      <c r="U1610" s="451" t="str">
        <f t="shared" si="99"/>
        <v/>
      </c>
      <c r="V1610" s="451"/>
      <c r="W1610" s="451" t="str">
        <f t="shared" si="100"/>
        <v/>
      </c>
      <c r="X1610" s="451"/>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row>
    <row r="1611" spans="1:73" hidden="1">
      <c r="A1611" s="48"/>
      <c r="B1611" s="48"/>
      <c r="C1611" s="48"/>
      <c r="D1611" s="48"/>
      <c r="E1611" s="48"/>
      <c r="F1611" s="48"/>
      <c r="G1611" s="48"/>
      <c r="H1611" s="48"/>
      <c r="I1611" s="48"/>
      <c r="J1611" s="48"/>
      <c r="K1611" s="48"/>
      <c r="L1611" s="450">
        <f t="shared" si="98"/>
        <v>1240</v>
      </c>
      <c r="M1611" s="450"/>
      <c r="N1611" s="145" t="s">
        <v>4016</v>
      </c>
      <c r="O1611" s="48"/>
      <c r="P1611" s="48"/>
      <c r="Q1611" s="48"/>
      <c r="R1611" s="48"/>
      <c r="S1611" s="48"/>
      <c r="T1611" s="48"/>
      <c r="U1611" s="451" t="str">
        <f t="shared" si="99"/>
        <v/>
      </c>
      <c r="V1611" s="451"/>
      <c r="W1611" s="451" t="str">
        <f t="shared" si="100"/>
        <v/>
      </c>
      <c r="X1611" s="451"/>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row>
    <row r="1612" spans="1:73" hidden="1">
      <c r="A1612" s="48"/>
      <c r="B1612" s="48"/>
      <c r="C1612" s="48"/>
      <c r="D1612" s="48"/>
      <c r="E1612" s="48"/>
      <c r="F1612" s="48"/>
      <c r="G1612" s="48"/>
      <c r="H1612" s="48"/>
      <c r="I1612" s="48"/>
      <c r="J1612" s="48"/>
      <c r="K1612" s="48"/>
      <c r="L1612" s="450">
        <f t="shared" si="98"/>
        <v>1241</v>
      </c>
      <c r="M1612" s="450"/>
      <c r="N1612" s="145" t="s">
        <v>4017</v>
      </c>
      <c r="O1612" s="48"/>
      <c r="P1612" s="48"/>
      <c r="Q1612" s="48"/>
      <c r="R1612" s="48"/>
      <c r="S1612" s="48"/>
      <c r="T1612" s="48"/>
      <c r="U1612" s="451" t="str">
        <f t="shared" si="99"/>
        <v/>
      </c>
      <c r="V1612" s="451"/>
      <c r="W1612" s="451" t="str">
        <f t="shared" si="100"/>
        <v/>
      </c>
      <c r="X1612" s="451"/>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row>
    <row r="1613" spans="1:73" hidden="1">
      <c r="A1613" s="48"/>
      <c r="B1613" s="48"/>
      <c r="C1613" s="48"/>
      <c r="D1613" s="48"/>
      <c r="E1613" s="48"/>
      <c r="F1613" s="48"/>
      <c r="G1613" s="48"/>
      <c r="H1613" s="48"/>
      <c r="I1613" s="48"/>
      <c r="J1613" s="48"/>
      <c r="K1613" s="48"/>
      <c r="L1613" s="450">
        <f t="shared" si="98"/>
        <v>1242</v>
      </c>
      <c r="M1613" s="450"/>
      <c r="N1613" s="145" t="s">
        <v>4018</v>
      </c>
      <c r="O1613" s="48"/>
      <c r="P1613" s="48"/>
      <c r="Q1613" s="48"/>
      <c r="R1613" s="48"/>
      <c r="S1613" s="48"/>
      <c r="T1613" s="48"/>
      <c r="U1613" s="451" t="str">
        <f t="shared" si="99"/>
        <v/>
      </c>
      <c r="V1613" s="451"/>
      <c r="W1613" s="451" t="str">
        <f t="shared" si="100"/>
        <v/>
      </c>
      <c r="X1613" s="451"/>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row>
    <row r="1614" spans="1:73" hidden="1">
      <c r="A1614" s="48"/>
      <c r="B1614" s="48"/>
      <c r="C1614" s="48"/>
      <c r="D1614" s="48"/>
      <c r="E1614" s="48"/>
      <c r="F1614" s="48"/>
      <c r="G1614" s="48"/>
      <c r="H1614" s="48"/>
      <c r="I1614" s="48"/>
      <c r="J1614" s="48"/>
      <c r="K1614" s="48"/>
      <c r="L1614" s="450">
        <f t="shared" si="98"/>
        <v>1243</v>
      </c>
      <c r="M1614" s="450"/>
      <c r="N1614" s="145" t="s">
        <v>4019</v>
      </c>
      <c r="O1614" s="48"/>
      <c r="P1614" s="48"/>
      <c r="Q1614" s="48"/>
      <c r="R1614" s="48"/>
      <c r="S1614" s="48"/>
      <c r="T1614" s="48"/>
      <c r="U1614" s="451" t="str">
        <f t="shared" si="99"/>
        <v/>
      </c>
      <c r="V1614" s="451"/>
      <c r="W1614" s="451" t="str">
        <f t="shared" si="100"/>
        <v/>
      </c>
      <c r="X1614" s="451"/>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row>
    <row r="1615" spans="1:73" hidden="1">
      <c r="A1615" s="48"/>
      <c r="B1615" s="48"/>
      <c r="C1615" s="48"/>
      <c r="D1615" s="48"/>
      <c r="E1615" s="48"/>
      <c r="F1615" s="48"/>
      <c r="G1615" s="48"/>
      <c r="H1615" s="48"/>
      <c r="I1615" s="48"/>
      <c r="J1615" s="48"/>
      <c r="K1615" s="48"/>
      <c r="L1615" s="450">
        <f t="shared" si="98"/>
        <v>1244</v>
      </c>
      <c r="M1615" s="450"/>
      <c r="N1615" s="145" t="s">
        <v>4020</v>
      </c>
      <c r="O1615" s="48"/>
      <c r="P1615" s="48"/>
      <c r="Q1615" s="48"/>
      <c r="R1615" s="48"/>
      <c r="S1615" s="48"/>
      <c r="T1615" s="48"/>
      <c r="U1615" s="451" t="str">
        <f t="shared" si="99"/>
        <v/>
      </c>
      <c r="V1615" s="451"/>
      <c r="W1615" s="451" t="str">
        <f t="shared" si="100"/>
        <v/>
      </c>
      <c r="X1615" s="451"/>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row>
    <row r="1616" spans="1:73" hidden="1">
      <c r="A1616" s="48"/>
      <c r="B1616" s="48"/>
      <c r="C1616" s="48"/>
      <c r="D1616" s="48"/>
      <c r="E1616" s="48"/>
      <c r="F1616" s="48"/>
      <c r="G1616" s="48"/>
      <c r="H1616" s="48"/>
      <c r="I1616" s="48"/>
      <c r="J1616" s="48"/>
      <c r="K1616" s="48"/>
      <c r="L1616" s="450">
        <f t="shared" si="98"/>
        <v>1245</v>
      </c>
      <c r="M1616" s="450"/>
      <c r="N1616" s="145" t="s">
        <v>4021</v>
      </c>
      <c r="O1616" s="48"/>
      <c r="P1616" s="48"/>
      <c r="Q1616" s="48"/>
      <c r="R1616" s="48"/>
      <c r="S1616" s="48"/>
      <c r="T1616" s="48"/>
      <c r="U1616" s="451" t="str">
        <f t="shared" si="99"/>
        <v/>
      </c>
      <c r="V1616" s="451"/>
      <c r="W1616" s="451" t="str">
        <f t="shared" si="100"/>
        <v/>
      </c>
      <c r="X1616" s="451"/>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row>
    <row r="1617" spans="1:73" hidden="1">
      <c r="A1617" s="48"/>
      <c r="B1617" s="48"/>
      <c r="C1617" s="48"/>
      <c r="D1617" s="48"/>
      <c r="E1617" s="48"/>
      <c r="F1617" s="48"/>
      <c r="G1617" s="48"/>
      <c r="H1617" s="48"/>
      <c r="I1617" s="48"/>
      <c r="J1617" s="48"/>
      <c r="K1617" s="48"/>
      <c r="L1617" s="450">
        <f t="shared" si="98"/>
        <v>1246</v>
      </c>
      <c r="M1617" s="450"/>
      <c r="N1617" s="145" t="s">
        <v>4022</v>
      </c>
      <c r="O1617" s="48"/>
      <c r="P1617" s="48"/>
      <c r="Q1617" s="48"/>
      <c r="R1617" s="48"/>
      <c r="S1617" s="48"/>
      <c r="T1617" s="48"/>
      <c r="U1617" s="451" t="str">
        <f t="shared" si="99"/>
        <v/>
      </c>
      <c r="V1617" s="451"/>
      <c r="W1617" s="451" t="str">
        <f t="shared" si="100"/>
        <v/>
      </c>
      <c r="X1617" s="451"/>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row>
    <row r="1618" spans="1:73" hidden="1">
      <c r="A1618" s="48"/>
      <c r="B1618" s="48"/>
      <c r="C1618" s="48"/>
      <c r="D1618" s="48"/>
      <c r="E1618" s="48"/>
      <c r="F1618" s="48"/>
      <c r="G1618" s="48"/>
      <c r="H1618" s="48"/>
      <c r="I1618" s="48"/>
      <c r="J1618" s="48"/>
      <c r="K1618" s="48"/>
      <c r="L1618" s="450">
        <f t="shared" si="98"/>
        <v>1247</v>
      </c>
      <c r="M1618" s="450"/>
      <c r="N1618" s="145" t="s">
        <v>4023</v>
      </c>
      <c r="O1618" s="48"/>
      <c r="P1618" s="48"/>
      <c r="Q1618" s="48"/>
      <c r="R1618" s="48"/>
      <c r="S1618" s="48"/>
      <c r="T1618" s="48"/>
      <c r="U1618" s="451" t="str">
        <f t="shared" si="99"/>
        <v/>
      </c>
      <c r="V1618" s="451"/>
      <c r="W1618" s="451" t="str">
        <f t="shared" si="100"/>
        <v/>
      </c>
      <c r="X1618" s="451"/>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row>
    <row r="1619" spans="1:73" hidden="1">
      <c r="A1619" s="48"/>
      <c r="B1619" s="48"/>
      <c r="C1619" s="48"/>
      <c r="D1619" s="48"/>
      <c r="E1619" s="48"/>
      <c r="F1619" s="48"/>
      <c r="G1619" s="48"/>
      <c r="H1619" s="48"/>
      <c r="I1619" s="48"/>
      <c r="J1619" s="48"/>
      <c r="K1619" s="48"/>
      <c r="L1619" s="450">
        <f t="shared" si="98"/>
        <v>1248</v>
      </c>
      <c r="M1619" s="450"/>
      <c r="N1619" s="145" t="s">
        <v>4024</v>
      </c>
      <c r="O1619" s="48"/>
      <c r="P1619" s="48"/>
      <c r="Q1619" s="48"/>
      <c r="R1619" s="48"/>
      <c r="S1619" s="48"/>
      <c r="T1619" s="48"/>
      <c r="U1619" s="451" t="str">
        <f t="shared" si="99"/>
        <v/>
      </c>
      <c r="V1619" s="451"/>
      <c r="W1619" s="451" t="str">
        <f t="shared" si="100"/>
        <v/>
      </c>
      <c r="X1619" s="451"/>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row>
    <row r="1620" spans="1:73" hidden="1">
      <c r="A1620" s="48"/>
      <c r="B1620" s="48"/>
      <c r="C1620" s="48"/>
      <c r="D1620" s="48"/>
      <c r="E1620" s="48"/>
      <c r="F1620" s="48"/>
      <c r="G1620" s="48"/>
      <c r="H1620" s="48"/>
      <c r="I1620" s="48"/>
      <c r="J1620" s="48"/>
      <c r="K1620" s="48"/>
      <c r="L1620" s="450">
        <f t="shared" si="98"/>
        <v>1249</v>
      </c>
      <c r="M1620" s="450"/>
      <c r="N1620" s="145" t="s">
        <v>4025</v>
      </c>
      <c r="O1620" s="48"/>
      <c r="P1620" s="48"/>
      <c r="Q1620" s="48"/>
      <c r="R1620" s="48"/>
      <c r="S1620" s="48"/>
      <c r="T1620" s="48"/>
      <c r="U1620" s="451" t="str">
        <f t="shared" si="99"/>
        <v/>
      </c>
      <c r="V1620" s="451"/>
      <c r="W1620" s="451" t="str">
        <f t="shared" si="100"/>
        <v/>
      </c>
      <c r="X1620" s="451"/>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row>
    <row r="1621" spans="1:73" hidden="1">
      <c r="A1621" s="48"/>
      <c r="B1621" s="48"/>
      <c r="C1621" s="48"/>
      <c r="D1621" s="48"/>
      <c r="E1621" s="48"/>
      <c r="F1621" s="48"/>
      <c r="G1621" s="48"/>
      <c r="H1621" s="48"/>
      <c r="I1621" s="48"/>
      <c r="J1621" s="48"/>
      <c r="K1621" s="48"/>
      <c r="L1621" s="450">
        <f t="shared" si="98"/>
        <v>1250</v>
      </c>
      <c r="M1621" s="450"/>
      <c r="N1621" s="145" t="s">
        <v>4026</v>
      </c>
      <c r="O1621" s="48"/>
      <c r="P1621" s="48"/>
      <c r="Q1621" s="48"/>
      <c r="R1621" s="48"/>
      <c r="S1621" s="48"/>
      <c r="T1621" s="48"/>
      <c r="U1621" s="451" t="str">
        <f t="shared" si="99"/>
        <v/>
      </c>
      <c r="V1621" s="451"/>
      <c r="W1621" s="451" t="str">
        <f t="shared" si="100"/>
        <v/>
      </c>
      <c r="X1621" s="451"/>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row>
    <row r="1622" spans="1:73" hidden="1">
      <c r="A1622" s="48"/>
      <c r="B1622" s="48"/>
      <c r="C1622" s="48"/>
      <c r="D1622" s="48"/>
      <c r="E1622" s="48"/>
      <c r="F1622" s="48"/>
      <c r="G1622" s="48"/>
      <c r="H1622" s="48"/>
      <c r="I1622" s="48"/>
      <c r="J1622" s="48"/>
      <c r="K1622" s="48"/>
      <c r="L1622" s="450">
        <f t="shared" si="98"/>
        <v>1251</v>
      </c>
      <c r="M1622" s="450"/>
      <c r="N1622" s="145" t="s">
        <v>4027</v>
      </c>
      <c r="O1622" s="48"/>
      <c r="P1622" s="48"/>
      <c r="Q1622" s="48"/>
      <c r="R1622" s="48"/>
      <c r="S1622" s="48"/>
      <c r="T1622" s="48"/>
      <c r="U1622" s="451" t="str">
        <f t="shared" si="99"/>
        <v/>
      </c>
      <c r="V1622" s="451"/>
      <c r="W1622" s="451" t="str">
        <f t="shared" si="100"/>
        <v/>
      </c>
      <c r="X1622" s="451"/>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row>
    <row r="1623" spans="1:73" hidden="1">
      <c r="A1623" s="48"/>
      <c r="B1623" s="48"/>
      <c r="C1623" s="48"/>
      <c r="D1623" s="48"/>
      <c r="E1623" s="48"/>
      <c r="F1623" s="48"/>
      <c r="G1623" s="48"/>
      <c r="H1623" s="48"/>
      <c r="I1623" s="48"/>
      <c r="J1623" s="48"/>
      <c r="K1623" s="48"/>
      <c r="L1623" s="450">
        <f t="shared" si="98"/>
        <v>1252</v>
      </c>
      <c r="M1623" s="450"/>
      <c r="N1623" s="145" t="s">
        <v>4028</v>
      </c>
      <c r="O1623" s="48"/>
      <c r="P1623" s="48"/>
      <c r="Q1623" s="48"/>
      <c r="R1623" s="48"/>
      <c r="S1623" s="48"/>
      <c r="T1623" s="48"/>
      <c r="U1623" s="451" t="str">
        <f t="shared" si="99"/>
        <v/>
      </c>
      <c r="V1623" s="451"/>
      <c r="W1623" s="451" t="str">
        <f t="shared" si="100"/>
        <v/>
      </c>
      <c r="X1623" s="451"/>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row>
    <row r="1624" spans="1:73" hidden="1">
      <c r="A1624" s="48"/>
      <c r="B1624" s="48"/>
      <c r="C1624" s="48"/>
      <c r="D1624" s="48"/>
      <c r="E1624" s="48"/>
      <c r="F1624" s="48"/>
      <c r="G1624" s="48"/>
      <c r="H1624" s="48"/>
      <c r="I1624" s="48"/>
      <c r="J1624" s="48"/>
      <c r="K1624" s="48"/>
      <c r="L1624" s="450">
        <f t="shared" si="98"/>
        <v>1253</v>
      </c>
      <c r="M1624" s="450"/>
      <c r="N1624" s="145" t="s">
        <v>4029</v>
      </c>
      <c r="O1624" s="48"/>
      <c r="P1624" s="48"/>
      <c r="Q1624" s="48"/>
      <c r="R1624" s="48"/>
      <c r="S1624" s="48"/>
      <c r="T1624" s="48"/>
      <c r="U1624" s="451" t="str">
        <f t="shared" si="99"/>
        <v/>
      </c>
      <c r="V1624" s="451"/>
      <c r="W1624" s="451" t="str">
        <f t="shared" si="100"/>
        <v/>
      </c>
      <c r="X1624" s="451"/>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row>
    <row r="1625" spans="1:73" hidden="1">
      <c r="A1625" s="48"/>
      <c r="B1625" s="48"/>
      <c r="C1625" s="48"/>
      <c r="D1625" s="48"/>
      <c r="E1625" s="48"/>
      <c r="F1625" s="48"/>
      <c r="G1625" s="48"/>
      <c r="H1625" s="48"/>
      <c r="I1625" s="48"/>
      <c r="J1625" s="48"/>
      <c r="K1625" s="48"/>
      <c r="L1625" s="450">
        <f t="shared" si="98"/>
        <v>1254</v>
      </c>
      <c r="M1625" s="450"/>
      <c r="N1625" s="145" t="s">
        <v>4030</v>
      </c>
      <c r="O1625" s="48"/>
      <c r="P1625" s="48"/>
      <c r="Q1625" s="48"/>
      <c r="R1625" s="48"/>
      <c r="S1625" s="48"/>
      <c r="T1625" s="48"/>
      <c r="U1625" s="451" t="str">
        <f t="shared" si="99"/>
        <v/>
      </c>
      <c r="V1625" s="451"/>
      <c r="W1625" s="451" t="str">
        <f t="shared" si="100"/>
        <v/>
      </c>
      <c r="X1625" s="451"/>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row>
    <row r="1626" spans="1:73" hidden="1">
      <c r="A1626" s="48"/>
      <c r="B1626" s="48"/>
      <c r="C1626" s="48"/>
      <c r="D1626" s="48"/>
      <c r="E1626" s="48"/>
      <c r="F1626" s="48"/>
      <c r="G1626" s="48"/>
      <c r="H1626" s="48"/>
      <c r="I1626" s="48"/>
      <c r="J1626" s="48"/>
      <c r="K1626" s="48"/>
      <c r="L1626" s="450">
        <f t="shared" si="98"/>
        <v>1255</v>
      </c>
      <c r="M1626" s="450"/>
      <c r="N1626" s="145" t="s">
        <v>4031</v>
      </c>
      <c r="O1626" s="48"/>
      <c r="P1626" s="48"/>
      <c r="Q1626" s="48"/>
      <c r="R1626" s="48"/>
      <c r="S1626" s="48"/>
      <c r="T1626" s="48"/>
      <c r="U1626" s="451" t="str">
        <f t="shared" si="99"/>
        <v/>
      </c>
      <c r="V1626" s="451"/>
      <c r="W1626" s="451" t="str">
        <f t="shared" si="100"/>
        <v/>
      </c>
      <c r="X1626" s="451"/>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row>
    <row r="1627" spans="1:73" hidden="1">
      <c r="A1627" s="48"/>
      <c r="B1627" s="48"/>
      <c r="C1627" s="48"/>
      <c r="D1627" s="48"/>
      <c r="E1627" s="48"/>
      <c r="F1627" s="48"/>
      <c r="G1627" s="48"/>
      <c r="H1627" s="48"/>
      <c r="I1627" s="48"/>
      <c r="J1627" s="48"/>
      <c r="K1627" s="48"/>
      <c r="L1627" s="450">
        <f t="shared" si="98"/>
        <v>1256</v>
      </c>
      <c r="M1627" s="450"/>
      <c r="N1627" s="145" t="s">
        <v>4032</v>
      </c>
      <c r="O1627" s="48"/>
      <c r="P1627" s="48"/>
      <c r="Q1627" s="48"/>
      <c r="R1627" s="48"/>
      <c r="S1627" s="48"/>
      <c r="T1627" s="48"/>
      <c r="U1627" s="451" t="str">
        <f t="shared" si="99"/>
        <v/>
      </c>
      <c r="V1627" s="451"/>
      <c r="W1627" s="451" t="str">
        <f t="shared" si="100"/>
        <v/>
      </c>
      <c r="X1627" s="451"/>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row>
    <row r="1628" spans="1:73" hidden="1">
      <c r="A1628" s="48"/>
      <c r="B1628" s="48"/>
      <c r="C1628" s="48"/>
      <c r="D1628" s="48"/>
      <c r="E1628" s="48"/>
      <c r="F1628" s="48"/>
      <c r="G1628" s="48"/>
      <c r="H1628" s="48"/>
      <c r="I1628" s="48"/>
      <c r="J1628" s="48"/>
      <c r="K1628" s="48"/>
      <c r="L1628" s="450">
        <f t="shared" si="98"/>
        <v>1257</v>
      </c>
      <c r="M1628" s="450"/>
      <c r="N1628" s="145" t="s">
        <v>4033</v>
      </c>
      <c r="O1628" s="48"/>
      <c r="P1628" s="48"/>
      <c r="Q1628" s="48"/>
      <c r="R1628" s="48"/>
      <c r="S1628" s="48"/>
      <c r="T1628" s="48"/>
      <c r="U1628" s="451" t="str">
        <f t="shared" si="99"/>
        <v/>
      </c>
      <c r="V1628" s="451"/>
      <c r="W1628" s="451" t="str">
        <f t="shared" si="100"/>
        <v/>
      </c>
      <c r="X1628" s="451"/>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row>
    <row r="1629" spans="1:73" hidden="1">
      <c r="A1629" s="48"/>
      <c r="B1629" s="48"/>
      <c r="C1629" s="48"/>
      <c r="D1629" s="48"/>
      <c r="E1629" s="48"/>
      <c r="F1629" s="48"/>
      <c r="G1629" s="48"/>
      <c r="H1629" s="48"/>
      <c r="I1629" s="48"/>
      <c r="J1629" s="48"/>
      <c r="K1629" s="48"/>
      <c r="L1629" s="450">
        <f t="shared" si="98"/>
        <v>1258</v>
      </c>
      <c r="M1629" s="450"/>
      <c r="N1629" s="145" t="s">
        <v>4034</v>
      </c>
      <c r="O1629" s="48"/>
      <c r="P1629" s="48"/>
      <c r="Q1629" s="48"/>
      <c r="R1629" s="48"/>
      <c r="S1629" s="48"/>
      <c r="T1629" s="48"/>
      <c r="U1629" s="451" t="str">
        <f t="shared" si="99"/>
        <v/>
      </c>
      <c r="V1629" s="451"/>
      <c r="W1629" s="451" t="str">
        <f t="shared" si="100"/>
        <v/>
      </c>
      <c r="X1629" s="451"/>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row>
    <row r="1630" spans="1:73" hidden="1">
      <c r="A1630" s="48"/>
      <c r="B1630" s="48"/>
      <c r="C1630" s="48"/>
      <c r="D1630" s="48"/>
      <c r="E1630" s="48"/>
      <c r="F1630" s="48"/>
      <c r="G1630" s="48"/>
      <c r="H1630" s="48"/>
      <c r="I1630" s="48"/>
      <c r="J1630" s="48"/>
      <c r="K1630" s="48"/>
      <c r="L1630" s="450">
        <f t="shared" si="98"/>
        <v>1259</v>
      </c>
      <c r="M1630" s="450"/>
      <c r="N1630" s="145" t="s">
        <v>4035</v>
      </c>
      <c r="O1630" s="48"/>
      <c r="P1630" s="48"/>
      <c r="Q1630" s="48"/>
      <c r="R1630" s="48"/>
      <c r="S1630" s="48"/>
      <c r="T1630" s="48"/>
      <c r="U1630" s="451" t="str">
        <f t="shared" si="99"/>
        <v/>
      </c>
      <c r="V1630" s="451"/>
      <c r="W1630" s="451" t="str">
        <f t="shared" si="100"/>
        <v/>
      </c>
      <c r="X1630" s="451"/>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row>
    <row r="1631" spans="1:73" hidden="1">
      <c r="A1631" s="48"/>
      <c r="B1631" s="48"/>
      <c r="C1631" s="48"/>
      <c r="D1631" s="48"/>
      <c r="E1631" s="48"/>
      <c r="F1631" s="48"/>
      <c r="G1631" s="48"/>
      <c r="H1631" s="48"/>
      <c r="I1631" s="48"/>
      <c r="J1631" s="48"/>
      <c r="K1631" s="48"/>
      <c r="L1631" s="450">
        <f t="shared" si="98"/>
        <v>1260</v>
      </c>
      <c r="M1631" s="450"/>
      <c r="N1631" s="145" t="s">
        <v>4036</v>
      </c>
      <c r="O1631" s="48"/>
      <c r="P1631" s="48"/>
      <c r="Q1631" s="48"/>
      <c r="R1631" s="48"/>
      <c r="S1631" s="48"/>
      <c r="T1631" s="48"/>
      <c r="U1631" s="451" t="str">
        <f t="shared" si="99"/>
        <v/>
      </c>
      <c r="V1631" s="451"/>
      <c r="W1631" s="451" t="str">
        <f t="shared" si="100"/>
        <v/>
      </c>
      <c r="X1631" s="451"/>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row>
    <row r="1632" spans="1:73" hidden="1">
      <c r="A1632" s="48"/>
      <c r="B1632" s="48"/>
      <c r="C1632" s="48"/>
      <c r="D1632" s="48"/>
      <c r="E1632" s="48"/>
      <c r="F1632" s="48"/>
      <c r="G1632" s="48"/>
      <c r="H1632" s="48"/>
      <c r="I1632" s="48"/>
      <c r="J1632" s="48"/>
      <c r="K1632" s="48"/>
      <c r="L1632" s="450">
        <f t="shared" si="98"/>
        <v>1261</v>
      </c>
      <c r="M1632" s="450"/>
      <c r="N1632" s="145" t="s">
        <v>4037</v>
      </c>
      <c r="O1632" s="48"/>
      <c r="P1632" s="48"/>
      <c r="Q1632" s="48"/>
      <c r="R1632" s="48"/>
      <c r="S1632" s="48"/>
      <c r="T1632" s="48"/>
      <c r="U1632" s="451" t="str">
        <f t="shared" si="99"/>
        <v/>
      </c>
      <c r="V1632" s="451"/>
      <c r="W1632" s="451" t="str">
        <f t="shared" si="100"/>
        <v/>
      </c>
      <c r="X1632" s="451"/>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row>
    <row r="1633" spans="1:73" hidden="1">
      <c r="A1633" s="48"/>
      <c r="B1633" s="48"/>
      <c r="C1633" s="48"/>
      <c r="D1633" s="48"/>
      <c r="E1633" s="48"/>
      <c r="F1633" s="48"/>
      <c r="G1633" s="48"/>
      <c r="H1633" s="48"/>
      <c r="I1633" s="48"/>
      <c r="J1633" s="48"/>
      <c r="K1633" s="48"/>
      <c r="L1633" s="450">
        <f t="shared" si="98"/>
        <v>1262</v>
      </c>
      <c r="M1633" s="450"/>
      <c r="N1633" s="145" t="s">
        <v>4038</v>
      </c>
      <c r="O1633" s="48"/>
      <c r="P1633" s="48"/>
      <c r="Q1633" s="48"/>
      <c r="R1633" s="48"/>
      <c r="S1633" s="48"/>
      <c r="T1633" s="48"/>
      <c r="U1633" s="451" t="str">
        <f t="shared" si="99"/>
        <v/>
      </c>
      <c r="V1633" s="451"/>
      <c r="W1633" s="451" t="str">
        <f t="shared" si="100"/>
        <v/>
      </c>
      <c r="X1633" s="451"/>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row>
    <row r="1634" spans="1:73" hidden="1">
      <c r="A1634" s="48"/>
      <c r="B1634" s="48"/>
      <c r="C1634" s="48"/>
      <c r="D1634" s="48"/>
      <c r="E1634" s="48"/>
      <c r="F1634" s="48"/>
      <c r="G1634" s="48"/>
      <c r="H1634" s="48"/>
      <c r="I1634" s="48"/>
      <c r="J1634" s="48"/>
      <c r="K1634" s="48"/>
      <c r="L1634" s="450">
        <f t="shared" si="98"/>
        <v>1263</v>
      </c>
      <c r="M1634" s="450"/>
      <c r="N1634" s="145" t="s">
        <v>4039</v>
      </c>
      <c r="O1634" s="48"/>
      <c r="P1634" s="48"/>
      <c r="Q1634" s="48"/>
      <c r="R1634" s="48"/>
      <c r="S1634" s="48"/>
      <c r="T1634" s="48"/>
      <c r="U1634" s="451" t="str">
        <f t="shared" si="99"/>
        <v/>
      </c>
      <c r="V1634" s="451"/>
      <c r="W1634" s="451" t="str">
        <f t="shared" si="100"/>
        <v/>
      </c>
      <c r="X1634" s="451"/>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row>
    <row r="1635" spans="1:73" hidden="1">
      <c r="A1635" s="48"/>
      <c r="B1635" s="48"/>
      <c r="C1635" s="48"/>
      <c r="D1635" s="48"/>
      <c r="E1635" s="48"/>
      <c r="F1635" s="48"/>
      <c r="G1635" s="48"/>
      <c r="H1635" s="48"/>
      <c r="I1635" s="48"/>
      <c r="J1635" s="48"/>
      <c r="K1635" s="48"/>
      <c r="L1635" s="450">
        <f t="shared" si="98"/>
        <v>1264</v>
      </c>
      <c r="M1635" s="450"/>
      <c r="N1635" s="145" t="s">
        <v>4040</v>
      </c>
      <c r="O1635" s="48"/>
      <c r="P1635" s="48"/>
      <c r="Q1635" s="48"/>
      <c r="R1635" s="48"/>
      <c r="S1635" s="48"/>
      <c r="T1635" s="48"/>
      <c r="U1635" s="451" t="str">
        <f t="shared" si="99"/>
        <v/>
      </c>
      <c r="V1635" s="451"/>
      <c r="W1635" s="451" t="str">
        <f t="shared" si="100"/>
        <v/>
      </c>
      <c r="X1635" s="451"/>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row>
    <row r="1636" spans="1:73" hidden="1">
      <c r="A1636" s="48"/>
      <c r="B1636" s="48"/>
      <c r="C1636" s="48"/>
      <c r="D1636" s="48"/>
      <c r="E1636" s="48"/>
      <c r="F1636" s="48"/>
      <c r="G1636" s="48"/>
      <c r="H1636" s="48"/>
      <c r="I1636" s="48"/>
      <c r="J1636" s="48"/>
      <c r="K1636" s="48"/>
      <c r="L1636" s="450">
        <f t="shared" si="98"/>
        <v>1265</v>
      </c>
      <c r="M1636" s="450"/>
      <c r="N1636" s="145" t="s">
        <v>4041</v>
      </c>
      <c r="O1636" s="48"/>
      <c r="P1636" s="48"/>
      <c r="Q1636" s="48"/>
      <c r="R1636" s="48"/>
      <c r="S1636" s="48"/>
      <c r="T1636" s="48"/>
      <c r="U1636" s="451" t="str">
        <f t="shared" si="99"/>
        <v/>
      </c>
      <c r="V1636" s="451"/>
      <c r="W1636" s="451" t="str">
        <f t="shared" si="100"/>
        <v/>
      </c>
      <c r="X1636" s="451"/>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row>
    <row r="1637" spans="1:73" hidden="1">
      <c r="A1637" s="48"/>
      <c r="B1637" s="48"/>
      <c r="C1637" s="48"/>
      <c r="D1637" s="48"/>
      <c r="E1637" s="48"/>
      <c r="F1637" s="48"/>
      <c r="G1637" s="48"/>
      <c r="H1637" s="48"/>
      <c r="I1637" s="48"/>
      <c r="J1637" s="48"/>
      <c r="K1637" s="48"/>
      <c r="L1637" s="450">
        <f t="shared" si="98"/>
        <v>1266</v>
      </c>
      <c r="M1637" s="450"/>
      <c r="N1637" s="145" t="s">
        <v>4042</v>
      </c>
      <c r="O1637" s="48"/>
      <c r="P1637" s="48"/>
      <c r="Q1637" s="48"/>
      <c r="R1637" s="48"/>
      <c r="S1637" s="48"/>
      <c r="T1637" s="48"/>
      <c r="U1637" s="451" t="str">
        <f t="shared" si="99"/>
        <v/>
      </c>
      <c r="V1637" s="451"/>
      <c r="W1637" s="451" t="str">
        <f t="shared" si="100"/>
        <v/>
      </c>
      <c r="X1637" s="451"/>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row>
    <row r="1638" spans="1:73" hidden="1">
      <c r="A1638" s="48"/>
      <c r="B1638" s="48"/>
      <c r="C1638" s="48"/>
      <c r="D1638" s="48"/>
      <c r="E1638" s="48"/>
      <c r="F1638" s="48"/>
      <c r="G1638" s="48"/>
      <c r="H1638" s="48"/>
      <c r="I1638" s="48"/>
      <c r="J1638" s="48"/>
      <c r="K1638" s="48"/>
      <c r="L1638" s="450">
        <f t="shared" si="98"/>
        <v>1267</v>
      </c>
      <c r="M1638" s="450"/>
      <c r="N1638" s="145" t="s">
        <v>4043</v>
      </c>
      <c r="O1638" s="48"/>
      <c r="P1638" s="48"/>
      <c r="Q1638" s="48"/>
      <c r="R1638" s="48"/>
      <c r="S1638" s="48"/>
      <c r="T1638" s="48"/>
      <c r="U1638" s="451" t="str">
        <f t="shared" si="99"/>
        <v/>
      </c>
      <c r="V1638" s="451"/>
      <c r="W1638" s="451" t="str">
        <f t="shared" si="100"/>
        <v/>
      </c>
      <c r="X1638" s="451"/>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row>
    <row r="1639" spans="1:73" hidden="1">
      <c r="A1639" s="48"/>
      <c r="B1639" s="48"/>
      <c r="C1639" s="48"/>
      <c r="D1639" s="48"/>
      <c r="E1639" s="48"/>
      <c r="F1639" s="48"/>
      <c r="G1639" s="48"/>
      <c r="H1639" s="48"/>
      <c r="I1639" s="48"/>
      <c r="J1639" s="48"/>
      <c r="K1639" s="48"/>
      <c r="L1639" s="450">
        <f t="shared" si="98"/>
        <v>1268</v>
      </c>
      <c r="M1639" s="450"/>
      <c r="N1639" s="145" t="s">
        <v>4044</v>
      </c>
      <c r="O1639" s="48"/>
      <c r="P1639" s="48"/>
      <c r="Q1639" s="48"/>
      <c r="R1639" s="48"/>
      <c r="S1639" s="48"/>
      <c r="T1639" s="48"/>
      <c r="U1639" s="451" t="str">
        <f t="shared" si="99"/>
        <v/>
      </c>
      <c r="V1639" s="451"/>
      <c r="W1639" s="451" t="str">
        <f t="shared" si="100"/>
        <v/>
      </c>
      <c r="X1639" s="451"/>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row>
    <row r="1640" spans="1:73" hidden="1">
      <c r="A1640" s="48"/>
      <c r="B1640" s="48"/>
      <c r="C1640" s="48"/>
      <c r="D1640" s="48"/>
      <c r="E1640" s="48"/>
      <c r="F1640" s="48"/>
      <c r="G1640" s="48"/>
      <c r="H1640" s="48"/>
      <c r="I1640" s="48"/>
      <c r="J1640" s="48"/>
      <c r="K1640" s="48"/>
      <c r="L1640" s="450">
        <f t="shared" si="98"/>
        <v>1269</v>
      </c>
      <c r="M1640" s="450"/>
      <c r="N1640" s="145" t="s">
        <v>4045</v>
      </c>
      <c r="O1640" s="48"/>
      <c r="P1640" s="48"/>
      <c r="Q1640" s="48"/>
      <c r="R1640" s="48"/>
      <c r="S1640" s="48"/>
      <c r="T1640" s="48"/>
      <c r="U1640" s="451" t="str">
        <f t="shared" si="99"/>
        <v/>
      </c>
      <c r="V1640" s="451"/>
      <c r="W1640" s="451" t="str">
        <f t="shared" si="100"/>
        <v/>
      </c>
      <c r="X1640" s="451"/>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row>
    <row r="1641" spans="1:73" hidden="1">
      <c r="A1641" s="48"/>
      <c r="B1641" s="48"/>
      <c r="C1641" s="48"/>
      <c r="D1641" s="48"/>
      <c r="E1641" s="48"/>
      <c r="F1641" s="48"/>
      <c r="G1641" s="48"/>
      <c r="H1641" s="48"/>
      <c r="I1641" s="48"/>
      <c r="J1641" s="48"/>
      <c r="K1641" s="48"/>
      <c r="L1641" s="450">
        <f t="shared" si="98"/>
        <v>1270</v>
      </c>
      <c r="M1641" s="450"/>
      <c r="N1641" s="145" t="s">
        <v>4046</v>
      </c>
      <c r="O1641" s="48"/>
      <c r="P1641" s="48"/>
      <c r="Q1641" s="48"/>
      <c r="R1641" s="48"/>
      <c r="S1641" s="48"/>
      <c r="T1641" s="48"/>
      <c r="U1641" s="451" t="str">
        <f t="shared" si="99"/>
        <v/>
      </c>
      <c r="V1641" s="451"/>
      <c r="W1641" s="451" t="str">
        <f t="shared" si="100"/>
        <v/>
      </c>
      <c r="X1641" s="451"/>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row>
    <row r="1642" spans="1:73" hidden="1">
      <c r="A1642" s="48"/>
      <c r="B1642" s="48"/>
      <c r="C1642" s="48"/>
      <c r="D1642" s="48"/>
      <c r="E1642" s="48"/>
      <c r="F1642" s="48"/>
      <c r="G1642" s="48"/>
      <c r="H1642" s="48"/>
      <c r="I1642" s="48"/>
      <c r="J1642" s="48"/>
      <c r="K1642" s="48"/>
      <c r="L1642" s="450">
        <f t="shared" si="98"/>
        <v>1271</v>
      </c>
      <c r="M1642" s="450"/>
      <c r="N1642" s="145" t="s">
        <v>4047</v>
      </c>
      <c r="O1642" s="48"/>
      <c r="P1642" s="48"/>
      <c r="Q1642" s="48"/>
      <c r="R1642" s="48"/>
      <c r="S1642" s="48"/>
      <c r="T1642" s="48"/>
      <c r="U1642" s="451" t="str">
        <f t="shared" si="99"/>
        <v/>
      </c>
      <c r="V1642" s="451"/>
      <c r="W1642" s="451" t="str">
        <f t="shared" si="100"/>
        <v/>
      </c>
      <c r="X1642" s="451"/>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row>
    <row r="1643" spans="1:73" hidden="1">
      <c r="A1643" s="48"/>
      <c r="B1643" s="48"/>
      <c r="C1643" s="48"/>
      <c r="D1643" s="48"/>
      <c r="E1643" s="48"/>
      <c r="F1643" s="48"/>
      <c r="G1643" s="48"/>
      <c r="H1643" s="48"/>
      <c r="I1643" s="48"/>
      <c r="J1643" s="48"/>
      <c r="K1643" s="48"/>
      <c r="L1643" s="450">
        <f t="shared" si="98"/>
        <v>1272</v>
      </c>
      <c r="M1643" s="450"/>
      <c r="N1643" s="145" t="s">
        <v>4048</v>
      </c>
      <c r="O1643" s="48"/>
      <c r="P1643" s="48"/>
      <c r="Q1643" s="48"/>
      <c r="R1643" s="48"/>
      <c r="S1643" s="48"/>
      <c r="T1643" s="48"/>
      <c r="U1643" s="451" t="str">
        <f t="shared" si="99"/>
        <v/>
      </c>
      <c r="V1643" s="451"/>
      <c r="W1643" s="451" t="str">
        <f t="shared" si="100"/>
        <v/>
      </c>
      <c r="X1643" s="451"/>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row>
    <row r="1644" spans="1:73" hidden="1">
      <c r="A1644" s="48"/>
      <c r="B1644" s="48"/>
      <c r="C1644" s="48"/>
      <c r="D1644" s="48"/>
      <c r="E1644" s="48"/>
      <c r="F1644" s="48"/>
      <c r="G1644" s="48"/>
      <c r="H1644" s="48"/>
      <c r="I1644" s="48"/>
      <c r="J1644" s="48"/>
      <c r="K1644" s="48"/>
      <c r="L1644" s="450">
        <f t="shared" si="98"/>
        <v>1273</v>
      </c>
      <c r="M1644" s="450"/>
      <c r="N1644" s="145" t="s">
        <v>4049</v>
      </c>
      <c r="O1644" s="48"/>
      <c r="P1644" s="48"/>
      <c r="Q1644" s="48"/>
      <c r="R1644" s="48"/>
      <c r="S1644" s="48"/>
      <c r="T1644" s="48"/>
      <c r="U1644" s="451" t="str">
        <f t="shared" si="99"/>
        <v/>
      </c>
      <c r="V1644" s="451"/>
      <c r="W1644" s="451" t="str">
        <f t="shared" si="100"/>
        <v/>
      </c>
      <c r="X1644" s="451"/>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row>
    <row r="1645" spans="1:73" hidden="1">
      <c r="A1645" s="48"/>
      <c r="B1645" s="48"/>
      <c r="C1645" s="48"/>
      <c r="D1645" s="48"/>
      <c r="E1645" s="48"/>
      <c r="F1645" s="48"/>
      <c r="G1645" s="48"/>
      <c r="H1645" s="48"/>
      <c r="I1645" s="48"/>
      <c r="J1645" s="48"/>
      <c r="K1645" s="48"/>
      <c r="L1645" s="450">
        <f t="shared" si="98"/>
        <v>1274</v>
      </c>
      <c r="M1645" s="450"/>
      <c r="N1645" s="145" t="s">
        <v>3159</v>
      </c>
      <c r="O1645" s="48"/>
      <c r="P1645" s="48"/>
      <c r="Q1645" s="48"/>
      <c r="R1645" s="48"/>
      <c r="S1645" s="48"/>
      <c r="T1645" s="48"/>
      <c r="U1645" s="451" t="str">
        <f t="shared" si="99"/>
        <v/>
      </c>
      <c r="V1645" s="451"/>
      <c r="W1645" s="451" t="str">
        <f t="shared" si="100"/>
        <v/>
      </c>
      <c r="X1645" s="451"/>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row>
    <row r="1646" spans="1:73" hidden="1">
      <c r="A1646" s="48"/>
      <c r="B1646" s="48"/>
      <c r="C1646" s="48"/>
      <c r="D1646" s="48"/>
      <c r="E1646" s="48"/>
      <c r="F1646" s="48"/>
      <c r="G1646" s="48"/>
      <c r="H1646" s="48"/>
      <c r="I1646" s="48"/>
      <c r="J1646" s="48"/>
      <c r="K1646" s="48"/>
      <c r="L1646" s="450">
        <f t="shared" si="98"/>
        <v>1275</v>
      </c>
      <c r="M1646" s="450"/>
      <c r="N1646" s="145" t="s">
        <v>4050</v>
      </c>
      <c r="O1646" s="48"/>
      <c r="P1646" s="48"/>
      <c r="Q1646" s="48"/>
      <c r="R1646" s="48"/>
      <c r="S1646" s="48"/>
      <c r="T1646" s="48"/>
      <c r="U1646" s="451" t="str">
        <f t="shared" si="99"/>
        <v/>
      </c>
      <c r="V1646" s="451"/>
      <c r="W1646" s="451" t="str">
        <f t="shared" si="100"/>
        <v/>
      </c>
      <c r="X1646" s="451"/>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row>
    <row r="1647" spans="1:73" hidden="1">
      <c r="A1647" s="48"/>
      <c r="B1647" s="48"/>
      <c r="C1647" s="48"/>
      <c r="D1647" s="48"/>
      <c r="E1647" s="48"/>
      <c r="F1647" s="48"/>
      <c r="G1647" s="48"/>
      <c r="H1647" s="48"/>
      <c r="I1647" s="48"/>
      <c r="J1647" s="48"/>
      <c r="K1647" s="48"/>
      <c r="L1647" s="450">
        <f t="shared" si="98"/>
        <v>1276</v>
      </c>
      <c r="M1647" s="450"/>
      <c r="N1647" s="145" t="s">
        <v>2543</v>
      </c>
      <c r="O1647" s="48"/>
      <c r="P1647" s="48"/>
      <c r="Q1647" s="48"/>
      <c r="R1647" s="48"/>
      <c r="S1647" s="48"/>
      <c r="T1647" s="48"/>
      <c r="U1647" s="451" t="str">
        <f t="shared" si="99"/>
        <v/>
      </c>
      <c r="V1647" s="451"/>
      <c r="W1647" s="451" t="str">
        <f t="shared" si="100"/>
        <v/>
      </c>
      <c r="X1647" s="451"/>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row>
    <row r="1648" spans="1:73" hidden="1">
      <c r="A1648" s="48"/>
      <c r="B1648" s="48"/>
      <c r="C1648" s="48"/>
      <c r="D1648" s="48"/>
      <c r="E1648" s="48"/>
      <c r="F1648" s="48"/>
      <c r="G1648" s="48"/>
      <c r="H1648" s="48"/>
      <c r="I1648" s="48"/>
      <c r="J1648" s="48"/>
      <c r="K1648" s="48"/>
      <c r="L1648" s="450">
        <f t="shared" si="98"/>
        <v>1277</v>
      </c>
      <c r="M1648" s="450"/>
      <c r="N1648" s="145" t="s">
        <v>4051</v>
      </c>
      <c r="O1648" s="48"/>
      <c r="P1648" s="48"/>
      <c r="Q1648" s="48"/>
      <c r="R1648" s="48"/>
      <c r="S1648" s="48"/>
      <c r="T1648" s="48"/>
      <c r="U1648" s="451" t="str">
        <f t="shared" si="99"/>
        <v/>
      </c>
      <c r="V1648" s="451"/>
      <c r="W1648" s="451" t="str">
        <f t="shared" si="100"/>
        <v/>
      </c>
      <c r="X1648" s="451"/>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row>
    <row r="1649" spans="1:73" hidden="1">
      <c r="A1649" s="48"/>
      <c r="B1649" s="48"/>
      <c r="C1649" s="48"/>
      <c r="D1649" s="48"/>
      <c r="E1649" s="48"/>
      <c r="F1649" s="48"/>
      <c r="G1649" s="48"/>
      <c r="H1649" s="48"/>
      <c r="I1649" s="48"/>
      <c r="J1649" s="48"/>
      <c r="K1649" s="48"/>
      <c r="L1649" s="450">
        <f t="shared" si="98"/>
        <v>1278</v>
      </c>
      <c r="M1649" s="450"/>
      <c r="N1649" s="145" t="s">
        <v>4052</v>
      </c>
      <c r="O1649" s="48"/>
      <c r="P1649" s="48"/>
      <c r="Q1649" s="48"/>
      <c r="R1649" s="48"/>
      <c r="S1649" s="48"/>
      <c r="T1649" s="48"/>
      <c r="U1649" s="451" t="str">
        <f t="shared" si="99"/>
        <v/>
      </c>
      <c r="V1649" s="451"/>
      <c r="W1649" s="451" t="str">
        <f t="shared" si="100"/>
        <v/>
      </c>
      <c r="X1649" s="451"/>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row>
    <row r="1650" spans="1:73" hidden="1">
      <c r="A1650" s="48"/>
      <c r="B1650" s="48"/>
      <c r="C1650" s="48"/>
      <c r="D1650" s="48"/>
      <c r="E1650" s="48"/>
      <c r="F1650" s="48"/>
      <c r="G1650" s="48"/>
      <c r="H1650" s="48"/>
      <c r="I1650" s="48"/>
      <c r="J1650" s="48"/>
      <c r="K1650" s="48"/>
      <c r="L1650" s="450">
        <f t="shared" si="98"/>
        <v>1279</v>
      </c>
      <c r="M1650" s="450"/>
      <c r="N1650" s="145" t="s">
        <v>4053</v>
      </c>
      <c r="O1650" s="48"/>
      <c r="P1650" s="48"/>
      <c r="Q1650" s="48"/>
      <c r="R1650" s="48"/>
      <c r="S1650" s="48"/>
      <c r="T1650" s="48"/>
      <c r="U1650" s="451" t="str">
        <f t="shared" si="99"/>
        <v/>
      </c>
      <c r="V1650" s="451"/>
      <c r="W1650" s="451" t="str">
        <f t="shared" si="100"/>
        <v/>
      </c>
      <c r="X1650" s="451"/>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row>
    <row r="1651" spans="1:73" hidden="1">
      <c r="A1651" s="48"/>
      <c r="B1651" s="48"/>
      <c r="C1651" s="48"/>
      <c r="D1651" s="48"/>
      <c r="E1651" s="48"/>
      <c r="F1651" s="48"/>
      <c r="G1651" s="48"/>
      <c r="H1651" s="48"/>
      <c r="I1651" s="48"/>
      <c r="J1651" s="48"/>
      <c r="K1651" s="48"/>
      <c r="L1651" s="450">
        <f t="shared" si="98"/>
        <v>1280</v>
      </c>
      <c r="M1651" s="450"/>
      <c r="N1651" s="145" t="s">
        <v>4054</v>
      </c>
      <c r="O1651" s="48"/>
      <c r="P1651" s="48"/>
      <c r="Q1651" s="48"/>
      <c r="R1651" s="48"/>
      <c r="S1651" s="48"/>
      <c r="T1651" s="48"/>
      <c r="U1651" s="451" t="str">
        <f t="shared" si="99"/>
        <v/>
      </c>
      <c r="V1651" s="451"/>
      <c r="W1651" s="451" t="str">
        <f t="shared" si="100"/>
        <v/>
      </c>
      <c r="X1651" s="451"/>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row>
    <row r="1652" spans="1:73" hidden="1">
      <c r="A1652" s="48"/>
      <c r="B1652" s="48"/>
      <c r="C1652" s="48"/>
      <c r="D1652" s="48"/>
      <c r="E1652" s="48"/>
      <c r="F1652" s="48"/>
      <c r="G1652" s="48"/>
      <c r="H1652" s="48"/>
      <c r="I1652" s="48"/>
      <c r="J1652" s="48"/>
      <c r="K1652" s="48"/>
      <c r="L1652" s="450">
        <f t="shared" si="98"/>
        <v>1281</v>
      </c>
      <c r="M1652" s="450"/>
      <c r="N1652" s="145" t="s">
        <v>1334</v>
      </c>
      <c r="O1652" s="48"/>
      <c r="P1652" s="48"/>
      <c r="Q1652" s="48"/>
      <c r="R1652" s="48"/>
      <c r="S1652" s="48"/>
      <c r="T1652" s="48"/>
      <c r="U1652" s="451" t="str">
        <f t="shared" si="99"/>
        <v/>
      </c>
      <c r="V1652" s="451"/>
      <c r="W1652" s="451" t="str">
        <f t="shared" si="100"/>
        <v/>
      </c>
      <c r="X1652" s="451"/>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row>
    <row r="1653" spans="1:73" hidden="1">
      <c r="A1653" s="48"/>
      <c r="B1653" s="48"/>
      <c r="C1653" s="48"/>
      <c r="D1653" s="48"/>
      <c r="E1653" s="48"/>
      <c r="F1653" s="48"/>
      <c r="G1653" s="48"/>
      <c r="H1653" s="48"/>
      <c r="I1653" s="48"/>
      <c r="J1653" s="48"/>
      <c r="K1653" s="48"/>
      <c r="L1653" s="450">
        <f t="shared" si="98"/>
        <v>1282</v>
      </c>
      <c r="M1653" s="450"/>
      <c r="N1653" s="145" t="s">
        <v>4055</v>
      </c>
      <c r="O1653" s="48"/>
      <c r="P1653" s="48"/>
      <c r="Q1653" s="48"/>
      <c r="R1653" s="48"/>
      <c r="S1653" s="48"/>
      <c r="T1653" s="48"/>
      <c r="U1653" s="451" t="str">
        <f t="shared" si="99"/>
        <v/>
      </c>
      <c r="V1653" s="451"/>
      <c r="W1653" s="451" t="str">
        <f t="shared" si="100"/>
        <v/>
      </c>
      <c r="X1653" s="451"/>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row>
    <row r="1654" spans="1:73" hidden="1">
      <c r="A1654" s="48"/>
      <c r="B1654" s="48"/>
      <c r="C1654" s="48"/>
      <c r="D1654" s="48"/>
      <c r="E1654" s="48"/>
      <c r="F1654" s="48"/>
      <c r="G1654" s="48"/>
      <c r="H1654" s="48"/>
      <c r="I1654" s="48"/>
      <c r="J1654" s="48"/>
      <c r="K1654" s="48"/>
      <c r="L1654" s="450">
        <f t="shared" ref="L1654:L1717" si="101">L1653+1</f>
        <v>1283</v>
      </c>
      <c r="M1654" s="450"/>
      <c r="N1654" s="145" t="s">
        <v>4056</v>
      </c>
      <c r="O1654" s="48"/>
      <c r="P1654" s="48"/>
      <c r="Q1654" s="48"/>
      <c r="R1654" s="48"/>
      <c r="S1654" s="48"/>
      <c r="T1654" s="48"/>
      <c r="U1654" s="451" t="str">
        <f t="shared" si="99"/>
        <v/>
      </c>
      <c r="V1654" s="451"/>
      <c r="W1654" s="451" t="str">
        <f t="shared" si="100"/>
        <v/>
      </c>
      <c r="X1654" s="451"/>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row>
    <row r="1655" spans="1:73" hidden="1">
      <c r="A1655" s="48"/>
      <c r="B1655" s="48"/>
      <c r="C1655" s="48"/>
      <c r="D1655" s="48"/>
      <c r="E1655" s="48"/>
      <c r="F1655" s="48"/>
      <c r="G1655" s="48"/>
      <c r="H1655" s="48"/>
      <c r="I1655" s="48"/>
      <c r="J1655" s="48"/>
      <c r="K1655" s="48"/>
      <c r="L1655" s="450">
        <f t="shared" si="101"/>
        <v>1284</v>
      </c>
      <c r="M1655" s="450"/>
      <c r="N1655" s="145" t="s">
        <v>4057</v>
      </c>
      <c r="O1655" s="48"/>
      <c r="P1655" s="48"/>
      <c r="Q1655" s="48"/>
      <c r="R1655" s="48"/>
      <c r="S1655" s="48"/>
      <c r="T1655" s="48"/>
      <c r="U1655" s="451" t="str">
        <f t="shared" si="99"/>
        <v/>
      </c>
      <c r="V1655" s="451"/>
      <c r="W1655" s="451" t="str">
        <f t="shared" si="100"/>
        <v/>
      </c>
      <c r="X1655" s="451"/>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row>
    <row r="1656" spans="1:73" hidden="1">
      <c r="A1656" s="48"/>
      <c r="B1656" s="48"/>
      <c r="C1656" s="48"/>
      <c r="D1656" s="48"/>
      <c r="E1656" s="48"/>
      <c r="F1656" s="48"/>
      <c r="G1656" s="48"/>
      <c r="H1656" s="48"/>
      <c r="I1656" s="48"/>
      <c r="J1656" s="48"/>
      <c r="K1656" s="48"/>
      <c r="L1656" s="450">
        <f t="shared" si="101"/>
        <v>1285</v>
      </c>
      <c r="M1656" s="450"/>
      <c r="N1656" s="145" t="s">
        <v>4058</v>
      </c>
      <c r="O1656" s="48"/>
      <c r="P1656" s="48"/>
      <c r="Q1656" s="48"/>
      <c r="R1656" s="48"/>
      <c r="S1656" s="48"/>
      <c r="T1656" s="48"/>
      <c r="U1656" s="451" t="str">
        <f t="shared" si="99"/>
        <v/>
      </c>
      <c r="V1656" s="451"/>
      <c r="W1656" s="451" t="str">
        <f t="shared" si="100"/>
        <v/>
      </c>
      <c r="X1656" s="451"/>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row>
    <row r="1657" spans="1:73" hidden="1">
      <c r="A1657" s="48"/>
      <c r="B1657" s="48"/>
      <c r="C1657" s="48"/>
      <c r="D1657" s="48"/>
      <c r="E1657" s="48"/>
      <c r="F1657" s="48"/>
      <c r="G1657" s="48"/>
      <c r="H1657" s="48"/>
      <c r="I1657" s="48"/>
      <c r="J1657" s="48"/>
      <c r="K1657" s="48"/>
      <c r="L1657" s="450">
        <f t="shared" si="101"/>
        <v>1286</v>
      </c>
      <c r="M1657" s="450"/>
      <c r="N1657" s="145" t="s">
        <v>4059</v>
      </c>
      <c r="O1657" s="48"/>
      <c r="P1657" s="48"/>
      <c r="Q1657" s="48"/>
      <c r="R1657" s="48"/>
      <c r="S1657" s="48"/>
      <c r="T1657" s="48"/>
      <c r="U1657" s="451" t="str">
        <f t="shared" si="99"/>
        <v/>
      </c>
      <c r="V1657" s="451"/>
      <c r="W1657" s="451" t="str">
        <f t="shared" si="100"/>
        <v/>
      </c>
      <c r="X1657" s="451"/>
      <c r="Y1657" s="48"/>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48"/>
      <c r="BJ1657" s="48"/>
      <c r="BK1657" s="48"/>
      <c r="BL1657" s="48"/>
      <c r="BM1657" s="48"/>
      <c r="BN1657" s="48"/>
      <c r="BO1657" s="48"/>
      <c r="BP1657" s="48"/>
      <c r="BQ1657" s="48"/>
      <c r="BR1657" s="48"/>
      <c r="BS1657" s="48"/>
      <c r="BT1657" s="48"/>
      <c r="BU1657" s="48"/>
    </row>
    <row r="1658" spans="1:73" hidden="1">
      <c r="A1658" s="48"/>
      <c r="B1658" s="48"/>
      <c r="C1658" s="48"/>
      <c r="D1658" s="48"/>
      <c r="E1658" s="48"/>
      <c r="F1658" s="48"/>
      <c r="G1658" s="48"/>
      <c r="H1658" s="48"/>
      <c r="I1658" s="48"/>
      <c r="J1658" s="48"/>
      <c r="K1658" s="48"/>
      <c r="L1658" s="450">
        <f t="shared" si="101"/>
        <v>1287</v>
      </c>
      <c r="M1658" s="450"/>
      <c r="N1658" s="145" t="s">
        <v>3205</v>
      </c>
      <c r="O1658" s="48"/>
      <c r="P1658" s="48"/>
      <c r="Q1658" s="48"/>
      <c r="R1658" s="48"/>
      <c r="S1658" s="48"/>
      <c r="T1658" s="48"/>
      <c r="U1658" s="451" t="str">
        <f t="shared" si="99"/>
        <v/>
      </c>
      <c r="V1658" s="451"/>
      <c r="W1658" s="451" t="str">
        <f t="shared" si="100"/>
        <v/>
      </c>
      <c r="X1658" s="451"/>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row>
    <row r="1659" spans="1:73" hidden="1">
      <c r="A1659" s="48"/>
      <c r="B1659" s="48"/>
      <c r="C1659" s="48"/>
      <c r="D1659" s="48"/>
      <c r="E1659" s="48"/>
      <c r="F1659" s="48"/>
      <c r="G1659" s="48"/>
      <c r="H1659" s="48"/>
      <c r="I1659" s="48"/>
      <c r="J1659" s="48"/>
      <c r="K1659" s="48"/>
      <c r="L1659" s="450">
        <f t="shared" si="101"/>
        <v>1288</v>
      </c>
      <c r="M1659" s="450"/>
      <c r="N1659" s="145" t="s">
        <v>4060</v>
      </c>
      <c r="O1659" s="48"/>
      <c r="P1659" s="48"/>
      <c r="Q1659" s="48"/>
      <c r="R1659" s="48"/>
      <c r="S1659" s="48"/>
      <c r="T1659" s="48"/>
      <c r="U1659" s="451" t="str">
        <f t="shared" si="99"/>
        <v/>
      </c>
      <c r="V1659" s="451"/>
      <c r="W1659" s="451" t="str">
        <f t="shared" si="100"/>
        <v/>
      </c>
      <c r="X1659" s="451"/>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row>
    <row r="1660" spans="1:73" hidden="1">
      <c r="A1660" s="48"/>
      <c r="B1660" s="48"/>
      <c r="C1660" s="48"/>
      <c r="D1660" s="48"/>
      <c r="E1660" s="48"/>
      <c r="F1660" s="48"/>
      <c r="G1660" s="48"/>
      <c r="H1660" s="48"/>
      <c r="I1660" s="48"/>
      <c r="J1660" s="48"/>
      <c r="K1660" s="48"/>
      <c r="L1660" s="450">
        <f t="shared" si="101"/>
        <v>1289</v>
      </c>
      <c r="M1660" s="450"/>
      <c r="N1660" s="145" t="s">
        <v>946</v>
      </c>
      <c r="O1660" s="48"/>
      <c r="P1660" s="48"/>
      <c r="Q1660" s="48"/>
      <c r="R1660" s="48"/>
      <c r="S1660" s="48"/>
      <c r="T1660" s="48"/>
      <c r="U1660" s="451" t="str">
        <f t="shared" ref="U1660:U1723" si="102">IF(N1660=Q$364,"Yes","")</f>
        <v/>
      </c>
      <c r="V1660" s="451"/>
      <c r="W1660" s="451" t="str">
        <f t="shared" ref="W1660:W1723" si="103">IF(N1660=Q$366,"Yes","")</f>
        <v/>
      </c>
      <c r="X1660" s="451"/>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row>
    <row r="1661" spans="1:73" hidden="1">
      <c r="A1661" s="48"/>
      <c r="B1661" s="48"/>
      <c r="C1661" s="48"/>
      <c r="D1661" s="48"/>
      <c r="E1661" s="48"/>
      <c r="F1661" s="48"/>
      <c r="G1661" s="48"/>
      <c r="H1661" s="48"/>
      <c r="I1661" s="48"/>
      <c r="J1661" s="48"/>
      <c r="K1661" s="48"/>
      <c r="L1661" s="450">
        <f t="shared" si="101"/>
        <v>1290</v>
      </c>
      <c r="M1661" s="450"/>
      <c r="N1661" s="145" t="s">
        <v>4061</v>
      </c>
      <c r="O1661" s="48"/>
      <c r="P1661" s="48"/>
      <c r="Q1661" s="48"/>
      <c r="R1661" s="48"/>
      <c r="S1661" s="48"/>
      <c r="T1661" s="48"/>
      <c r="U1661" s="451" t="str">
        <f t="shared" si="102"/>
        <v/>
      </c>
      <c r="V1661" s="451"/>
      <c r="W1661" s="451" t="str">
        <f t="shared" si="103"/>
        <v/>
      </c>
      <c r="X1661" s="451"/>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row>
    <row r="1662" spans="1:73" hidden="1">
      <c r="A1662" s="48"/>
      <c r="B1662" s="48"/>
      <c r="C1662" s="48"/>
      <c r="D1662" s="48"/>
      <c r="E1662" s="48"/>
      <c r="F1662" s="48"/>
      <c r="G1662" s="48"/>
      <c r="H1662" s="48"/>
      <c r="I1662" s="48"/>
      <c r="J1662" s="48"/>
      <c r="K1662" s="48"/>
      <c r="L1662" s="450">
        <f t="shared" si="101"/>
        <v>1291</v>
      </c>
      <c r="M1662" s="450"/>
      <c r="N1662" s="145" t="s">
        <v>4062</v>
      </c>
      <c r="O1662" s="48"/>
      <c r="P1662" s="48"/>
      <c r="Q1662" s="48"/>
      <c r="R1662" s="48"/>
      <c r="S1662" s="48"/>
      <c r="T1662" s="48"/>
      <c r="U1662" s="451" t="str">
        <f t="shared" si="102"/>
        <v/>
      </c>
      <c r="V1662" s="451"/>
      <c r="W1662" s="451" t="str">
        <f t="shared" si="103"/>
        <v/>
      </c>
      <c r="X1662" s="451"/>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row>
    <row r="1663" spans="1:73" hidden="1">
      <c r="A1663" s="48"/>
      <c r="B1663" s="48"/>
      <c r="C1663" s="48"/>
      <c r="D1663" s="48"/>
      <c r="E1663" s="48"/>
      <c r="F1663" s="48"/>
      <c r="G1663" s="48"/>
      <c r="H1663" s="48"/>
      <c r="I1663" s="48"/>
      <c r="J1663" s="48"/>
      <c r="K1663" s="48"/>
      <c r="L1663" s="450">
        <f t="shared" si="101"/>
        <v>1292</v>
      </c>
      <c r="M1663" s="450"/>
      <c r="N1663" s="145" t="s">
        <v>4063</v>
      </c>
      <c r="O1663" s="48"/>
      <c r="P1663" s="48"/>
      <c r="Q1663" s="48"/>
      <c r="R1663" s="48"/>
      <c r="S1663" s="48"/>
      <c r="T1663" s="48"/>
      <c r="U1663" s="451" t="str">
        <f t="shared" si="102"/>
        <v/>
      </c>
      <c r="V1663" s="451"/>
      <c r="W1663" s="451" t="str">
        <f t="shared" si="103"/>
        <v/>
      </c>
      <c r="X1663" s="451"/>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row>
    <row r="1664" spans="1:73" hidden="1">
      <c r="A1664" s="48"/>
      <c r="B1664" s="48"/>
      <c r="C1664" s="48"/>
      <c r="D1664" s="48"/>
      <c r="E1664" s="48"/>
      <c r="F1664" s="48"/>
      <c r="G1664" s="48"/>
      <c r="H1664" s="48"/>
      <c r="I1664" s="48"/>
      <c r="J1664" s="48"/>
      <c r="K1664" s="48"/>
      <c r="L1664" s="450">
        <f t="shared" si="101"/>
        <v>1293</v>
      </c>
      <c r="M1664" s="450"/>
      <c r="N1664" s="145" t="s">
        <v>4064</v>
      </c>
      <c r="O1664" s="48"/>
      <c r="P1664" s="48"/>
      <c r="Q1664" s="48"/>
      <c r="R1664" s="48"/>
      <c r="S1664" s="48"/>
      <c r="T1664" s="48"/>
      <c r="U1664" s="451" t="str">
        <f t="shared" si="102"/>
        <v/>
      </c>
      <c r="V1664" s="451"/>
      <c r="W1664" s="451" t="str">
        <f t="shared" si="103"/>
        <v/>
      </c>
      <c r="X1664" s="451"/>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row>
    <row r="1665" spans="1:73" hidden="1">
      <c r="A1665" s="48"/>
      <c r="B1665" s="48"/>
      <c r="C1665" s="48"/>
      <c r="D1665" s="48"/>
      <c r="E1665" s="48"/>
      <c r="F1665" s="48"/>
      <c r="G1665" s="48"/>
      <c r="H1665" s="48"/>
      <c r="I1665" s="48"/>
      <c r="J1665" s="48"/>
      <c r="K1665" s="48"/>
      <c r="L1665" s="450">
        <f t="shared" si="101"/>
        <v>1294</v>
      </c>
      <c r="M1665" s="450"/>
      <c r="N1665" s="145" t="s">
        <v>4065</v>
      </c>
      <c r="O1665" s="48"/>
      <c r="P1665" s="48"/>
      <c r="Q1665" s="48"/>
      <c r="R1665" s="48"/>
      <c r="S1665" s="48"/>
      <c r="T1665" s="48"/>
      <c r="U1665" s="451" t="str">
        <f t="shared" si="102"/>
        <v/>
      </c>
      <c r="V1665" s="451"/>
      <c r="W1665" s="451" t="str">
        <f t="shared" si="103"/>
        <v/>
      </c>
      <c r="X1665" s="451"/>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row>
    <row r="1666" spans="1:73" hidden="1">
      <c r="A1666" s="48"/>
      <c r="B1666" s="48"/>
      <c r="C1666" s="48"/>
      <c r="D1666" s="48"/>
      <c r="E1666" s="48"/>
      <c r="F1666" s="48"/>
      <c r="G1666" s="48"/>
      <c r="H1666" s="48"/>
      <c r="I1666" s="48"/>
      <c r="J1666" s="48"/>
      <c r="K1666" s="48"/>
      <c r="L1666" s="450">
        <f t="shared" si="101"/>
        <v>1295</v>
      </c>
      <c r="M1666" s="450"/>
      <c r="N1666" s="145" t="s">
        <v>4066</v>
      </c>
      <c r="O1666" s="48"/>
      <c r="P1666" s="48"/>
      <c r="Q1666" s="48"/>
      <c r="R1666" s="48"/>
      <c r="S1666" s="48"/>
      <c r="T1666" s="48"/>
      <c r="U1666" s="451" t="str">
        <f t="shared" si="102"/>
        <v/>
      </c>
      <c r="V1666" s="451"/>
      <c r="W1666" s="451" t="str">
        <f t="shared" si="103"/>
        <v/>
      </c>
      <c r="X1666" s="451"/>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row>
    <row r="1667" spans="1:73" hidden="1">
      <c r="A1667" s="48"/>
      <c r="B1667" s="48"/>
      <c r="C1667" s="48"/>
      <c r="D1667" s="48"/>
      <c r="E1667" s="48"/>
      <c r="F1667" s="48"/>
      <c r="G1667" s="48"/>
      <c r="H1667" s="48"/>
      <c r="I1667" s="48"/>
      <c r="J1667" s="48"/>
      <c r="K1667" s="48"/>
      <c r="L1667" s="450">
        <f t="shared" si="101"/>
        <v>1296</v>
      </c>
      <c r="M1667" s="450"/>
      <c r="N1667" s="145" t="s">
        <v>4067</v>
      </c>
      <c r="O1667" s="48"/>
      <c r="P1667" s="48"/>
      <c r="Q1667" s="48"/>
      <c r="R1667" s="48"/>
      <c r="S1667" s="48"/>
      <c r="T1667" s="48"/>
      <c r="U1667" s="451" t="str">
        <f t="shared" si="102"/>
        <v/>
      </c>
      <c r="V1667" s="451"/>
      <c r="W1667" s="451" t="str">
        <f t="shared" si="103"/>
        <v/>
      </c>
      <c r="X1667" s="451"/>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row>
    <row r="1668" spans="1:73" hidden="1">
      <c r="A1668" s="48"/>
      <c r="B1668" s="48"/>
      <c r="C1668" s="48"/>
      <c r="D1668" s="48"/>
      <c r="E1668" s="48"/>
      <c r="F1668" s="48"/>
      <c r="G1668" s="48"/>
      <c r="H1668" s="48"/>
      <c r="I1668" s="48"/>
      <c r="J1668" s="48"/>
      <c r="K1668" s="48"/>
      <c r="L1668" s="450">
        <f t="shared" si="101"/>
        <v>1297</v>
      </c>
      <c r="M1668" s="450"/>
      <c r="N1668" s="145" t="s">
        <v>4068</v>
      </c>
      <c r="O1668" s="48"/>
      <c r="P1668" s="48"/>
      <c r="Q1668" s="48"/>
      <c r="R1668" s="48"/>
      <c r="S1668" s="48"/>
      <c r="T1668" s="48"/>
      <c r="U1668" s="451" t="str">
        <f t="shared" si="102"/>
        <v/>
      </c>
      <c r="V1668" s="451"/>
      <c r="W1668" s="451" t="str">
        <f t="shared" si="103"/>
        <v/>
      </c>
      <c r="X1668" s="451"/>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row>
    <row r="1669" spans="1:73" hidden="1">
      <c r="A1669" s="48"/>
      <c r="B1669" s="48"/>
      <c r="C1669" s="48"/>
      <c r="D1669" s="48"/>
      <c r="E1669" s="48"/>
      <c r="F1669" s="48"/>
      <c r="G1669" s="48"/>
      <c r="H1669" s="48"/>
      <c r="I1669" s="48"/>
      <c r="J1669" s="48"/>
      <c r="K1669" s="48"/>
      <c r="L1669" s="450">
        <f t="shared" si="101"/>
        <v>1298</v>
      </c>
      <c r="M1669" s="450"/>
      <c r="N1669" s="145" t="s">
        <v>4069</v>
      </c>
      <c r="O1669" s="48"/>
      <c r="P1669" s="48"/>
      <c r="Q1669" s="48"/>
      <c r="R1669" s="48"/>
      <c r="S1669" s="48"/>
      <c r="T1669" s="48"/>
      <c r="U1669" s="451" t="str">
        <f t="shared" si="102"/>
        <v/>
      </c>
      <c r="V1669" s="451"/>
      <c r="W1669" s="451" t="str">
        <f t="shared" si="103"/>
        <v/>
      </c>
      <c r="X1669" s="451"/>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row>
    <row r="1670" spans="1:73" hidden="1">
      <c r="A1670" s="48"/>
      <c r="B1670" s="48"/>
      <c r="C1670" s="48"/>
      <c r="D1670" s="48"/>
      <c r="E1670" s="48"/>
      <c r="F1670" s="48"/>
      <c r="G1670" s="48"/>
      <c r="H1670" s="48"/>
      <c r="I1670" s="48"/>
      <c r="J1670" s="48"/>
      <c r="K1670" s="48"/>
      <c r="L1670" s="450">
        <f t="shared" si="101"/>
        <v>1299</v>
      </c>
      <c r="M1670" s="450"/>
      <c r="N1670" s="145" t="s">
        <v>4070</v>
      </c>
      <c r="O1670" s="48"/>
      <c r="P1670" s="48"/>
      <c r="Q1670" s="48"/>
      <c r="R1670" s="48"/>
      <c r="S1670" s="48"/>
      <c r="T1670" s="48"/>
      <c r="U1670" s="451" t="str">
        <f t="shared" si="102"/>
        <v/>
      </c>
      <c r="V1670" s="451"/>
      <c r="W1670" s="451" t="str">
        <f t="shared" si="103"/>
        <v/>
      </c>
      <c r="X1670" s="451"/>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row>
    <row r="1671" spans="1:73" hidden="1">
      <c r="A1671" s="48"/>
      <c r="B1671" s="48"/>
      <c r="C1671" s="48"/>
      <c r="D1671" s="48"/>
      <c r="E1671" s="48"/>
      <c r="F1671" s="48"/>
      <c r="G1671" s="48"/>
      <c r="H1671" s="48"/>
      <c r="I1671" s="48"/>
      <c r="J1671" s="48"/>
      <c r="K1671" s="48"/>
      <c r="L1671" s="450">
        <f t="shared" si="101"/>
        <v>1300</v>
      </c>
      <c r="M1671" s="450"/>
      <c r="N1671" s="145" t="s">
        <v>4071</v>
      </c>
      <c r="O1671" s="48"/>
      <c r="P1671" s="48"/>
      <c r="Q1671" s="48"/>
      <c r="R1671" s="48"/>
      <c r="S1671" s="48"/>
      <c r="T1671" s="48"/>
      <c r="U1671" s="451" t="str">
        <f t="shared" si="102"/>
        <v/>
      </c>
      <c r="V1671" s="451"/>
      <c r="W1671" s="451" t="str">
        <f t="shared" si="103"/>
        <v/>
      </c>
      <c r="X1671" s="451"/>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row>
    <row r="1672" spans="1:73" hidden="1">
      <c r="A1672" s="48"/>
      <c r="B1672" s="48"/>
      <c r="C1672" s="48"/>
      <c r="D1672" s="48"/>
      <c r="E1672" s="48"/>
      <c r="F1672" s="48"/>
      <c r="G1672" s="48"/>
      <c r="H1672" s="48"/>
      <c r="I1672" s="48"/>
      <c r="J1672" s="48"/>
      <c r="K1672" s="48"/>
      <c r="L1672" s="450">
        <f t="shared" si="101"/>
        <v>1301</v>
      </c>
      <c r="M1672" s="450"/>
      <c r="N1672" s="145" t="s">
        <v>4072</v>
      </c>
      <c r="O1672" s="48"/>
      <c r="P1672" s="48"/>
      <c r="Q1672" s="48"/>
      <c r="R1672" s="48"/>
      <c r="S1672" s="48"/>
      <c r="T1672" s="48"/>
      <c r="U1672" s="451" t="str">
        <f t="shared" si="102"/>
        <v/>
      </c>
      <c r="V1672" s="451"/>
      <c r="W1672" s="451" t="str">
        <f t="shared" si="103"/>
        <v/>
      </c>
      <c r="X1672" s="451"/>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row>
    <row r="1673" spans="1:73" hidden="1">
      <c r="A1673" s="48"/>
      <c r="B1673" s="48"/>
      <c r="C1673" s="48"/>
      <c r="D1673" s="48"/>
      <c r="E1673" s="48"/>
      <c r="F1673" s="48"/>
      <c r="G1673" s="48"/>
      <c r="H1673" s="48"/>
      <c r="I1673" s="48"/>
      <c r="J1673" s="48"/>
      <c r="K1673" s="48"/>
      <c r="L1673" s="450">
        <f t="shared" si="101"/>
        <v>1302</v>
      </c>
      <c r="M1673" s="450"/>
      <c r="N1673" s="145" t="s">
        <v>4073</v>
      </c>
      <c r="O1673" s="48"/>
      <c r="P1673" s="48"/>
      <c r="Q1673" s="48"/>
      <c r="R1673" s="48"/>
      <c r="S1673" s="48"/>
      <c r="T1673" s="48"/>
      <c r="U1673" s="451" t="str">
        <f t="shared" si="102"/>
        <v/>
      </c>
      <c r="V1673" s="451"/>
      <c r="W1673" s="451" t="str">
        <f t="shared" si="103"/>
        <v/>
      </c>
      <c r="X1673" s="451"/>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row>
    <row r="1674" spans="1:73" hidden="1">
      <c r="A1674" s="48"/>
      <c r="B1674" s="48"/>
      <c r="C1674" s="48"/>
      <c r="D1674" s="48"/>
      <c r="E1674" s="48"/>
      <c r="F1674" s="48"/>
      <c r="G1674" s="48"/>
      <c r="H1674" s="48"/>
      <c r="I1674" s="48"/>
      <c r="J1674" s="48"/>
      <c r="K1674" s="48"/>
      <c r="L1674" s="450">
        <f t="shared" si="101"/>
        <v>1303</v>
      </c>
      <c r="M1674" s="450"/>
      <c r="N1674" s="145" t="s">
        <v>4074</v>
      </c>
      <c r="O1674" s="48"/>
      <c r="P1674" s="48"/>
      <c r="Q1674" s="48"/>
      <c r="R1674" s="48"/>
      <c r="S1674" s="48"/>
      <c r="T1674" s="48"/>
      <c r="U1674" s="451" t="str">
        <f t="shared" si="102"/>
        <v/>
      </c>
      <c r="V1674" s="451"/>
      <c r="W1674" s="451" t="str">
        <f t="shared" si="103"/>
        <v/>
      </c>
      <c r="X1674" s="451"/>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row>
    <row r="1675" spans="1:73" hidden="1">
      <c r="A1675" s="48"/>
      <c r="B1675" s="48"/>
      <c r="C1675" s="48"/>
      <c r="D1675" s="48"/>
      <c r="E1675" s="48"/>
      <c r="F1675" s="48"/>
      <c r="G1675" s="48"/>
      <c r="H1675" s="48"/>
      <c r="I1675" s="48"/>
      <c r="J1675" s="48"/>
      <c r="K1675" s="48"/>
      <c r="L1675" s="450">
        <f t="shared" si="101"/>
        <v>1304</v>
      </c>
      <c r="M1675" s="450"/>
      <c r="N1675" s="145" t="s">
        <v>4075</v>
      </c>
      <c r="O1675" s="48"/>
      <c r="P1675" s="48"/>
      <c r="Q1675" s="48"/>
      <c r="R1675" s="48"/>
      <c r="S1675" s="48"/>
      <c r="T1675" s="48"/>
      <c r="U1675" s="451" t="str">
        <f t="shared" si="102"/>
        <v/>
      </c>
      <c r="V1675" s="451"/>
      <c r="W1675" s="451" t="str">
        <f t="shared" si="103"/>
        <v/>
      </c>
      <c r="X1675" s="451"/>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row>
    <row r="1676" spans="1:73" hidden="1">
      <c r="A1676" s="48"/>
      <c r="B1676" s="48"/>
      <c r="C1676" s="48"/>
      <c r="D1676" s="48"/>
      <c r="E1676" s="48"/>
      <c r="F1676" s="48"/>
      <c r="G1676" s="48"/>
      <c r="H1676" s="48"/>
      <c r="I1676" s="48"/>
      <c r="J1676" s="48"/>
      <c r="K1676" s="48"/>
      <c r="L1676" s="450">
        <f t="shared" si="101"/>
        <v>1305</v>
      </c>
      <c r="M1676" s="450"/>
      <c r="N1676" s="145" t="s">
        <v>4076</v>
      </c>
      <c r="O1676" s="48"/>
      <c r="P1676" s="48"/>
      <c r="Q1676" s="48"/>
      <c r="R1676" s="48"/>
      <c r="S1676" s="48"/>
      <c r="T1676" s="48"/>
      <c r="U1676" s="451" t="str">
        <f t="shared" si="102"/>
        <v/>
      </c>
      <c r="V1676" s="451"/>
      <c r="W1676" s="451" t="str">
        <f t="shared" si="103"/>
        <v/>
      </c>
      <c r="X1676" s="451"/>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row>
    <row r="1677" spans="1:73" hidden="1">
      <c r="A1677" s="48"/>
      <c r="B1677" s="48"/>
      <c r="C1677" s="48"/>
      <c r="D1677" s="48"/>
      <c r="E1677" s="48"/>
      <c r="F1677" s="48"/>
      <c r="G1677" s="48"/>
      <c r="H1677" s="48"/>
      <c r="I1677" s="48"/>
      <c r="J1677" s="48"/>
      <c r="K1677" s="48"/>
      <c r="L1677" s="450">
        <f t="shared" si="101"/>
        <v>1306</v>
      </c>
      <c r="M1677" s="450"/>
      <c r="N1677" s="145" t="s">
        <v>4077</v>
      </c>
      <c r="O1677" s="48"/>
      <c r="P1677" s="48"/>
      <c r="Q1677" s="48"/>
      <c r="R1677" s="48"/>
      <c r="S1677" s="48"/>
      <c r="T1677" s="48"/>
      <c r="U1677" s="451" t="str">
        <f t="shared" si="102"/>
        <v/>
      </c>
      <c r="V1677" s="451"/>
      <c r="W1677" s="451" t="str">
        <f t="shared" si="103"/>
        <v/>
      </c>
      <c r="X1677" s="451"/>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row>
    <row r="1678" spans="1:73" hidden="1">
      <c r="A1678" s="48"/>
      <c r="B1678" s="48"/>
      <c r="C1678" s="48"/>
      <c r="D1678" s="48"/>
      <c r="E1678" s="48"/>
      <c r="F1678" s="48"/>
      <c r="G1678" s="48"/>
      <c r="H1678" s="48"/>
      <c r="I1678" s="48"/>
      <c r="J1678" s="48"/>
      <c r="K1678" s="48"/>
      <c r="L1678" s="450">
        <f t="shared" si="101"/>
        <v>1307</v>
      </c>
      <c r="M1678" s="450"/>
      <c r="N1678" s="145" t="s">
        <v>4078</v>
      </c>
      <c r="O1678" s="48"/>
      <c r="P1678" s="48"/>
      <c r="Q1678" s="48"/>
      <c r="R1678" s="48"/>
      <c r="S1678" s="48"/>
      <c r="T1678" s="48"/>
      <c r="U1678" s="451" t="str">
        <f t="shared" si="102"/>
        <v/>
      </c>
      <c r="V1678" s="451"/>
      <c r="W1678" s="451" t="str">
        <f t="shared" si="103"/>
        <v/>
      </c>
      <c r="X1678" s="451"/>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row>
    <row r="1679" spans="1:73" hidden="1">
      <c r="A1679" s="48"/>
      <c r="B1679" s="48"/>
      <c r="C1679" s="48"/>
      <c r="D1679" s="48"/>
      <c r="E1679" s="48"/>
      <c r="F1679" s="48"/>
      <c r="G1679" s="48"/>
      <c r="H1679" s="48"/>
      <c r="I1679" s="48"/>
      <c r="J1679" s="48"/>
      <c r="K1679" s="48"/>
      <c r="L1679" s="450">
        <f t="shared" si="101"/>
        <v>1308</v>
      </c>
      <c r="M1679" s="450"/>
      <c r="N1679" s="145" t="s">
        <v>4079</v>
      </c>
      <c r="O1679" s="48"/>
      <c r="P1679" s="48"/>
      <c r="Q1679" s="48"/>
      <c r="R1679" s="48"/>
      <c r="S1679" s="48"/>
      <c r="T1679" s="48"/>
      <c r="U1679" s="451" t="str">
        <f t="shared" si="102"/>
        <v/>
      </c>
      <c r="V1679" s="451"/>
      <c r="W1679" s="451" t="str">
        <f t="shared" si="103"/>
        <v/>
      </c>
      <c r="X1679" s="451"/>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row>
    <row r="1680" spans="1:73" hidden="1">
      <c r="A1680" s="48"/>
      <c r="B1680" s="48"/>
      <c r="C1680" s="48"/>
      <c r="D1680" s="48"/>
      <c r="E1680" s="48"/>
      <c r="F1680" s="48"/>
      <c r="G1680" s="48"/>
      <c r="H1680" s="48"/>
      <c r="I1680" s="48"/>
      <c r="J1680" s="48"/>
      <c r="K1680" s="48"/>
      <c r="L1680" s="450">
        <f t="shared" si="101"/>
        <v>1309</v>
      </c>
      <c r="M1680" s="450"/>
      <c r="N1680" s="145" t="s">
        <v>4080</v>
      </c>
      <c r="O1680" s="48"/>
      <c r="P1680" s="48"/>
      <c r="Q1680" s="48"/>
      <c r="R1680" s="48"/>
      <c r="S1680" s="48"/>
      <c r="T1680" s="48"/>
      <c r="U1680" s="451" t="str">
        <f t="shared" si="102"/>
        <v/>
      </c>
      <c r="V1680" s="451"/>
      <c r="W1680" s="451" t="str">
        <f t="shared" si="103"/>
        <v/>
      </c>
      <c r="X1680" s="451"/>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row>
    <row r="1681" spans="1:73" hidden="1">
      <c r="A1681" s="48"/>
      <c r="B1681" s="48"/>
      <c r="C1681" s="48"/>
      <c r="D1681" s="48"/>
      <c r="E1681" s="48"/>
      <c r="F1681" s="48"/>
      <c r="G1681" s="48"/>
      <c r="H1681" s="48"/>
      <c r="I1681" s="48"/>
      <c r="J1681" s="48"/>
      <c r="K1681" s="48"/>
      <c r="L1681" s="450">
        <f t="shared" si="101"/>
        <v>1310</v>
      </c>
      <c r="M1681" s="450"/>
      <c r="N1681" s="145" t="s">
        <v>4081</v>
      </c>
      <c r="O1681" s="48"/>
      <c r="P1681" s="48"/>
      <c r="Q1681" s="48"/>
      <c r="R1681" s="48"/>
      <c r="S1681" s="48"/>
      <c r="T1681" s="48"/>
      <c r="U1681" s="451" t="str">
        <f t="shared" si="102"/>
        <v/>
      </c>
      <c r="V1681" s="451"/>
      <c r="W1681" s="451" t="str">
        <f t="shared" si="103"/>
        <v/>
      </c>
      <c r="X1681" s="451"/>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row>
    <row r="1682" spans="1:73" hidden="1">
      <c r="A1682" s="48"/>
      <c r="B1682" s="48"/>
      <c r="C1682" s="48"/>
      <c r="D1682" s="48"/>
      <c r="E1682" s="48"/>
      <c r="F1682" s="48"/>
      <c r="G1682" s="48"/>
      <c r="H1682" s="48"/>
      <c r="I1682" s="48"/>
      <c r="J1682" s="48"/>
      <c r="K1682" s="48"/>
      <c r="L1682" s="450">
        <f t="shared" si="101"/>
        <v>1311</v>
      </c>
      <c r="M1682" s="450"/>
      <c r="N1682" s="145" t="s">
        <v>4082</v>
      </c>
      <c r="O1682" s="48"/>
      <c r="P1682" s="48"/>
      <c r="Q1682" s="48"/>
      <c r="R1682" s="48"/>
      <c r="S1682" s="48"/>
      <c r="T1682" s="48"/>
      <c r="U1682" s="451" t="str">
        <f t="shared" si="102"/>
        <v/>
      </c>
      <c r="V1682" s="451"/>
      <c r="W1682" s="451" t="str">
        <f t="shared" si="103"/>
        <v/>
      </c>
      <c r="X1682" s="451"/>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row>
    <row r="1683" spans="1:73" hidden="1">
      <c r="A1683" s="48"/>
      <c r="B1683" s="48"/>
      <c r="C1683" s="48"/>
      <c r="D1683" s="48"/>
      <c r="E1683" s="48"/>
      <c r="F1683" s="48"/>
      <c r="G1683" s="48"/>
      <c r="H1683" s="48"/>
      <c r="I1683" s="48"/>
      <c r="J1683" s="48"/>
      <c r="K1683" s="48"/>
      <c r="L1683" s="450">
        <f t="shared" si="101"/>
        <v>1312</v>
      </c>
      <c r="M1683" s="450"/>
      <c r="N1683" s="145" t="s">
        <v>4083</v>
      </c>
      <c r="O1683" s="48"/>
      <c r="P1683" s="48"/>
      <c r="Q1683" s="48"/>
      <c r="R1683" s="48"/>
      <c r="S1683" s="48"/>
      <c r="T1683" s="48"/>
      <c r="U1683" s="451" t="str">
        <f t="shared" si="102"/>
        <v/>
      </c>
      <c r="V1683" s="451"/>
      <c r="W1683" s="451" t="str">
        <f t="shared" si="103"/>
        <v/>
      </c>
      <c r="X1683" s="451"/>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row>
    <row r="1684" spans="1:73" hidden="1">
      <c r="A1684" s="48"/>
      <c r="B1684" s="48"/>
      <c r="C1684" s="48"/>
      <c r="D1684" s="48"/>
      <c r="E1684" s="48"/>
      <c r="F1684" s="48"/>
      <c r="G1684" s="48"/>
      <c r="H1684" s="48"/>
      <c r="I1684" s="48"/>
      <c r="J1684" s="48"/>
      <c r="K1684" s="48"/>
      <c r="L1684" s="450">
        <f t="shared" si="101"/>
        <v>1313</v>
      </c>
      <c r="M1684" s="450"/>
      <c r="N1684" s="145" t="s">
        <v>4084</v>
      </c>
      <c r="O1684" s="48"/>
      <c r="P1684" s="48"/>
      <c r="Q1684" s="48"/>
      <c r="R1684" s="48"/>
      <c r="S1684" s="48"/>
      <c r="T1684" s="48"/>
      <c r="U1684" s="451" t="str">
        <f t="shared" si="102"/>
        <v/>
      </c>
      <c r="V1684" s="451"/>
      <c r="W1684" s="451" t="str">
        <f t="shared" si="103"/>
        <v/>
      </c>
      <c r="X1684" s="451"/>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row>
    <row r="1685" spans="1:73" hidden="1">
      <c r="A1685" s="48"/>
      <c r="B1685" s="48"/>
      <c r="C1685" s="48"/>
      <c r="D1685" s="48"/>
      <c r="E1685" s="48"/>
      <c r="F1685" s="48"/>
      <c r="G1685" s="48"/>
      <c r="H1685" s="48"/>
      <c r="I1685" s="48"/>
      <c r="J1685" s="48"/>
      <c r="K1685" s="48"/>
      <c r="L1685" s="450">
        <f t="shared" si="101"/>
        <v>1314</v>
      </c>
      <c r="M1685" s="450"/>
      <c r="N1685" s="145" t="s">
        <v>4085</v>
      </c>
      <c r="O1685" s="48"/>
      <c r="P1685" s="48"/>
      <c r="Q1685" s="48"/>
      <c r="R1685" s="48"/>
      <c r="S1685" s="48"/>
      <c r="T1685" s="48"/>
      <c r="U1685" s="451" t="str">
        <f t="shared" si="102"/>
        <v/>
      </c>
      <c r="V1685" s="451"/>
      <c r="W1685" s="451" t="str">
        <f t="shared" si="103"/>
        <v/>
      </c>
      <c r="X1685" s="451"/>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row>
    <row r="1686" spans="1:73" hidden="1">
      <c r="A1686" s="48"/>
      <c r="B1686" s="48"/>
      <c r="C1686" s="48"/>
      <c r="D1686" s="48"/>
      <c r="E1686" s="48"/>
      <c r="F1686" s="48"/>
      <c r="G1686" s="48"/>
      <c r="H1686" s="48"/>
      <c r="I1686" s="48"/>
      <c r="J1686" s="48"/>
      <c r="K1686" s="48"/>
      <c r="L1686" s="450">
        <f t="shared" si="101"/>
        <v>1315</v>
      </c>
      <c r="M1686" s="450"/>
      <c r="N1686" s="145" t="s">
        <v>4086</v>
      </c>
      <c r="O1686" s="48"/>
      <c r="P1686" s="48"/>
      <c r="Q1686" s="48"/>
      <c r="R1686" s="48"/>
      <c r="S1686" s="48"/>
      <c r="T1686" s="48"/>
      <c r="U1686" s="451" t="str">
        <f t="shared" si="102"/>
        <v/>
      </c>
      <c r="V1686" s="451"/>
      <c r="W1686" s="451" t="str">
        <f t="shared" si="103"/>
        <v/>
      </c>
      <c r="X1686" s="451"/>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row>
    <row r="1687" spans="1:73" hidden="1">
      <c r="A1687" s="48"/>
      <c r="B1687" s="48"/>
      <c r="C1687" s="48"/>
      <c r="D1687" s="48"/>
      <c r="E1687" s="48"/>
      <c r="F1687" s="48"/>
      <c r="G1687" s="48"/>
      <c r="H1687" s="48"/>
      <c r="I1687" s="48"/>
      <c r="J1687" s="48"/>
      <c r="K1687" s="48"/>
      <c r="L1687" s="450">
        <f t="shared" si="101"/>
        <v>1316</v>
      </c>
      <c r="M1687" s="450"/>
      <c r="N1687" s="145" t="s">
        <v>4087</v>
      </c>
      <c r="O1687" s="48"/>
      <c r="P1687" s="48"/>
      <c r="Q1687" s="48"/>
      <c r="R1687" s="48"/>
      <c r="S1687" s="48"/>
      <c r="T1687" s="48"/>
      <c r="U1687" s="451" t="str">
        <f t="shared" si="102"/>
        <v/>
      </c>
      <c r="V1687" s="451"/>
      <c r="W1687" s="451" t="str">
        <f t="shared" si="103"/>
        <v/>
      </c>
      <c r="X1687" s="451"/>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row>
    <row r="1688" spans="1:73" hidden="1">
      <c r="A1688" s="48"/>
      <c r="B1688" s="48"/>
      <c r="C1688" s="48"/>
      <c r="D1688" s="48"/>
      <c r="E1688" s="48"/>
      <c r="F1688" s="48"/>
      <c r="G1688" s="48"/>
      <c r="H1688" s="48"/>
      <c r="I1688" s="48"/>
      <c r="J1688" s="48"/>
      <c r="K1688" s="48"/>
      <c r="L1688" s="450">
        <f t="shared" si="101"/>
        <v>1317</v>
      </c>
      <c r="M1688" s="450"/>
      <c r="N1688" s="145" t="s">
        <v>4088</v>
      </c>
      <c r="O1688" s="48"/>
      <c r="P1688" s="48"/>
      <c r="Q1688" s="48"/>
      <c r="R1688" s="48"/>
      <c r="S1688" s="48"/>
      <c r="T1688" s="48"/>
      <c r="U1688" s="451" t="str">
        <f t="shared" si="102"/>
        <v/>
      </c>
      <c r="V1688" s="451"/>
      <c r="W1688" s="451" t="str">
        <f t="shared" si="103"/>
        <v/>
      </c>
      <c r="X1688" s="451"/>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row>
    <row r="1689" spans="1:73" hidden="1">
      <c r="A1689" s="48"/>
      <c r="B1689" s="48"/>
      <c r="C1689" s="48"/>
      <c r="D1689" s="48"/>
      <c r="E1689" s="48"/>
      <c r="F1689" s="48"/>
      <c r="G1689" s="48"/>
      <c r="H1689" s="48"/>
      <c r="I1689" s="48"/>
      <c r="J1689" s="48"/>
      <c r="K1689" s="48"/>
      <c r="L1689" s="450">
        <f t="shared" si="101"/>
        <v>1318</v>
      </c>
      <c r="M1689" s="450"/>
      <c r="N1689" s="145" t="s">
        <v>4089</v>
      </c>
      <c r="O1689" s="48"/>
      <c r="P1689" s="48"/>
      <c r="Q1689" s="48"/>
      <c r="R1689" s="48"/>
      <c r="S1689" s="48"/>
      <c r="T1689" s="48"/>
      <c r="U1689" s="451" t="str">
        <f t="shared" si="102"/>
        <v/>
      </c>
      <c r="V1689" s="451"/>
      <c r="W1689" s="451" t="str">
        <f t="shared" si="103"/>
        <v/>
      </c>
      <c r="X1689" s="451"/>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row>
    <row r="1690" spans="1:73" hidden="1">
      <c r="A1690" s="48"/>
      <c r="B1690" s="48"/>
      <c r="C1690" s="48"/>
      <c r="D1690" s="48"/>
      <c r="E1690" s="48"/>
      <c r="F1690" s="48"/>
      <c r="G1690" s="48"/>
      <c r="H1690" s="48"/>
      <c r="I1690" s="48"/>
      <c r="J1690" s="48"/>
      <c r="K1690" s="48"/>
      <c r="L1690" s="450">
        <f t="shared" si="101"/>
        <v>1319</v>
      </c>
      <c r="M1690" s="450"/>
      <c r="N1690" s="145" t="s">
        <v>4090</v>
      </c>
      <c r="O1690" s="48"/>
      <c r="P1690" s="48"/>
      <c r="Q1690" s="48"/>
      <c r="R1690" s="48"/>
      <c r="S1690" s="48"/>
      <c r="T1690" s="48"/>
      <c r="U1690" s="451" t="str">
        <f t="shared" si="102"/>
        <v/>
      </c>
      <c r="V1690" s="451"/>
      <c r="W1690" s="451" t="str">
        <f t="shared" si="103"/>
        <v/>
      </c>
      <c r="X1690" s="451"/>
      <c r="Y1690" s="48"/>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48"/>
      <c r="BJ1690" s="48"/>
      <c r="BK1690" s="48"/>
      <c r="BL1690" s="48"/>
      <c r="BM1690" s="48"/>
      <c r="BN1690" s="48"/>
      <c r="BO1690" s="48"/>
      <c r="BP1690" s="48"/>
      <c r="BQ1690" s="48"/>
      <c r="BR1690" s="48"/>
      <c r="BS1690" s="48"/>
      <c r="BT1690" s="48"/>
      <c r="BU1690" s="48"/>
    </row>
    <row r="1691" spans="1:73" hidden="1">
      <c r="A1691" s="48"/>
      <c r="B1691" s="48"/>
      <c r="C1691" s="48"/>
      <c r="D1691" s="48"/>
      <c r="E1691" s="48"/>
      <c r="F1691" s="48"/>
      <c r="G1691" s="48"/>
      <c r="H1691" s="48"/>
      <c r="I1691" s="48"/>
      <c r="J1691" s="48"/>
      <c r="K1691" s="48"/>
      <c r="L1691" s="450">
        <f t="shared" si="101"/>
        <v>1320</v>
      </c>
      <c r="M1691" s="450"/>
      <c r="N1691" s="145" t="s">
        <v>4091</v>
      </c>
      <c r="O1691" s="48"/>
      <c r="P1691" s="48"/>
      <c r="Q1691" s="48"/>
      <c r="R1691" s="48"/>
      <c r="S1691" s="48"/>
      <c r="T1691" s="48"/>
      <c r="U1691" s="451" t="str">
        <f t="shared" si="102"/>
        <v/>
      </c>
      <c r="V1691" s="451"/>
      <c r="W1691" s="451" t="str">
        <f t="shared" si="103"/>
        <v/>
      </c>
      <c r="X1691" s="451"/>
      <c r="Y1691" s="48"/>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48"/>
      <c r="BJ1691" s="48"/>
      <c r="BK1691" s="48"/>
      <c r="BL1691" s="48"/>
      <c r="BM1691" s="48"/>
      <c r="BN1691" s="48"/>
      <c r="BO1691" s="48"/>
      <c r="BP1691" s="48"/>
      <c r="BQ1691" s="48"/>
      <c r="BR1691" s="48"/>
      <c r="BS1691" s="48"/>
      <c r="BT1691" s="48"/>
      <c r="BU1691" s="48"/>
    </row>
    <row r="1692" spans="1:73" hidden="1">
      <c r="A1692" s="48"/>
      <c r="B1692" s="48"/>
      <c r="C1692" s="48"/>
      <c r="D1692" s="48"/>
      <c r="E1692" s="48"/>
      <c r="F1692" s="48"/>
      <c r="G1692" s="48"/>
      <c r="H1692" s="48"/>
      <c r="I1692" s="48"/>
      <c r="J1692" s="48"/>
      <c r="K1692" s="48"/>
      <c r="L1692" s="450">
        <f t="shared" si="101"/>
        <v>1321</v>
      </c>
      <c r="M1692" s="450"/>
      <c r="N1692" s="145" t="s">
        <v>4092</v>
      </c>
      <c r="O1692" s="48"/>
      <c r="P1692" s="48"/>
      <c r="Q1692" s="48"/>
      <c r="R1692" s="48"/>
      <c r="S1692" s="48"/>
      <c r="T1692" s="48"/>
      <c r="U1692" s="451" t="str">
        <f t="shared" si="102"/>
        <v/>
      </c>
      <c r="V1692" s="451"/>
      <c r="W1692" s="451" t="str">
        <f t="shared" si="103"/>
        <v/>
      </c>
      <c r="X1692" s="451"/>
      <c r="Y1692" s="48"/>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48"/>
      <c r="BJ1692" s="48"/>
      <c r="BK1692" s="48"/>
      <c r="BL1692" s="48"/>
      <c r="BM1692" s="48"/>
      <c r="BN1692" s="48"/>
      <c r="BO1692" s="48"/>
      <c r="BP1692" s="48"/>
      <c r="BQ1692" s="48"/>
      <c r="BR1692" s="48"/>
      <c r="BS1692" s="48"/>
      <c r="BT1692" s="48"/>
      <c r="BU1692" s="48"/>
    </row>
    <row r="1693" spans="1:73" hidden="1">
      <c r="A1693" s="48"/>
      <c r="B1693" s="48"/>
      <c r="C1693" s="48"/>
      <c r="D1693" s="48"/>
      <c r="E1693" s="48"/>
      <c r="F1693" s="48"/>
      <c r="G1693" s="48"/>
      <c r="H1693" s="48"/>
      <c r="I1693" s="48"/>
      <c r="J1693" s="48"/>
      <c r="K1693" s="48"/>
      <c r="L1693" s="450">
        <f t="shared" si="101"/>
        <v>1322</v>
      </c>
      <c r="M1693" s="450"/>
      <c r="N1693" s="145" t="s">
        <v>4093</v>
      </c>
      <c r="O1693" s="48"/>
      <c r="P1693" s="48"/>
      <c r="Q1693" s="48"/>
      <c r="R1693" s="48"/>
      <c r="S1693" s="48"/>
      <c r="T1693" s="48"/>
      <c r="U1693" s="451" t="str">
        <f t="shared" si="102"/>
        <v/>
      </c>
      <c r="V1693" s="451"/>
      <c r="W1693" s="451" t="str">
        <f t="shared" si="103"/>
        <v/>
      </c>
      <c r="X1693" s="451"/>
      <c r="Y1693" s="48"/>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48"/>
      <c r="BJ1693" s="48"/>
      <c r="BK1693" s="48"/>
      <c r="BL1693" s="48"/>
      <c r="BM1693" s="48"/>
      <c r="BN1693" s="48"/>
      <c r="BO1693" s="48"/>
      <c r="BP1693" s="48"/>
      <c r="BQ1693" s="48"/>
      <c r="BR1693" s="48"/>
      <c r="BS1693" s="48"/>
      <c r="BT1693" s="48"/>
      <c r="BU1693" s="48"/>
    </row>
    <row r="1694" spans="1:73" hidden="1">
      <c r="A1694" s="48"/>
      <c r="B1694" s="48"/>
      <c r="C1694" s="48"/>
      <c r="D1694" s="48"/>
      <c r="E1694" s="48"/>
      <c r="F1694" s="48"/>
      <c r="G1694" s="48"/>
      <c r="H1694" s="48"/>
      <c r="I1694" s="48"/>
      <c r="J1694" s="48"/>
      <c r="K1694" s="48"/>
      <c r="L1694" s="450">
        <f t="shared" si="101"/>
        <v>1323</v>
      </c>
      <c r="M1694" s="450"/>
      <c r="N1694" s="145" t="s">
        <v>4094</v>
      </c>
      <c r="O1694" s="48"/>
      <c r="P1694" s="48"/>
      <c r="Q1694" s="48"/>
      <c r="R1694" s="48"/>
      <c r="S1694" s="48"/>
      <c r="T1694" s="48"/>
      <c r="U1694" s="451" t="str">
        <f t="shared" si="102"/>
        <v/>
      </c>
      <c r="V1694" s="451"/>
      <c r="W1694" s="451" t="str">
        <f t="shared" si="103"/>
        <v/>
      </c>
      <c r="X1694" s="451"/>
      <c r="Y1694" s="48"/>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48"/>
      <c r="BJ1694" s="48"/>
      <c r="BK1694" s="48"/>
      <c r="BL1694" s="48"/>
      <c r="BM1694" s="48"/>
      <c r="BN1694" s="48"/>
      <c r="BO1694" s="48"/>
      <c r="BP1694" s="48"/>
      <c r="BQ1694" s="48"/>
      <c r="BR1694" s="48"/>
      <c r="BS1694" s="48"/>
      <c r="BT1694" s="48"/>
      <c r="BU1694" s="48"/>
    </row>
    <row r="1695" spans="1:73" hidden="1">
      <c r="A1695" s="48"/>
      <c r="B1695" s="48"/>
      <c r="C1695" s="48"/>
      <c r="D1695" s="48"/>
      <c r="E1695" s="48"/>
      <c r="F1695" s="48"/>
      <c r="G1695" s="48"/>
      <c r="H1695" s="48"/>
      <c r="I1695" s="48"/>
      <c r="J1695" s="48"/>
      <c r="K1695" s="48"/>
      <c r="L1695" s="450">
        <f t="shared" si="101"/>
        <v>1324</v>
      </c>
      <c r="M1695" s="450"/>
      <c r="N1695" s="145" t="s">
        <v>4095</v>
      </c>
      <c r="O1695" s="48"/>
      <c r="P1695" s="48"/>
      <c r="Q1695" s="48"/>
      <c r="R1695" s="48"/>
      <c r="S1695" s="48"/>
      <c r="T1695" s="48"/>
      <c r="U1695" s="451" t="str">
        <f t="shared" si="102"/>
        <v/>
      </c>
      <c r="V1695" s="451"/>
      <c r="W1695" s="451" t="str">
        <f t="shared" si="103"/>
        <v/>
      </c>
      <c r="X1695" s="451"/>
      <c r="Y1695" s="48"/>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48"/>
      <c r="BJ1695" s="48"/>
      <c r="BK1695" s="48"/>
      <c r="BL1695" s="48"/>
      <c r="BM1695" s="48"/>
      <c r="BN1695" s="48"/>
      <c r="BO1695" s="48"/>
      <c r="BP1695" s="48"/>
      <c r="BQ1695" s="48"/>
      <c r="BR1695" s="48"/>
      <c r="BS1695" s="48"/>
      <c r="BT1695" s="48"/>
      <c r="BU1695" s="48"/>
    </row>
    <row r="1696" spans="1:73" hidden="1">
      <c r="A1696" s="48"/>
      <c r="B1696" s="48"/>
      <c r="C1696" s="48"/>
      <c r="D1696" s="48"/>
      <c r="E1696" s="48"/>
      <c r="F1696" s="48"/>
      <c r="G1696" s="48"/>
      <c r="H1696" s="48"/>
      <c r="I1696" s="48"/>
      <c r="J1696" s="48"/>
      <c r="K1696" s="48"/>
      <c r="L1696" s="450">
        <f t="shared" si="101"/>
        <v>1325</v>
      </c>
      <c r="M1696" s="450"/>
      <c r="N1696" s="145" t="s">
        <v>4096</v>
      </c>
      <c r="O1696" s="48"/>
      <c r="P1696" s="48"/>
      <c r="Q1696" s="48"/>
      <c r="R1696" s="48"/>
      <c r="S1696" s="48"/>
      <c r="T1696" s="48"/>
      <c r="U1696" s="451" t="str">
        <f t="shared" si="102"/>
        <v/>
      </c>
      <c r="V1696" s="451"/>
      <c r="W1696" s="451" t="str">
        <f t="shared" si="103"/>
        <v/>
      </c>
      <c r="X1696" s="451"/>
      <c r="Y1696" s="48"/>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48"/>
      <c r="BJ1696" s="48"/>
      <c r="BK1696" s="48"/>
      <c r="BL1696" s="48"/>
      <c r="BM1696" s="48"/>
      <c r="BN1696" s="48"/>
      <c r="BO1696" s="48"/>
      <c r="BP1696" s="48"/>
      <c r="BQ1696" s="48"/>
      <c r="BR1696" s="48"/>
      <c r="BS1696" s="48"/>
      <c r="BT1696" s="48"/>
      <c r="BU1696" s="48"/>
    </row>
    <row r="1697" spans="1:73" hidden="1">
      <c r="A1697" s="48"/>
      <c r="B1697" s="48"/>
      <c r="C1697" s="48"/>
      <c r="D1697" s="48"/>
      <c r="E1697" s="48"/>
      <c r="F1697" s="48"/>
      <c r="G1697" s="48"/>
      <c r="H1697" s="48"/>
      <c r="I1697" s="48"/>
      <c r="J1697" s="48"/>
      <c r="K1697" s="48"/>
      <c r="L1697" s="450">
        <f t="shared" si="101"/>
        <v>1326</v>
      </c>
      <c r="M1697" s="450"/>
      <c r="N1697" s="145" t="s">
        <v>4097</v>
      </c>
      <c r="O1697" s="48"/>
      <c r="P1697" s="48"/>
      <c r="Q1697" s="48"/>
      <c r="R1697" s="48"/>
      <c r="S1697" s="48"/>
      <c r="T1697" s="48"/>
      <c r="U1697" s="451" t="str">
        <f t="shared" si="102"/>
        <v/>
      </c>
      <c r="V1697" s="451"/>
      <c r="W1697" s="451" t="str">
        <f t="shared" si="103"/>
        <v/>
      </c>
      <c r="X1697" s="451"/>
      <c r="Y1697" s="48"/>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48"/>
      <c r="BJ1697" s="48"/>
      <c r="BK1697" s="48"/>
      <c r="BL1697" s="48"/>
      <c r="BM1697" s="48"/>
      <c r="BN1697" s="48"/>
      <c r="BO1697" s="48"/>
      <c r="BP1697" s="48"/>
      <c r="BQ1697" s="48"/>
      <c r="BR1697" s="48"/>
      <c r="BS1697" s="48"/>
      <c r="BT1697" s="48"/>
      <c r="BU1697" s="48"/>
    </row>
    <row r="1698" spans="1:73" hidden="1">
      <c r="A1698" s="48"/>
      <c r="B1698" s="48"/>
      <c r="C1698" s="48"/>
      <c r="D1698" s="48"/>
      <c r="E1698" s="48"/>
      <c r="F1698" s="48"/>
      <c r="G1698" s="48"/>
      <c r="H1698" s="48"/>
      <c r="I1698" s="48"/>
      <c r="J1698" s="48"/>
      <c r="K1698" s="48"/>
      <c r="L1698" s="450">
        <f t="shared" si="101"/>
        <v>1327</v>
      </c>
      <c r="M1698" s="450"/>
      <c r="N1698" s="145" t="s">
        <v>4098</v>
      </c>
      <c r="O1698" s="48"/>
      <c r="P1698" s="48"/>
      <c r="Q1698" s="48"/>
      <c r="R1698" s="48"/>
      <c r="S1698" s="48"/>
      <c r="T1698" s="48"/>
      <c r="U1698" s="451" t="str">
        <f t="shared" si="102"/>
        <v/>
      </c>
      <c r="V1698" s="451"/>
      <c r="W1698" s="451" t="str">
        <f t="shared" si="103"/>
        <v/>
      </c>
      <c r="X1698" s="451"/>
      <c r="Y1698" s="48"/>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48"/>
      <c r="BJ1698" s="48"/>
      <c r="BK1698" s="48"/>
      <c r="BL1698" s="48"/>
      <c r="BM1698" s="48"/>
      <c r="BN1698" s="48"/>
      <c r="BO1698" s="48"/>
      <c r="BP1698" s="48"/>
      <c r="BQ1698" s="48"/>
      <c r="BR1698" s="48"/>
      <c r="BS1698" s="48"/>
      <c r="BT1698" s="48"/>
      <c r="BU1698" s="48"/>
    </row>
    <row r="1699" spans="1:73" hidden="1">
      <c r="A1699" s="48"/>
      <c r="B1699" s="48"/>
      <c r="C1699" s="48"/>
      <c r="D1699" s="48"/>
      <c r="E1699" s="48"/>
      <c r="F1699" s="48"/>
      <c r="G1699" s="48"/>
      <c r="H1699" s="48"/>
      <c r="I1699" s="48"/>
      <c r="J1699" s="48"/>
      <c r="K1699" s="48"/>
      <c r="L1699" s="450">
        <f t="shared" si="101"/>
        <v>1328</v>
      </c>
      <c r="M1699" s="450"/>
      <c r="N1699" s="145" t="s">
        <v>4099</v>
      </c>
      <c r="O1699" s="48"/>
      <c r="P1699" s="48"/>
      <c r="Q1699" s="48"/>
      <c r="R1699" s="48"/>
      <c r="S1699" s="48"/>
      <c r="T1699" s="48"/>
      <c r="U1699" s="451" t="str">
        <f t="shared" si="102"/>
        <v/>
      </c>
      <c r="V1699" s="451"/>
      <c r="W1699" s="451" t="str">
        <f t="shared" si="103"/>
        <v/>
      </c>
      <c r="X1699" s="451"/>
      <c r="Y1699" s="48"/>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48"/>
      <c r="BJ1699" s="48"/>
      <c r="BK1699" s="48"/>
      <c r="BL1699" s="48"/>
      <c r="BM1699" s="48"/>
      <c r="BN1699" s="48"/>
      <c r="BO1699" s="48"/>
      <c r="BP1699" s="48"/>
      <c r="BQ1699" s="48"/>
      <c r="BR1699" s="48"/>
      <c r="BS1699" s="48"/>
      <c r="BT1699" s="48"/>
      <c r="BU1699" s="48"/>
    </row>
    <row r="1700" spans="1:73" hidden="1">
      <c r="A1700" s="48"/>
      <c r="B1700" s="48"/>
      <c r="C1700" s="48"/>
      <c r="D1700" s="48"/>
      <c r="E1700" s="48"/>
      <c r="F1700" s="48"/>
      <c r="G1700" s="48"/>
      <c r="H1700" s="48"/>
      <c r="I1700" s="48"/>
      <c r="J1700" s="48"/>
      <c r="K1700" s="48"/>
      <c r="L1700" s="450">
        <f t="shared" si="101"/>
        <v>1329</v>
      </c>
      <c r="M1700" s="450"/>
      <c r="N1700" s="145" t="s">
        <v>4100</v>
      </c>
      <c r="O1700" s="48"/>
      <c r="P1700" s="48"/>
      <c r="Q1700" s="48"/>
      <c r="R1700" s="48"/>
      <c r="S1700" s="48"/>
      <c r="T1700" s="48"/>
      <c r="U1700" s="451" t="str">
        <f t="shared" si="102"/>
        <v/>
      </c>
      <c r="V1700" s="451"/>
      <c r="W1700" s="451" t="str">
        <f t="shared" si="103"/>
        <v/>
      </c>
      <c r="X1700" s="451"/>
      <c r="Y1700" s="48"/>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48"/>
      <c r="BJ1700" s="48"/>
      <c r="BK1700" s="48"/>
      <c r="BL1700" s="48"/>
      <c r="BM1700" s="48"/>
      <c r="BN1700" s="48"/>
      <c r="BO1700" s="48"/>
      <c r="BP1700" s="48"/>
      <c r="BQ1700" s="48"/>
      <c r="BR1700" s="48"/>
      <c r="BS1700" s="48"/>
      <c r="BT1700" s="48"/>
      <c r="BU1700" s="48"/>
    </row>
    <row r="1701" spans="1:73" hidden="1">
      <c r="A1701" s="48"/>
      <c r="B1701" s="48"/>
      <c r="C1701" s="48"/>
      <c r="D1701" s="48"/>
      <c r="E1701" s="48"/>
      <c r="F1701" s="48"/>
      <c r="G1701" s="48"/>
      <c r="H1701" s="48"/>
      <c r="I1701" s="48"/>
      <c r="J1701" s="48"/>
      <c r="K1701" s="48"/>
      <c r="L1701" s="450">
        <f t="shared" si="101"/>
        <v>1330</v>
      </c>
      <c r="M1701" s="450"/>
      <c r="N1701" s="145" t="s">
        <v>4101</v>
      </c>
      <c r="O1701" s="48"/>
      <c r="P1701" s="48"/>
      <c r="Q1701" s="48"/>
      <c r="R1701" s="48"/>
      <c r="S1701" s="48"/>
      <c r="T1701" s="48"/>
      <c r="U1701" s="451" t="str">
        <f t="shared" si="102"/>
        <v/>
      </c>
      <c r="V1701" s="451"/>
      <c r="W1701" s="451" t="str">
        <f t="shared" si="103"/>
        <v/>
      </c>
      <c r="X1701" s="451"/>
      <c r="Y1701" s="48"/>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48"/>
      <c r="BJ1701" s="48"/>
      <c r="BK1701" s="48"/>
      <c r="BL1701" s="48"/>
      <c r="BM1701" s="48"/>
      <c r="BN1701" s="48"/>
      <c r="BO1701" s="48"/>
      <c r="BP1701" s="48"/>
      <c r="BQ1701" s="48"/>
      <c r="BR1701" s="48"/>
      <c r="BS1701" s="48"/>
      <c r="BT1701" s="48"/>
      <c r="BU1701" s="48"/>
    </row>
    <row r="1702" spans="1:73" hidden="1">
      <c r="A1702" s="48"/>
      <c r="B1702" s="48"/>
      <c r="C1702" s="48"/>
      <c r="D1702" s="48"/>
      <c r="E1702" s="48"/>
      <c r="F1702" s="48"/>
      <c r="G1702" s="48"/>
      <c r="H1702" s="48"/>
      <c r="I1702" s="48"/>
      <c r="J1702" s="48"/>
      <c r="K1702" s="48"/>
      <c r="L1702" s="450">
        <f t="shared" si="101"/>
        <v>1331</v>
      </c>
      <c r="M1702" s="450"/>
      <c r="N1702" s="145" t="s">
        <v>4102</v>
      </c>
      <c r="O1702" s="48"/>
      <c r="P1702" s="48"/>
      <c r="Q1702" s="48"/>
      <c r="R1702" s="48"/>
      <c r="S1702" s="48"/>
      <c r="T1702" s="48"/>
      <c r="U1702" s="451" t="str">
        <f t="shared" si="102"/>
        <v/>
      </c>
      <c r="V1702" s="451"/>
      <c r="W1702" s="451" t="str">
        <f t="shared" si="103"/>
        <v/>
      </c>
      <c r="X1702" s="451"/>
      <c r="Y1702" s="48"/>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48"/>
      <c r="BJ1702" s="48"/>
      <c r="BK1702" s="48"/>
      <c r="BL1702" s="48"/>
      <c r="BM1702" s="48"/>
      <c r="BN1702" s="48"/>
      <c r="BO1702" s="48"/>
      <c r="BP1702" s="48"/>
      <c r="BQ1702" s="48"/>
      <c r="BR1702" s="48"/>
      <c r="BS1702" s="48"/>
      <c r="BT1702" s="48"/>
      <c r="BU1702" s="48"/>
    </row>
    <row r="1703" spans="1:73" hidden="1">
      <c r="A1703" s="48"/>
      <c r="B1703" s="48"/>
      <c r="C1703" s="48"/>
      <c r="D1703" s="48"/>
      <c r="E1703" s="48"/>
      <c r="F1703" s="48"/>
      <c r="G1703" s="48"/>
      <c r="H1703" s="48"/>
      <c r="I1703" s="48"/>
      <c r="J1703" s="48"/>
      <c r="K1703" s="48"/>
      <c r="L1703" s="450">
        <f t="shared" si="101"/>
        <v>1332</v>
      </c>
      <c r="M1703" s="450"/>
      <c r="N1703" s="145" t="s">
        <v>4103</v>
      </c>
      <c r="O1703" s="48"/>
      <c r="P1703" s="48"/>
      <c r="Q1703" s="48"/>
      <c r="R1703" s="48"/>
      <c r="S1703" s="48"/>
      <c r="T1703" s="48"/>
      <c r="U1703" s="451" t="str">
        <f t="shared" si="102"/>
        <v/>
      </c>
      <c r="V1703" s="451"/>
      <c r="W1703" s="451" t="str">
        <f t="shared" si="103"/>
        <v/>
      </c>
      <c r="X1703" s="451"/>
      <c r="Y1703" s="48"/>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48"/>
      <c r="BJ1703" s="48"/>
      <c r="BK1703" s="48"/>
      <c r="BL1703" s="48"/>
      <c r="BM1703" s="48"/>
      <c r="BN1703" s="48"/>
      <c r="BO1703" s="48"/>
      <c r="BP1703" s="48"/>
      <c r="BQ1703" s="48"/>
      <c r="BR1703" s="48"/>
      <c r="BS1703" s="48"/>
      <c r="BT1703" s="48"/>
      <c r="BU1703" s="48"/>
    </row>
    <row r="1704" spans="1:73" hidden="1">
      <c r="A1704" s="48"/>
      <c r="B1704" s="48"/>
      <c r="C1704" s="48"/>
      <c r="D1704" s="48"/>
      <c r="E1704" s="48"/>
      <c r="F1704" s="48"/>
      <c r="G1704" s="48"/>
      <c r="H1704" s="48"/>
      <c r="I1704" s="48"/>
      <c r="J1704" s="48"/>
      <c r="K1704" s="48"/>
      <c r="L1704" s="450">
        <f t="shared" si="101"/>
        <v>1333</v>
      </c>
      <c r="M1704" s="450"/>
      <c r="N1704" s="145" t="s">
        <v>4104</v>
      </c>
      <c r="O1704" s="48"/>
      <c r="P1704" s="48"/>
      <c r="Q1704" s="48"/>
      <c r="R1704" s="48"/>
      <c r="S1704" s="48"/>
      <c r="T1704" s="48"/>
      <c r="U1704" s="451" t="str">
        <f t="shared" si="102"/>
        <v/>
      </c>
      <c r="V1704" s="451"/>
      <c r="W1704" s="451" t="str">
        <f t="shared" si="103"/>
        <v/>
      </c>
      <c r="X1704" s="451"/>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48"/>
      <c r="BJ1704" s="48"/>
      <c r="BK1704" s="48"/>
      <c r="BL1704" s="48"/>
      <c r="BM1704" s="48"/>
      <c r="BN1704" s="48"/>
      <c r="BO1704" s="48"/>
      <c r="BP1704" s="48"/>
      <c r="BQ1704" s="48"/>
      <c r="BR1704" s="48"/>
      <c r="BS1704" s="48"/>
      <c r="BT1704" s="48"/>
      <c r="BU1704" s="48"/>
    </row>
    <row r="1705" spans="1:73" hidden="1">
      <c r="A1705" s="48"/>
      <c r="B1705" s="48"/>
      <c r="C1705" s="48"/>
      <c r="D1705" s="48"/>
      <c r="E1705" s="48"/>
      <c r="F1705" s="48"/>
      <c r="G1705" s="48"/>
      <c r="H1705" s="48"/>
      <c r="I1705" s="48"/>
      <c r="J1705" s="48"/>
      <c r="K1705" s="48"/>
      <c r="L1705" s="450">
        <f t="shared" si="101"/>
        <v>1334</v>
      </c>
      <c r="M1705" s="450"/>
      <c r="N1705" s="145" t="s">
        <v>4105</v>
      </c>
      <c r="O1705" s="48"/>
      <c r="P1705" s="48"/>
      <c r="Q1705" s="48"/>
      <c r="R1705" s="48"/>
      <c r="S1705" s="48"/>
      <c r="T1705" s="48"/>
      <c r="U1705" s="451" t="str">
        <f t="shared" si="102"/>
        <v/>
      </c>
      <c r="V1705" s="451"/>
      <c r="W1705" s="451" t="str">
        <f t="shared" si="103"/>
        <v/>
      </c>
      <c r="X1705" s="451"/>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48"/>
      <c r="BJ1705" s="48"/>
      <c r="BK1705" s="48"/>
      <c r="BL1705" s="48"/>
      <c r="BM1705" s="48"/>
      <c r="BN1705" s="48"/>
      <c r="BO1705" s="48"/>
      <c r="BP1705" s="48"/>
      <c r="BQ1705" s="48"/>
      <c r="BR1705" s="48"/>
      <c r="BS1705" s="48"/>
      <c r="BT1705" s="48"/>
      <c r="BU1705" s="48"/>
    </row>
    <row r="1706" spans="1:73" hidden="1">
      <c r="A1706" s="48"/>
      <c r="B1706" s="48"/>
      <c r="C1706" s="48"/>
      <c r="D1706" s="48"/>
      <c r="E1706" s="48"/>
      <c r="F1706" s="48"/>
      <c r="G1706" s="48"/>
      <c r="H1706" s="48"/>
      <c r="I1706" s="48"/>
      <c r="J1706" s="48"/>
      <c r="K1706" s="48"/>
      <c r="L1706" s="450">
        <f t="shared" si="101"/>
        <v>1335</v>
      </c>
      <c r="M1706" s="450"/>
      <c r="N1706" s="145" t="s">
        <v>4106</v>
      </c>
      <c r="O1706" s="48"/>
      <c r="P1706" s="48"/>
      <c r="Q1706" s="48"/>
      <c r="R1706" s="48"/>
      <c r="S1706" s="48"/>
      <c r="T1706" s="48"/>
      <c r="U1706" s="451" t="str">
        <f t="shared" si="102"/>
        <v/>
      </c>
      <c r="V1706" s="451"/>
      <c r="W1706" s="451" t="str">
        <f t="shared" si="103"/>
        <v/>
      </c>
      <c r="X1706" s="451"/>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48"/>
      <c r="BJ1706" s="48"/>
      <c r="BK1706" s="48"/>
      <c r="BL1706" s="48"/>
      <c r="BM1706" s="48"/>
      <c r="BN1706" s="48"/>
      <c r="BO1706" s="48"/>
      <c r="BP1706" s="48"/>
      <c r="BQ1706" s="48"/>
      <c r="BR1706" s="48"/>
      <c r="BS1706" s="48"/>
      <c r="BT1706" s="48"/>
      <c r="BU1706" s="48"/>
    </row>
    <row r="1707" spans="1:73" hidden="1">
      <c r="A1707" s="48"/>
      <c r="B1707" s="48"/>
      <c r="C1707" s="48"/>
      <c r="D1707" s="48"/>
      <c r="E1707" s="48"/>
      <c r="F1707" s="48"/>
      <c r="G1707" s="48"/>
      <c r="H1707" s="48"/>
      <c r="I1707" s="48"/>
      <c r="J1707" s="48"/>
      <c r="K1707" s="48"/>
      <c r="L1707" s="450">
        <f t="shared" si="101"/>
        <v>1336</v>
      </c>
      <c r="M1707" s="450"/>
      <c r="N1707" s="145" t="s">
        <v>4107</v>
      </c>
      <c r="O1707" s="48"/>
      <c r="P1707" s="48"/>
      <c r="Q1707" s="48"/>
      <c r="R1707" s="48"/>
      <c r="S1707" s="48"/>
      <c r="T1707" s="48"/>
      <c r="U1707" s="451" t="str">
        <f t="shared" si="102"/>
        <v/>
      </c>
      <c r="V1707" s="451"/>
      <c r="W1707" s="451" t="str">
        <f t="shared" si="103"/>
        <v/>
      </c>
      <c r="X1707" s="451"/>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48"/>
      <c r="BJ1707" s="48"/>
      <c r="BK1707" s="48"/>
      <c r="BL1707" s="48"/>
      <c r="BM1707" s="48"/>
      <c r="BN1707" s="48"/>
      <c r="BO1707" s="48"/>
      <c r="BP1707" s="48"/>
      <c r="BQ1707" s="48"/>
      <c r="BR1707" s="48"/>
      <c r="BS1707" s="48"/>
      <c r="BT1707" s="48"/>
      <c r="BU1707" s="48"/>
    </row>
    <row r="1708" spans="1:73" hidden="1">
      <c r="A1708" s="48"/>
      <c r="B1708" s="48"/>
      <c r="C1708" s="48"/>
      <c r="D1708" s="48"/>
      <c r="E1708" s="48"/>
      <c r="F1708" s="48"/>
      <c r="G1708" s="48"/>
      <c r="H1708" s="48"/>
      <c r="I1708" s="48"/>
      <c r="J1708" s="48"/>
      <c r="K1708" s="48"/>
      <c r="L1708" s="450">
        <f t="shared" si="101"/>
        <v>1337</v>
      </c>
      <c r="M1708" s="450"/>
      <c r="N1708" s="145" t="s">
        <v>4108</v>
      </c>
      <c r="O1708" s="48"/>
      <c r="P1708" s="48"/>
      <c r="Q1708" s="48"/>
      <c r="R1708" s="48"/>
      <c r="S1708" s="48"/>
      <c r="T1708" s="48"/>
      <c r="U1708" s="451" t="str">
        <f t="shared" si="102"/>
        <v/>
      </c>
      <c r="V1708" s="451"/>
      <c r="W1708" s="451" t="str">
        <f t="shared" si="103"/>
        <v/>
      </c>
      <c r="X1708" s="451"/>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48"/>
      <c r="BJ1708" s="48"/>
      <c r="BK1708" s="48"/>
      <c r="BL1708" s="48"/>
      <c r="BM1708" s="48"/>
      <c r="BN1708" s="48"/>
      <c r="BO1708" s="48"/>
      <c r="BP1708" s="48"/>
      <c r="BQ1708" s="48"/>
      <c r="BR1708" s="48"/>
      <c r="BS1708" s="48"/>
      <c r="BT1708" s="48"/>
      <c r="BU1708" s="48"/>
    </row>
    <row r="1709" spans="1:73" hidden="1">
      <c r="A1709" s="48"/>
      <c r="B1709" s="48"/>
      <c r="C1709" s="48"/>
      <c r="D1709" s="48"/>
      <c r="E1709" s="48"/>
      <c r="F1709" s="48"/>
      <c r="G1709" s="48"/>
      <c r="H1709" s="48"/>
      <c r="I1709" s="48"/>
      <c r="J1709" s="48"/>
      <c r="K1709" s="48"/>
      <c r="L1709" s="450">
        <f t="shared" si="101"/>
        <v>1338</v>
      </c>
      <c r="M1709" s="450"/>
      <c r="N1709" s="145" t="s">
        <v>4109</v>
      </c>
      <c r="O1709" s="48"/>
      <c r="P1709" s="48"/>
      <c r="Q1709" s="48"/>
      <c r="R1709" s="48"/>
      <c r="S1709" s="48"/>
      <c r="T1709" s="48"/>
      <c r="U1709" s="451" t="str">
        <f t="shared" si="102"/>
        <v/>
      </c>
      <c r="V1709" s="451"/>
      <c r="W1709" s="451" t="str">
        <f t="shared" si="103"/>
        <v/>
      </c>
      <c r="X1709" s="451"/>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48"/>
      <c r="BJ1709" s="48"/>
      <c r="BK1709" s="48"/>
      <c r="BL1709" s="48"/>
      <c r="BM1709" s="48"/>
      <c r="BN1709" s="48"/>
      <c r="BO1709" s="48"/>
      <c r="BP1709" s="48"/>
      <c r="BQ1709" s="48"/>
      <c r="BR1709" s="48"/>
      <c r="BS1709" s="48"/>
      <c r="BT1709" s="48"/>
      <c r="BU1709" s="48"/>
    </row>
    <row r="1710" spans="1:73" hidden="1">
      <c r="A1710" s="48"/>
      <c r="B1710" s="48"/>
      <c r="C1710" s="48"/>
      <c r="D1710" s="48"/>
      <c r="E1710" s="48"/>
      <c r="F1710" s="48"/>
      <c r="G1710" s="48"/>
      <c r="H1710" s="48"/>
      <c r="I1710" s="48"/>
      <c r="J1710" s="48"/>
      <c r="K1710" s="48"/>
      <c r="L1710" s="450">
        <f t="shared" si="101"/>
        <v>1339</v>
      </c>
      <c r="M1710" s="450"/>
      <c r="N1710" s="145" t="s">
        <v>4110</v>
      </c>
      <c r="O1710" s="48"/>
      <c r="P1710" s="48"/>
      <c r="Q1710" s="48"/>
      <c r="R1710" s="48"/>
      <c r="S1710" s="48"/>
      <c r="T1710" s="48"/>
      <c r="U1710" s="451" t="str">
        <f t="shared" si="102"/>
        <v/>
      </c>
      <c r="V1710" s="451"/>
      <c r="W1710" s="451" t="str">
        <f t="shared" si="103"/>
        <v/>
      </c>
      <c r="X1710" s="451"/>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48"/>
      <c r="BJ1710" s="48"/>
      <c r="BK1710" s="48"/>
      <c r="BL1710" s="48"/>
      <c r="BM1710" s="48"/>
      <c r="BN1710" s="48"/>
      <c r="BO1710" s="48"/>
      <c r="BP1710" s="48"/>
      <c r="BQ1710" s="48"/>
      <c r="BR1710" s="48"/>
      <c r="BS1710" s="48"/>
      <c r="BT1710" s="48"/>
      <c r="BU1710" s="48"/>
    </row>
    <row r="1711" spans="1:73" hidden="1">
      <c r="A1711" s="48"/>
      <c r="B1711" s="48"/>
      <c r="C1711" s="48"/>
      <c r="D1711" s="48"/>
      <c r="E1711" s="48"/>
      <c r="F1711" s="48"/>
      <c r="G1711" s="48"/>
      <c r="H1711" s="48"/>
      <c r="I1711" s="48"/>
      <c r="J1711" s="48"/>
      <c r="K1711" s="48"/>
      <c r="L1711" s="450">
        <f t="shared" si="101"/>
        <v>1340</v>
      </c>
      <c r="M1711" s="450"/>
      <c r="N1711" s="145" t="s">
        <v>4111</v>
      </c>
      <c r="O1711" s="48"/>
      <c r="P1711" s="48"/>
      <c r="Q1711" s="48"/>
      <c r="R1711" s="48"/>
      <c r="S1711" s="48"/>
      <c r="T1711" s="48"/>
      <c r="U1711" s="451" t="str">
        <f t="shared" si="102"/>
        <v/>
      </c>
      <c r="V1711" s="451"/>
      <c r="W1711" s="451" t="str">
        <f t="shared" si="103"/>
        <v/>
      </c>
      <c r="X1711" s="451"/>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48"/>
      <c r="BJ1711" s="48"/>
      <c r="BK1711" s="48"/>
      <c r="BL1711" s="48"/>
      <c r="BM1711" s="48"/>
      <c r="BN1711" s="48"/>
      <c r="BO1711" s="48"/>
      <c r="BP1711" s="48"/>
      <c r="BQ1711" s="48"/>
      <c r="BR1711" s="48"/>
      <c r="BS1711" s="48"/>
      <c r="BT1711" s="48"/>
      <c r="BU1711" s="48"/>
    </row>
    <row r="1712" spans="1:73" hidden="1">
      <c r="A1712" s="48"/>
      <c r="B1712" s="48"/>
      <c r="C1712" s="48"/>
      <c r="D1712" s="48"/>
      <c r="E1712" s="48"/>
      <c r="F1712" s="48"/>
      <c r="G1712" s="48"/>
      <c r="H1712" s="48"/>
      <c r="I1712" s="48"/>
      <c r="J1712" s="48"/>
      <c r="K1712" s="48"/>
      <c r="L1712" s="450">
        <f t="shared" si="101"/>
        <v>1341</v>
      </c>
      <c r="M1712" s="450"/>
      <c r="N1712" s="145" t="s">
        <v>4112</v>
      </c>
      <c r="O1712" s="48"/>
      <c r="P1712" s="48"/>
      <c r="Q1712" s="48"/>
      <c r="R1712" s="48"/>
      <c r="S1712" s="48"/>
      <c r="T1712" s="48"/>
      <c r="U1712" s="451" t="str">
        <f t="shared" si="102"/>
        <v/>
      </c>
      <c r="V1712" s="451"/>
      <c r="W1712" s="451" t="str">
        <f t="shared" si="103"/>
        <v/>
      </c>
      <c r="X1712" s="451"/>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48"/>
      <c r="BJ1712" s="48"/>
      <c r="BK1712" s="48"/>
      <c r="BL1712" s="48"/>
      <c r="BM1712" s="48"/>
      <c r="BN1712" s="48"/>
      <c r="BO1712" s="48"/>
      <c r="BP1712" s="48"/>
      <c r="BQ1712" s="48"/>
      <c r="BR1712" s="48"/>
      <c r="BS1712" s="48"/>
      <c r="BT1712" s="48"/>
      <c r="BU1712" s="48"/>
    </row>
    <row r="1713" spans="1:73" hidden="1">
      <c r="A1713" s="48"/>
      <c r="B1713" s="48"/>
      <c r="C1713" s="48"/>
      <c r="D1713" s="48"/>
      <c r="E1713" s="48"/>
      <c r="F1713" s="48"/>
      <c r="G1713" s="48"/>
      <c r="H1713" s="48"/>
      <c r="I1713" s="48"/>
      <c r="J1713" s="48"/>
      <c r="K1713" s="48"/>
      <c r="L1713" s="450">
        <f t="shared" si="101"/>
        <v>1342</v>
      </c>
      <c r="M1713" s="450"/>
      <c r="N1713" s="145" t="s">
        <v>4113</v>
      </c>
      <c r="O1713" s="48"/>
      <c r="P1713" s="48"/>
      <c r="Q1713" s="48"/>
      <c r="R1713" s="48"/>
      <c r="S1713" s="48"/>
      <c r="T1713" s="48"/>
      <c r="U1713" s="451" t="str">
        <f t="shared" si="102"/>
        <v/>
      </c>
      <c r="V1713" s="451"/>
      <c r="W1713" s="451" t="str">
        <f t="shared" si="103"/>
        <v/>
      </c>
      <c r="X1713" s="451"/>
      <c r="Y1713" s="48"/>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48"/>
      <c r="BJ1713" s="48"/>
      <c r="BK1713" s="48"/>
      <c r="BL1713" s="48"/>
      <c r="BM1713" s="48"/>
      <c r="BN1713" s="48"/>
      <c r="BO1713" s="48"/>
      <c r="BP1713" s="48"/>
      <c r="BQ1713" s="48"/>
      <c r="BR1713" s="48"/>
      <c r="BS1713" s="48"/>
      <c r="BT1713" s="48"/>
      <c r="BU1713" s="48"/>
    </row>
    <row r="1714" spans="1:73" hidden="1">
      <c r="A1714" s="48"/>
      <c r="B1714" s="48"/>
      <c r="C1714" s="48"/>
      <c r="D1714" s="48"/>
      <c r="E1714" s="48"/>
      <c r="F1714" s="48"/>
      <c r="G1714" s="48"/>
      <c r="H1714" s="48"/>
      <c r="I1714" s="48"/>
      <c r="J1714" s="48"/>
      <c r="K1714" s="48"/>
      <c r="L1714" s="450">
        <f t="shared" si="101"/>
        <v>1343</v>
      </c>
      <c r="M1714" s="450"/>
      <c r="N1714" s="145" t="s">
        <v>4114</v>
      </c>
      <c r="O1714" s="48"/>
      <c r="P1714" s="48"/>
      <c r="Q1714" s="48"/>
      <c r="R1714" s="48"/>
      <c r="S1714" s="48"/>
      <c r="T1714" s="48"/>
      <c r="U1714" s="451" t="str">
        <f t="shared" si="102"/>
        <v/>
      </c>
      <c r="V1714" s="451"/>
      <c r="W1714" s="451" t="str">
        <f t="shared" si="103"/>
        <v/>
      </c>
      <c r="X1714" s="451"/>
      <c r="Y1714" s="48"/>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48"/>
      <c r="BJ1714" s="48"/>
      <c r="BK1714" s="48"/>
      <c r="BL1714" s="48"/>
      <c r="BM1714" s="48"/>
      <c r="BN1714" s="48"/>
      <c r="BO1714" s="48"/>
      <c r="BP1714" s="48"/>
      <c r="BQ1714" s="48"/>
      <c r="BR1714" s="48"/>
      <c r="BS1714" s="48"/>
      <c r="BT1714" s="48"/>
      <c r="BU1714" s="48"/>
    </row>
    <row r="1715" spans="1:73" hidden="1">
      <c r="A1715" s="48"/>
      <c r="B1715" s="48"/>
      <c r="C1715" s="48"/>
      <c r="D1715" s="48"/>
      <c r="E1715" s="48"/>
      <c r="F1715" s="48"/>
      <c r="G1715" s="48"/>
      <c r="H1715" s="48"/>
      <c r="I1715" s="48"/>
      <c r="J1715" s="48"/>
      <c r="K1715" s="48"/>
      <c r="L1715" s="450">
        <f t="shared" si="101"/>
        <v>1344</v>
      </c>
      <c r="M1715" s="450"/>
      <c r="N1715" s="145" t="s">
        <v>4115</v>
      </c>
      <c r="O1715" s="48"/>
      <c r="P1715" s="48"/>
      <c r="Q1715" s="48"/>
      <c r="R1715" s="48"/>
      <c r="S1715" s="48"/>
      <c r="T1715" s="48"/>
      <c r="U1715" s="451" t="str">
        <f t="shared" si="102"/>
        <v/>
      </c>
      <c r="V1715" s="451"/>
      <c r="W1715" s="451" t="str">
        <f t="shared" si="103"/>
        <v/>
      </c>
      <c r="X1715" s="451"/>
      <c r="Y1715" s="48"/>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48"/>
      <c r="BJ1715" s="48"/>
      <c r="BK1715" s="48"/>
      <c r="BL1715" s="48"/>
      <c r="BM1715" s="48"/>
      <c r="BN1715" s="48"/>
      <c r="BO1715" s="48"/>
      <c r="BP1715" s="48"/>
      <c r="BQ1715" s="48"/>
      <c r="BR1715" s="48"/>
      <c r="BS1715" s="48"/>
      <c r="BT1715" s="48"/>
      <c r="BU1715" s="48"/>
    </row>
    <row r="1716" spans="1:73" hidden="1">
      <c r="A1716" s="48"/>
      <c r="B1716" s="48"/>
      <c r="C1716" s="48"/>
      <c r="D1716" s="48"/>
      <c r="E1716" s="48"/>
      <c r="F1716" s="48"/>
      <c r="G1716" s="48"/>
      <c r="H1716" s="48"/>
      <c r="I1716" s="48"/>
      <c r="J1716" s="48"/>
      <c r="K1716" s="48"/>
      <c r="L1716" s="450">
        <f t="shared" si="101"/>
        <v>1345</v>
      </c>
      <c r="M1716" s="450"/>
      <c r="N1716" s="145" t="s">
        <v>2125</v>
      </c>
      <c r="O1716" s="48"/>
      <c r="P1716" s="48"/>
      <c r="Q1716" s="48"/>
      <c r="R1716" s="48"/>
      <c r="S1716" s="48"/>
      <c r="T1716" s="48"/>
      <c r="U1716" s="451" t="str">
        <f t="shared" si="102"/>
        <v/>
      </c>
      <c r="V1716" s="451"/>
      <c r="W1716" s="451" t="str">
        <f t="shared" si="103"/>
        <v/>
      </c>
      <c r="X1716" s="451"/>
      <c r="Y1716" s="48"/>
      <c r="Z1716" s="48"/>
      <c r="AA1716" s="48"/>
      <c r="AB1716" s="48"/>
      <c r="AC1716" s="48"/>
      <c r="AD1716" s="48"/>
      <c r="AE1716" s="48"/>
      <c r="AF1716" s="48"/>
      <c r="AG1716" s="48"/>
      <c r="AH1716" s="48"/>
      <c r="AI1716" s="48"/>
      <c r="AJ1716" s="48"/>
      <c r="AK1716" s="48"/>
      <c r="AL1716" s="48"/>
      <c r="AM1716" s="48"/>
      <c r="AN1716" s="48"/>
      <c r="AO1716" s="48"/>
      <c r="AP1716" s="48"/>
      <c r="AQ1716" s="48"/>
      <c r="AR1716" s="48"/>
      <c r="AS1716" s="48"/>
      <c r="AT1716" s="48"/>
      <c r="AU1716" s="48"/>
      <c r="AV1716" s="48"/>
      <c r="AW1716" s="48"/>
      <c r="AX1716" s="48"/>
      <c r="AY1716" s="48"/>
      <c r="AZ1716" s="48"/>
      <c r="BA1716" s="48"/>
      <c r="BB1716" s="48"/>
      <c r="BC1716" s="48"/>
      <c r="BD1716" s="48"/>
      <c r="BE1716" s="48"/>
      <c r="BF1716" s="48"/>
      <c r="BG1716" s="48"/>
      <c r="BH1716" s="48"/>
      <c r="BI1716" s="48"/>
      <c r="BJ1716" s="48"/>
      <c r="BK1716" s="48"/>
      <c r="BL1716" s="48"/>
      <c r="BM1716" s="48"/>
      <c r="BN1716" s="48"/>
      <c r="BO1716" s="48"/>
      <c r="BP1716" s="48"/>
      <c r="BQ1716" s="48"/>
      <c r="BR1716" s="48"/>
      <c r="BS1716" s="48"/>
      <c r="BT1716" s="48"/>
      <c r="BU1716" s="48"/>
    </row>
    <row r="1717" spans="1:73" hidden="1">
      <c r="A1717" s="48"/>
      <c r="B1717" s="48"/>
      <c r="C1717" s="48"/>
      <c r="D1717" s="48"/>
      <c r="E1717" s="48"/>
      <c r="F1717" s="48"/>
      <c r="G1717" s="48"/>
      <c r="H1717" s="48"/>
      <c r="I1717" s="48"/>
      <c r="J1717" s="48"/>
      <c r="K1717" s="48"/>
      <c r="L1717" s="450">
        <f t="shared" si="101"/>
        <v>1346</v>
      </c>
      <c r="M1717" s="450"/>
      <c r="N1717" s="145" t="s">
        <v>4116</v>
      </c>
      <c r="O1717" s="48"/>
      <c r="P1717" s="48"/>
      <c r="Q1717" s="48"/>
      <c r="R1717" s="48"/>
      <c r="S1717" s="48"/>
      <c r="T1717" s="48"/>
      <c r="U1717" s="451" t="str">
        <f t="shared" si="102"/>
        <v/>
      </c>
      <c r="V1717" s="451"/>
      <c r="W1717" s="451" t="str">
        <f t="shared" si="103"/>
        <v/>
      </c>
      <c r="X1717" s="451"/>
      <c r="Y1717" s="48"/>
      <c r="Z1717" s="48"/>
      <c r="AA1717" s="48"/>
      <c r="AB1717" s="48"/>
      <c r="AC1717" s="48"/>
      <c r="AD1717" s="48"/>
      <c r="AE1717" s="48"/>
      <c r="AF1717" s="48"/>
      <c r="AG1717" s="48"/>
      <c r="AH1717" s="48"/>
      <c r="AI1717" s="48"/>
      <c r="AJ1717" s="48"/>
      <c r="AK1717" s="48"/>
      <c r="AL1717" s="48"/>
      <c r="AM1717" s="48"/>
      <c r="AN1717" s="48"/>
      <c r="AO1717" s="48"/>
      <c r="AP1717" s="48"/>
      <c r="AQ1717" s="48"/>
      <c r="AR1717" s="48"/>
      <c r="AS1717" s="48"/>
      <c r="AT1717" s="48"/>
      <c r="AU1717" s="48"/>
      <c r="AV1717" s="48"/>
      <c r="AW1717" s="48"/>
      <c r="AX1717" s="48"/>
      <c r="AY1717" s="48"/>
      <c r="AZ1717" s="48"/>
      <c r="BA1717" s="48"/>
      <c r="BB1717" s="48"/>
      <c r="BC1717" s="48"/>
      <c r="BD1717" s="48"/>
      <c r="BE1717" s="48"/>
      <c r="BF1717" s="48"/>
      <c r="BG1717" s="48"/>
      <c r="BH1717" s="48"/>
      <c r="BI1717" s="48"/>
      <c r="BJ1717" s="48"/>
      <c r="BK1717" s="48"/>
      <c r="BL1717" s="48"/>
      <c r="BM1717" s="48"/>
      <c r="BN1717" s="48"/>
      <c r="BO1717" s="48"/>
      <c r="BP1717" s="48"/>
      <c r="BQ1717" s="48"/>
      <c r="BR1717" s="48"/>
      <c r="BS1717" s="48"/>
      <c r="BT1717" s="48"/>
      <c r="BU1717" s="48"/>
    </row>
    <row r="1718" spans="1:73" hidden="1">
      <c r="A1718" s="48"/>
      <c r="B1718" s="48"/>
      <c r="C1718" s="48"/>
      <c r="D1718" s="48"/>
      <c r="E1718" s="48"/>
      <c r="F1718" s="48"/>
      <c r="G1718" s="48"/>
      <c r="H1718" s="48"/>
      <c r="I1718" s="48"/>
      <c r="J1718" s="48"/>
      <c r="K1718" s="48"/>
      <c r="L1718" s="450">
        <f t="shared" ref="L1718:L1724" si="104">L1717+1</f>
        <v>1347</v>
      </c>
      <c r="M1718" s="450"/>
      <c r="N1718" s="145" t="s">
        <v>4117</v>
      </c>
      <c r="O1718" s="48"/>
      <c r="P1718" s="48"/>
      <c r="Q1718" s="48"/>
      <c r="R1718" s="48"/>
      <c r="S1718" s="48"/>
      <c r="T1718" s="48"/>
      <c r="U1718" s="451" t="str">
        <f t="shared" si="102"/>
        <v/>
      </c>
      <c r="V1718" s="451"/>
      <c r="W1718" s="451" t="str">
        <f t="shared" si="103"/>
        <v/>
      </c>
      <c r="X1718" s="451"/>
      <c r="Y1718" s="48"/>
      <c r="Z1718" s="48"/>
      <c r="AA1718" s="48"/>
      <c r="AB1718" s="48"/>
      <c r="AC1718" s="48"/>
      <c r="AD1718" s="48"/>
      <c r="AE1718" s="48"/>
      <c r="AF1718" s="48"/>
      <c r="AG1718" s="48"/>
      <c r="AH1718" s="48"/>
      <c r="AI1718" s="48"/>
      <c r="AJ1718" s="48"/>
      <c r="AK1718" s="48"/>
      <c r="AL1718" s="48"/>
      <c r="AM1718" s="48"/>
      <c r="AN1718" s="48"/>
      <c r="AO1718" s="48"/>
      <c r="AP1718" s="48"/>
      <c r="AQ1718" s="48"/>
      <c r="AR1718" s="48"/>
      <c r="AS1718" s="48"/>
      <c r="AT1718" s="48"/>
      <c r="AU1718" s="48"/>
      <c r="AV1718" s="48"/>
      <c r="AW1718" s="48"/>
      <c r="AX1718" s="48"/>
      <c r="AY1718" s="48"/>
      <c r="AZ1718" s="48"/>
      <c r="BA1718" s="48"/>
      <c r="BB1718" s="48"/>
      <c r="BC1718" s="48"/>
      <c r="BD1718" s="48"/>
      <c r="BE1718" s="48"/>
      <c r="BF1718" s="48"/>
      <c r="BG1718" s="48"/>
      <c r="BH1718" s="48"/>
      <c r="BI1718" s="48"/>
      <c r="BJ1718" s="48"/>
      <c r="BK1718" s="48"/>
      <c r="BL1718" s="48"/>
      <c r="BM1718" s="48"/>
      <c r="BN1718" s="48"/>
      <c r="BO1718" s="48"/>
      <c r="BP1718" s="48"/>
      <c r="BQ1718" s="48"/>
      <c r="BR1718" s="48"/>
      <c r="BS1718" s="48"/>
      <c r="BT1718" s="48"/>
      <c r="BU1718" s="48"/>
    </row>
    <row r="1719" spans="1:73" hidden="1">
      <c r="A1719" s="48"/>
      <c r="B1719" s="48"/>
      <c r="C1719" s="48"/>
      <c r="D1719" s="48"/>
      <c r="E1719" s="48"/>
      <c r="F1719" s="48"/>
      <c r="G1719" s="48"/>
      <c r="H1719" s="48"/>
      <c r="I1719" s="48"/>
      <c r="L1719" s="450">
        <f t="shared" si="104"/>
        <v>1348</v>
      </c>
      <c r="M1719" s="450"/>
      <c r="N1719" s="145" t="s">
        <v>4118</v>
      </c>
      <c r="O1719" s="48"/>
      <c r="P1719" s="48"/>
      <c r="Q1719" s="48"/>
      <c r="R1719" s="48"/>
      <c r="S1719" s="48"/>
      <c r="T1719" s="48"/>
      <c r="U1719" s="451" t="str">
        <f t="shared" si="102"/>
        <v/>
      </c>
      <c r="V1719" s="451"/>
      <c r="W1719" s="451" t="str">
        <f t="shared" si="103"/>
        <v/>
      </c>
      <c r="X1719" s="451"/>
      <c r="Y1719" s="48"/>
      <c r="Z1719" s="48"/>
      <c r="AA1719" s="48"/>
      <c r="AB1719" s="48"/>
      <c r="AC1719" s="48"/>
      <c r="AD1719" s="48"/>
      <c r="AE1719" s="48"/>
      <c r="AF1719" s="48"/>
      <c r="AG1719" s="48"/>
      <c r="AH1719" s="48"/>
      <c r="AI1719" s="48"/>
      <c r="AJ1719" s="48"/>
      <c r="AK1719" s="48"/>
      <c r="AL1719" s="48"/>
      <c r="AM1719" s="48"/>
      <c r="AN1719" s="48"/>
      <c r="AO1719" s="48"/>
      <c r="AP1719" s="48"/>
      <c r="AQ1719" s="48"/>
      <c r="AR1719" s="48"/>
      <c r="AS1719" s="48"/>
      <c r="AT1719" s="48"/>
      <c r="AU1719" s="48"/>
      <c r="AV1719" s="48"/>
      <c r="AW1719" s="48"/>
      <c r="AX1719" s="48"/>
      <c r="AY1719" s="48"/>
      <c r="AZ1719" s="48"/>
      <c r="BA1719" s="48"/>
      <c r="BB1719" s="48"/>
      <c r="BC1719" s="48"/>
      <c r="BD1719" s="48"/>
      <c r="BE1719" s="48"/>
      <c r="BF1719" s="48"/>
      <c r="BG1719" s="48"/>
      <c r="BH1719" s="48"/>
      <c r="BI1719" s="48"/>
      <c r="BJ1719" s="48"/>
      <c r="BK1719" s="48"/>
      <c r="BL1719" s="48"/>
      <c r="BM1719" s="48"/>
      <c r="BN1719" s="48"/>
      <c r="BO1719" s="48"/>
      <c r="BP1719" s="48"/>
      <c r="BQ1719" s="48"/>
      <c r="BR1719" s="48"/>
      <c r="BS1719" s="48"/>
      <c r="BT1719" s="48"/>
      <c r="BU1719" s="48"/>
    </row>
    <row r="1720" spans="1:73" hidden="1">
      <c r="A1720" s="48"/>
      <c r="B1720" s="48"/>
      <c r="C1720" s="48"/>
      <c r="D1720" s="48"/>
      <c r="E1720" s="48"/>
      <c r="F1720" s="48"/>
      <c r="G1720" s="48"/>
      <c r="H1720" s="48"/>
      <c r="I1720" s="48"/>
      <c r="J1720" s="48"/>
      <c r="L1720" s="450">
        <f t="shared" si="104"/>
        <v>1349</v>
      </c>
      <c r="M1720" s="450"/>
      <c r="N1720" s="145" t="s">
        <v>4119</v>
      </c>
      <c r="O1720" s="48"/>
      <c r="P1720" s="48"/>
      <c r="Q1720" s="48"/>
      <c r="R1720" s="48"/>
      <c r="S1720" s="48"/>
      <c r="T1720" s="48"/>
      <c r="U1720" s="451" t="str">
        <f t="shared" si="102"/>
        <v/>
      </c>
      <c r="V1720" s="451"/>
      <c r="W1720" s="451" t="str">
        <f t="shared" si="103"/>
        <v/>
      </c>
      <c r="X1720" s="451"/>
      <c r="Y1720" s="48"/>
      <c r="Z1720" s="48"/>
      <c r="AA1720" s="48"/>
      <c r="AB1720" s="48"/>
      <c r="AC1720" s="48"/>
      <c r="AD1720" s="48"/>
      <c r="AE1720" s="48"/>
      <c r="AF1720" s="48"/>
      <c r="AG1720" s="48"/>
      <c r="AH1720" s="48"/>
      <c r="AI1720" s="48"/>
      <c r="AJ1720" s="48"/>
      <c r="AK1720" s="48"/>
      <c r="AL1720" s="48"/>
      <c r="AM1720" s="48"/>
      <c r="AN1720" s="48"/>
      <c r="AO1720" s="48"/>
      <c r="AP1720" s="48"/>
      <c r="AQ1720" s="48"/>
      <c r="AR1720" s="48"/>
      <c r="AS1720" s="48"/>
      <c r="AT1720" s="48"/>
      <c r="AU1720" s="48"/>
      <c r="AV1720" s="48"/>
      <c r="AW1720" s="48"/>
      <c r="AX1720" s="48"/>
      <c r="AY1720" s="48"/>
      <c r="AZ1720" s="48"/>
      <c r="BA1720" s="48"/>
      <c r="BB1720" s="48"/>
      <c r="BC1720" s="48"/>
      <c r="BD1720" s="48"/>
      <c r="BE1720" s="48"/>
      <c r="BF1720" s="48"/>
      <c r="BG1720" s="48"/>
      <c r="BH1720" s="48"/>
      <c r="BI1720" s="48"/>
      <c r="BJ1720" s="48"/>
      <c r="BK1720" s="48"/>
      <c r="BL1720" s="48"/>
      <c r="BM1720" s="48"/>
      <c r="BN1720" s="48"/>
      <c r="BO1720" s="48"/>
      <c r="BP1720" s="48"/>
      <c r="BQ1720" s="48"/>
      <c r="BR1720" s="48"/>
      <c r="BS1720" s="48"/>
      <c r="BT1720" s="48"/>
      <c r="BU1720" s="48"/>
    </row>
    <row r="1721" spans="1:73" hidden="1">
      <c r="A1721" s="48"/>
      <c r="B1721" s="48"/>
      <c r="C1721" s="48"/>
      <c r="D1721" s="48"/>
      <c r="E1721" s="48"/>
      <c r="F1721" s="48"/>
      <c r="G1721" s="48"/>
      <c r="H1721" s="48"/>
      <c r="I1721" s="48"/>
      <c r="J1721" s="48"/>
      <c r="K1721" s="48"/>
      <c r="L1721" s="450">
        <f t="shared" si="104"/>
        <v>1350</v>
      </c>
      <c r="M1721" s="450"/>
      <c r="N1721" s="145" t="s">
        <v>4120</v>
      </c>
      <c r="O1721" s="48"/>
      <c r="P1721" s="48"/>
      <c r="Q1721" s="48"/>
      <c r="R1721" s="48"/>
      <c r="S1721" s="48"/>
      <c r="T1721" s="48"/>
      <c r="U1721" s="451" t="str">
        <f t="shared" si="102"/>
        <v/>
      </c>
      <c r="V1721" s="451"/>
      <c r="W1721" s="451" t="str">
        <f t="shared" si="103"/>
        <v/>
      </c>
      <c r="X1721" s="451"/>
      <c r="Y1721" s="48"/>
      <c r="Z1721" s="48"/>
      <c r="AA1721" s="48"/>
      <c r="AB1721" s="48"/>
      <c r="AC1721" s="48"/>
      <c r="AD1721" s="48"/>
      <c r="AE1721" s="48"/>
      <c r="AF1721" s="48"/>
      <c r="AG1721" s="48"/>
      <c r="AH1721" s="48"/>
      <c r="AI1721" s="48"/>
      <c r="AJ1721" s="48"/>
      <c r="AK1721" s="48"/>
      <c r="AL1721" s="48"/>
      <c r="AM1721" s="48"/>
      <c r="AN1721" s="48"/>
      <c r="AO1721" s="48"/>
      <c r="AP1721" s="48"/>
      <c r="AQ1721" s="48"/>
      <c r="AR1721" s="48"/>
      <c r="AS1721" s="48"/>
      <c r="AT1721" s="48"/>
      <c r="AU1721" s="48"/>
      <c r="AV1721" s="48"/>
      <c r="AW1721" s="48"/>
      <c r="AX1721" s="48"/>
      <c r="AY1721" s="48"/>
      <c r="AZ1721" s="48"/>
      <c r="BA1721" s="48"/>
      <c r="BB1721" s="48"/>
      <c r="BC1721" s="48"/>
      <c r="BD1721" s="48"/>
      <c r="BE1721" s="48"/>
      <c r="BF1721" s="48"/>
      <c r="BG1721" s="48"/>
      <c r="BH1721" s="48"/>
      <c r="BI1721" s="48"/>
      <c r="BJ1721" s="48"/>
      <c r="BK1721" s="48"/>
      <c r="BL1721" s="48"/>
      <c r="BM1721" s="48"/>
      <c r="BN1721" s="48"/>
      <c r="BO1721" s="48"/>
      <c r="BP1721" s="48"/>
      <c r="BQ1721" s="48"/>
      <c r="BR1721" s="48"/>
      <c r="BS1721" s="48"/>
      <c r="BT1721" s="48"/>
      <c r="BU1721" s="48"/>
    </row>
    <row r="1722" spans="1:73" hidden="1">
      <c r="A1722" s="48"/>
      <c r="B1722" s="48"/>
      <c r="C1722" s="48"/>
      <c r="D1722" s="48"/>
      <c r="E1722" s="48"/>
      <c r="F1722" s="48"/>
      <c r="G1722" s="48"/>
      <c r="H1722" s="48"/>
      <c r="I1722" s="48"/>
      <c r="J1722" s="48"/>
      <c r="K1722" s="48"/>
      <c r="L1722" s="450">
        <f t="shared" si="104"/>
        <v>1351</v>
      </c>
      <c r="M1722" s="450"/>
      <c r="N1722" s="145" t="s">
        <v>4121</v>
      </c>
      <c r="O1722" s="48"/>
      <c r="P1722" s="48"/>
      <c r="Q1722" s="48"/>
      <c r="R1722" s="48"/>
      <c r="S1722" s="48"/>
      <c r="T1722" s="48"/>
      <c r="U1722" s="451" t="str">
        <f t="shared" si="102"/>
        <v/>
      </c>
      <c r="V1722" s="451"/>
      <c r="W1722" s="451" t="str">
        <f t="shared" si="103"/>
        <v/>
      </c>
      <c r="X1722" s="451"/>
      <c r="Y1722" s="48"/>
      <c r="Z1722" s="48"/>
      <c r="AA1722" s="48"/>
      <c r="AB1722" s="48"/>
      <c r="AC1722" s="48"/>
      <c r="AD1722" s="48"/>
      <c r="AE1722" s="48"/>
      <c r="AF1722" s="48"/>
      <c r="AG1722" s="48"/>
      <c r="AH1722" s="48"/>
      <c r="AI1722" s="48"/>
      <c r="AJ1722" s="48"/>
      <c r="AK1722" s="48"/>
      <c r="AL1722" s="48"/>
      <c r="AM1722" s="48"/>
      <c r="AN1722" s="48"/>
      <c r="AO1722" s="48"/>
      <c r="AP1722" s="48"/>
      <c r="AQ1722" s="48"/>
      <c r="AR1722" s="48"/>
      <c r="AS1722" s="48"/>
      <c r="AT1722" s="48"/>
      <c r="AU1722" s="48"/>
      <c r="AV1722" s="48"/>
      <c r="AW1722" s="48"/>
      <c r="AX1722" s="48"/>
      <c r="AY1722" s="48"/>
      <c r="AZ1722" s="48"/>
      <c r="BA1722" s="48"/>
      <c r="BB1722" s="48"/>
      <c r="BC1722" s="48"/>
      <c r="BD1722" s="48"/>
      <c r="BE1722" s="48"/>
      <c r="BF1722" s="48"/>
      <c r="BG1722" s="48"/>
      <c r="BH1722" s="48"/>
      <c r="BI1722" s="48"/>
      <c r="BJ1722" s="48"/>
      <c r="BK1722" s="48"/>
      <c r="BL1722" s="48"/>
      <c r="BM1722" s="48"/>
      <c r="BN1722" s="48"/>
      <c r="BO1722" s="48"/>
      <c r="BP1722" s="48"/>
      <c r="BQ1722" s="48"/>
      <c r="BR1722" s="48"/>
      <c r="BS1722" s="48"/>
      <c r="BT1722" s="48"/>
      <c r="BU1722" s="48"/>
    </row>
    <row r="1723" spans="1:73" hidden="1">
      <c r="A1723" s="48"/>
      <c r="B1723" s="48"/>
      <c r="C1723" s="48"/>
      <c r="D1723" s="48"/>
      <c r="E1723" s="48"/>
      <c r="F1723" s="48"/>
      <c r="G1723" s="48"/>
      <c r="H1723" s="48"/>
      <c r="I1723" s="48"/>
      <c r="J1723" s="48"/>
      <c r="K1723" s="48"/>
      <c r="L1723" s="450">
        <f t="shared" si="104"/>
        <v>1352</v>
      </c>
      <c r="M1723" s="450"/>
      <c r="N1723" s="145" t="s">
        <v>4122</v>
      </c>
      <c r="O1723" s="48"/>
      <c r="P1723" s="48"/>
      <c r="Q1723" s="48"/>
      <c r="R1723" s="48"/>
      <c r="S1723" s="48"/>
      <c r="T1723" s="48"/>
      <c r="U1723" s="451" t="str">
        <f t="shared" si="102"/>
        <v/>
      </c>
      <c r="V1723" s="451"/>
      <c r="W1723" s="451" t="str">
        <f t="shared" si="103"/>
        <v/>
      </c>
      <c r="X1723" s="451"/>
      <c r="Y1723" s="48"/>
      <c r="Z1723" s="48"/>
      <c r="AA1723" s="48"/>
      <c r="AB1723" s="48"/>
      <c r="AC1723" s="48"/>
      <c r="AD1723" s="48"/>
      <c r="AE1723" s="48"/>
      <c r="AF1723" s="48"/>
      <c r="AG1723" s="48"/>
      <c r="AH1723" s="48"/>
      <c r="AI1723" s="48"/>
      <c r="AJ1723" s="48"/>
      <c r="AK1723" s="48"/>
      <c r="AL1723" s="48"/>
      <c r="AM1723" s="48"/>
      <c r="AN1723" s="48"/>
      <c r="AO1723" s="48"/>
      <c r="AP1723" s="48"/>
      <c r="AQ1723" s="48"/>
      <c r="AR1723" s="48"/>
      <c r="AS1723" s="48"/>
      <c r="AT1723" s="48"/>
      <c r="AU1723" s="48"/>
      <c r="AV1723" s="48"/>
      <c r="AW1723" s="48"/>
      <c r="AX1723" s="48"/>
      <c r="AY1723" s="48"/>
      <c r="AZ1723" s="48"/>
      <c r="BA1723" s="48"/>
      <c r="BB1723" s="48"/>
      <c r="BC1723" s="48"/>
      <c r="BD1723" s="48"/>
      <c r="BE1723" s="48"/>
      <c r="BF1723" s="48"/>
      <c r="BG1723" s="48"/>
      <c r="BH1723" s="48"/>
      <c r="BI1723" s="48"/>
      <c r="BJ1723" s="48"/>
      <c r="BK1723" s="48"/>
      <c r="BL1723" s="48"/>
      <c r="BM1723" s="48"/>
      <c r="BN1723" s="48"/>
      <c r="BO1723" s="48"/>
      <c r="BP1723" s="48"/>
      <c r="BQ1723" s="48"/>
      <c r="BR1723" s="48"/>
      <c r="BS1723" s="48"/>
      <c r="BT1723" s="48"/>
      <c r="BU1723" s="48"/>
    </row>
    <row r="1724" spans="1:73" hidden="1">
      <c r="A1724" s="48"/>
      <c r="B1724" s="48"/>
      <c r="C1724" s="48"/>
      <c r="D1724" s="48"/>
      <c r="E1724" s="48"/>
      <c r="F1724" s="48"/>
      <c r="G1724" s="48"/>
      <c r="H1724" s="48"/>
      <c r="I1724" s="48"/>
      <c r="J1724" s="48"/>
      <c r="K1724" s="48"/>
      <c r="L1724" s="450">
        <f t="shared" si="104"/>
        <v>1353</v>
      </c>
      <c r="M1724" s="450"/>
      <c r="N1724" s="145" t="s">
        <v>4123</v>
      </c>
      <c r="O1724" s="48"/>
      <c r="P1724" s="48"/>
      <c r="Q1724" s="48"/>
      <c r="R1724" s="48"/>
      <c r="S1724" s="48"/>
      <c r="T1724" s="48"/>
      <c r="U1724" s="451" t="str">
        <f t="shared" ref="U1724" si="105">IF(N1724=Q$364,"Yes","")</f>
        <v/>
      </c>
      <c r="V1724" s="451"/>
      <c r="W1724" s="451" t="str">
        <f t="shared" ref="W1724" si="106">IF(N1724=Q$366,"Yes","")</f>
        <v/>
      </c>
      <c r="X1724" s="451"/>
      <c r="Y1724" s="48"/>
      <c r="Z1724" s="48"/>
      <c r="AA1724" s="48"/>
      <c r="AB1724" s="48"/>
      <c r="AC1724" s="48"/>
      <c r="AD1724" s="48"/>
      <c r="AE1724" s="48"/>
      <c r="AF1724" s="48"/>
      <c r="AG1724" s="48"/>
      <c r="AH1724" s="48"/>
      <c r="AI1724" s="48"/>
      <c r="AJ1724" s="48"/>
      <c r="AK1724" s="48"/>
      <c r="AL1724" s="48"/>
      <c r="AM1724" s="48"/>
      <c r="AN1724" s="48"/>
      <c r="AO1724" s="48"/>
      <c r="AP1724" s="48"/>
      <c r="AQ1724" s="48"/>
      <c r="AR1724" s="48"/>
      <c r="AS1724" s="48"/>
      <c r="AT1724" s="48"/>
      <c r="AU1724" s="48"/>
      <c r="AV1724" s="48"/>
      <c r="AW1724" s="48"/>
      <c r="AX1724" s="48"/>
      <c r="AY1724" s="48"/>
      <c r="AZ1724" s="48"/>
      <c r="BA1724" s="48"/>
      <c r="BB1724" s="48"/>
      <c r="BC1724" s="48"/>
      <c r="BD1724" s="48"/>
      <c r="BE1724" s="48"/>
      <c r="BF1724" s="48"/>
      <c r="BG1724" s="48"/>
      <c r="BH1724" s="48"/>
      <c r="BI1724" s="48"/>
      <c r="BJ1724" s="48"/>
      <c r="BK1724" s="48"/>
      <c r="BL1724" s="48"/>
      <c r="BM1724" s="48"/>
      <c r="BN1724" s="48"/>
      <c r="BO1724" s="48"/>
      <c r="BP1724" s="48"/>
      <c r="BQ1724" s="48"/>
      <c r="BR1724" s="48"/>
      <c r="BS1724" s="48"/>
      <c r="BT1724" s="48"/>
      <c r="BU1724" s="48"/>
    </row>
    <row r="1725" spans="1:73" hidden="1">
      <c r="A1725" s="48"/>
      <c r="B1725" s="48"/>
      <c r="C1725" s="48"/>
      <c r="D1725" s="48"/>
      <c r="E1725" s="48"/>
      <c r="F1725" s="48"/>
      <c r="G1725" s="48"/>
      <c r="H1725" s="48"/>
      <c r="I1725" s="48"/>
      <c r="J1725" s="48"/>
      <c r="K1725" s="48"/>
      <c r="L1725" s="450"/>
      <c r="M1725" s="450"/>
      <c r="N1725" s="48"/>
      <c r="O1725" s="48"/>
      <c r="P1725" s="48"/>
      <c r="Q1725" s="48"/>
      <c r="R1725" s="48"/>
      <c r="S1725" s="48"/>
      <c r="T1725" s="48"/>
      <c r="U1725" s="451"/>
      <c r="V1725" s="451"/>
      <c r="W1725" s="451"/>
      <c r="X1725" s="451"/>
      <c r="Y1725" s="48"/>
      <c r="Z1725" s="48"/>
      <c r="AA1725" s="48"/>
      <c r="AB1725" s="48"/>
      <c r="AC1725" s="48"/>
      <c r="AD1725" s="48"/>
      <c r="AE1725" s="48"/>
      <c r="AF1725" s="48"/>
      <c r="AG1725" s="48"/>
      <c r="AH1725" s="48"/>
      <c r="AI1725" s="48"/>
      <c r="AJ1725" s="48"/>
      <c r="AK1725" s="48"/>
      <c r="AL1725" s="48"/>
      <c r="AM1725" s="48"/>
      <c r="AN1725" s="48"/>
      <c r="AO1725" s="48"/>
      <c r="AP1725" s="48"/>
      <c r="AQ1725" s="48"/>
      <c r="AR1725" s="48"/>
      <c r="AS1725" s="48"/>
      <c r="AT1725" s="48"/>
      <c r="AU1725" s="48"/>
      <c r="AV1725" s="48"/>
      <c r="AW1725" s="48"/>
      <c r="AX1725" s="48"/>
      <c r="AY1725" s="48"/>
      <c r="AZ1725" s="48"/>
      <c r="BA1725" s="48"/>
      <c r="BB1725" s="48"/>
      <c r="BC1725" s="48"/>
      <c r="BD1725" s="48"/>
      <c r="BE1725" s="48"/>
      <c r="BF1725" s="48"/>
      <c r="BG1725" s="48"/>
      <c r="BH1725" s="48"/>
      <c r="BI1725" s="48"/>
      <c r="BJ1725" s="48"/>
      <c r="BK1725" s="48"/>
      <c r="BL1725" s="48"/>
      <c r="BM1725" s="48"/>
      <c r="BN1725" s="48"/>
      <c r="BO1725" s="48"/>
      <c r="BP1725" s="48"/>
      <c r="BQ1725" s="48"/>
      <c r="BR1725" s="48"/>
      <c r="BS1725" s="48"/>
      <c r="BT1725" s="48"/>
      <c r="BU1725" s="48"/>
    </row>
    <row r="1726" spans="1:73" ht="13" hidden="1">
      <c r="A1726" s="48"/>
      <c r="B1726" s="48"/>
      <c r="C1726" s="48"/>
      <c r="D1726" s="48"/>
      <c r="E1726" s="48"/>
      <c r="F1726" s="48"/>
      <c r="G1726" s="48"/>
      <c r="H1726" s="48"/>
      <c r="I1726" s="48"/>
      <c r="J1726" s="168" t="s">
        <v>4124</v>
      </c>
      <c r="K1726" s="48"/>
      <c r="L1726" s="169"/>
      <c r="M1726" s="169"/>
      <c r="N1726" s="159"/>
      <c r="O1726" s="48"/>
      <c r="P1726" s="48"/>
      <c r="Q1726" s="48"/>
      <c r="R1726" s="48"/>
      <c r="S1726" s="48"/>
      <c r="T1726" s="48"/>
      <c r="U1726" s="144"/>
      <c r="V1726" s="144"/>
      <c r="W1726" s="144"/>
      <c r="X1726" s="144"/>
      <c r="Y1726" s="48"/>
      <c r="Z1726" s="48"/>
      <c r="AA1726" s="48"/>
      <c r="AB1726" s="48"/>
      <c r="AC1726" s="48"/>
      <c r="AD1726" s="48"/>
      <c r="AE1726" s="48"/>
      <c r="AF1726" s="48"/>
      <c r="AG1726" s="48"/>
      <c r="AH1726" s="48"/>
      <c r="AI1726" s="48"/>
      <c r="AJ1726" s="48"/>
      <c r="AK1726" s="48"/>
      <c r="AL1726" s="48"/>
      <c r="AM1726" s="48"/>
      <c r="AN1726" s="48"/>
      <c r="AO1726" s="48"/>
      <c r="AP1726" s="48"/>
      <c r="AQ1726" s="48"/>
      <c r="AR1726" s="48"/>
      <c r="AS1726" s="48"/>
      <c r="AT1726" s="48"/>
      <c r="AU1726" s="48"/>
      <c r="AV1726" s="48"/>
      <c r="AW1726" s="48"/>
      <c r="AX1726" s="48"/>
      <c r="AY1726" s="48"/>
      <c r="AZ1726" s="48"/>
      <c r="BA1726" s="48"/>
      <c r="BB1726" s="48"/>
      <c r="BC1726" s="48"/>
      <c r="BD1726" s="48"/>
      <c r="BE1726" s="48"/>
      <c r="BF1726" s="48"/>
      <c r="BG1726" s="48"/>
      <c r="BH1726" s="48"/>
      <c r="BI1726" s="48"/>
      <c r="BJ1726" s="48"/>
      <c r="BK1726" s="48"/>
      <c r="BL1726" s="48"/>
      <c r="BM1726" s="48"/>
      <c r="BN1726" s="48"/>
      <c r="BO1726" s="48"/>
      <c r="BP1726" s="48"/>
      <c r="BQ1726" s="48"/>
      <c r="BR1726" s="48"/>
      <c r="BS1726" s="48"/>
      <c r="BT1726" s="48"/>
      <c r="BU1726" s="48"/>
    </row>
    <row r="1727" spans="1:73" hidden="1">
      <c r="A1727" s="48"/>
      <c r="B1727" s="48"/>
      <c r="C1727" s="48"/>
      <c r="D1727" s="48"/>
      <c r="E1727" s="48"/>
      <c r="F1727" s="48"/>
      <c r="G1727" s="48"/>
      <c r="H1727" s="48"/>
      <c r="I1727" s="48"/>
      <c r="J1727" s="48"/>
      <c r="K1727" s="48"/>
      <c r="L1727" s="144"/>
      <c r="M1727" s="144"/>
      <c r="N1727" s="170" t="s">
        <v>4125</v>
      </c>
      <c r="O1727" s="48"/>
      <c r="P1727" s="48"/>
      <c r="Q1727" s="48"/>
      <c r="R1727" s="48"/>
      <c r="S1727" s="48"/>
      <c r="T1727" s="48"/>
      <c r="U1727" s="451"/>
      <c r="V1727" s="451"/>
      <c r="W1727" s="451"/>
      <c r="X1727" s="451"/>
      <c r="Y1727" s="48"/>
      <c r="Z1727" s="48"/>
      <c r="AA1727" s="48"/>
      <c r="AB1727" s="48"/>
      <c r="AC1727" s="48"/>
      <c r="AD1727" s="48"/>
      <c r="AE1727" s="48"/>
      <c r="AF1727" s="48"/>
      <c r="AG1727" s="48"/>
      <c r="AH1727" s="48"/>
      <c r="AI1727" s="48"/>
      <c r="AJ1727" s="48"/>
      <c r="AK1727" s="48"/>
      <c r="AL1727" s="48"/>
      <c r="AM1727" s="48"/>
      <c r="AN1727" s="48"/>
      <c r="AO1727" s="48"/>
      <c r="AP1727" s="48"/>
      <c r="AQ1727" s="48"/>
      <c r="AR1727" s="48"/>
      <c r="AS1727" s="48"/>
      <c r="AT1727" s="48"/>
      <c r="AU1727" s="48"/>
      <c r="AV1727" s="48"/>
      <c r="AW1727" s="48"/>
      <c r="AX1727" s="48"/>
      <c r="AY1727" s="48"/>
      <c r="AZ1727" s="48"/>
      <c r="BA1727" s="48"/>
      <c r="BB1727" s="48"/>
      <c r="BC1727" s="48"/>
      <c r="BD1727" s="48"/>
      <c r="BE1727" s="48"/>
      <c r="BF1727" s="48"/>
      <c r="BG1727" s="48"/>
      <c r="BH1727" s="48"/>
      <c r="BI1727" s="48"/>
      <c r="BJ1727" s="48"/>
      <c r="BK1727" s="48"/>
      <c r="BL1727" s="48"/>
      <c r="BM1727" s="48"/>
      <c r="BN1727" s="48"/>
      <c r="BO1727" s="48"/>
      <c r="BP1727" s="48"/>
      <c r="BQ1727" s="48"/>
      <c r="BR1727" s="48"/>
      <c r="BS1727" s="48"/>
      <c r="BT1727" s="48"/>
      <c r="BU1727" s="48"/>
    </row>
    <row r="1728" spans="1:73" hidden="1">
      <c r="A1728" s="48"/>
      <c r="B1728" s="48"/>
      <c r="C1728" s="48"/>
      <c r="D1728" s="48"/>
      <c r="E1728" s="48"/>
      <c r="F1728" s="48"/>
      <c r="G1728" s="48"/>
      <c r="H1728" s="48"/>
      <c r="I1728" s="48"/>
      <c r="J1728" s="48"/>
      <c r="K1728" s="48"/>
      <c r="L1728" s="144"/>
      <c r="M1728" s="144"/>
      <c r="N1728" s="170" t="s">
        <v>4126</v>
      </c>
      <c r="O1728" s="48"/>
      <c r="P1728" s="48"/>
      <c r="Q1728" s="48"/>
      <c r="R1728" s="48"/>
      <c r="S1728" s="48"/>
      <c r="T1728" s="48"/>
      <c r="U1728" s="451"/>
      <c r="V1728" s="451"/>
      <c r="W1728" s="451"/>
      <c r="X1728" s="451"/>
      <c r="Y1728" s="48"/>
      <c r="Z1728" s="48"/>
      <c r="AA1728" s="48"/>
      <c r="AB1728" s="48"/>
      <c r="AC1728" s="48"/>
      <c r="AD1728" s="48"/>
      <c r="AE1728" s="48"/>
      <c r="AF1728" s="48"/>
      <c r="AG1728" s="48"/>
      <c r="AH1728" s="48"/>
      <c r="AI1728" s="48"/>
      <c r="AJ1728" s="48"/>
      <c r="AK1728" s="48"/>
      <c r="AL1728" s="48"/>
      <c r="AM1728" s="48"/>
      <c r="AN1728" s="48"/>
      <c r="AO1728" s="48"/>
      <c r="AP1728" s="48"/>
      <c r="AQ1728" s="48"/>
      <c r="AR1728" s="48"/>
      <c r="AS1728" s="48"/>
      <c r="AT1728" s="48"/>
      <c r="AU1728" s="48"/>
      <c r="AV1728" s="48"/>
      <c r="AW1728" s="48"/>
      <c r="AX1728" s="48"/>
      <c r="AY1728" s="48"/>
      <c r="AZ1728" s="48"/>
      <c r="BA1728" s="48"/>
      <c r="BB1728" s="48"/>
      <c r="BC1728" s="48"/>
      <c r="BD1728" s="48"/>
      <c r="BE1728" s="48"/>
      <c r="BF1728" s="48"/>
      <c r="BG1728" s="48"/>
      <c r="BH1728" s="48"/>
      <c r="BI1728" s="48"/>
      <c r="BJ1728" s="48"/>
      <c r="BK1728" s="48"/>
      <c r="BL1728" s="48"/>
      <c r="BM1728" s="48"/>
      <c r="BN1728" s="48"/>
      <c r="BO1728" s="48"/>
      <c r="BP1728" s="48"/>
      <c r="BQ1728" s="48"/>
      <c r="BR1728" s="48"/>
      <c r="BS1728" s="48"/>
      <c r="BT1728" s="48"/>
      <c r="BU1728" s="48"/>
    </row>
    <row r="1729" spans="1:73" hidden="1">
      <c r="A1729" s="48"/>
      <c r="B1729" s="48"/>
      <c r="C1729" s="48"/>
      <c r="D1729" s="48"/>
      <c r="E1729" s="48"/>
      <c r="F1729" s="48"/>
      <c r="G1729" s="48"/>
      <c r="H1729" s="48"/>
      <c r="I1729" s="48"/>
      <c r="J1729" s="48"/>
      <c r="K1729" s="48"/>
      <c r="L1729" s="144"/>
      <c r="M1729" s="144"/>
      <c r="N1729" s="170" t="s">
        <v>4127</v>
      </c>
      <c r="O1729" s="48"/>
      <c r="P1729" s="48"/>
      <c r="Q1729" s="48"/>
      <c r="R1729" s="48"/>
      <c r="S1729" s="48"/>
      <c r="T1729" s="48"/>
      <c r="U1729" s="451"/>
      <c r="V1729" s="451"/>
      <c r="W1729" s="451"/>
      <c r="X1729" s="451"/>
      <c r="Y1729" s="48"/>
      <c r="Z1729" s="48"/>
      <c r="AA1729" s="48"/>
      <c r="AB1729" s="48"/>
      <c r="AC1729" s="48"/>
      <c r="AD1729" s="48"/>
      <c r="AE1729" s="48"/>
      <c r="AF1729" s="48"/>
      <c r="AG1729" s="48"/>
      <c r="AH1729" s="48"/>
      <c r="AI1729" s="48"/>
      <c r="AJ1729" s="48"/>
      <c r="AK1729" s="48"/>
      <c r="AL1729" s="48"/>
      <c r="AM1729" s="48"/>
      <c r="AN1729" s="48"/>
      <c r="AO1729" s="48"/>
      <c r="AP1729" s="48"/>
      <c r="AQ1729" s="48"/>
      <c r="AR1729" s="48"/>
      <c r="AS1729" s="48"/>
      <c r="AT1729" s="48"/>
      <c r="AU1729" s="48"/>
      <c r="AV1729" s="48"/>
      <c r="AW1729" s="48"/>
      <c r="AX1729" s="48"/>
      <c r="AY1729" s="48"/>
      <c r="AZ1729" s="48"/>
      <c r="BA1729" s="48"/>
      <c r="BB1729" s="48"/>
      <c r="BC1729" s="48"/>
      <c r="BD1729" s="48"/>
      <c r="BE1729" s="48"/>
      <c r="BF1729" s="48"/>
      <c r="BG1729" s="48"/>
      <c r="BH1729" s="48"/>
      <c r="BI1729" s="48"/>
      <c r="BJ1729" s="48"/>
      <c r="BK1729" s="48"/>
      <c r="BL1729" s="48"/>
      <c r="BM1729" s="48"/>
      <c r="BN1729" s="48"/>
      <c r="BO1729" s="48"/>
      <c r="BP1729" s="48"/>
      <c r="BQ1729" s="48"/>
      <c r="BR1729" s="48"/>
      <c r="BS1729" s="48"/>
      <c r="BT1729" s="48"/>
      <c r="BU1729" s="48"/>
    </row>
    <row r="1730" spans="1:73" hidden="1">
      <c r="A1730" s="48"/>
      <c r="B1730" s="48"/>
      <c r="C1730" s="48"/>
      <c r="D1730" s="48"/>
      <c r="E1730" s="48"/>
      <c r="F1730" s="48"/>
      <c r="G1730" s="48"/>
      <c r="H1730" s="48"/>
      <c r="I1730" s="48"/>
      <c r="J1730" s="48"/>
      <c r="K1730" s="48"/>
      <c r="L1730" s="171"/>
      <c r="M1730" s="171"/>
      <c r="N1730" s="147" t="s">
        <v>4128</v>
      </c>
      <c r="O1730" s="48"/>
      <c r="P1730" s="48"/>
      <c r="Q1730" s="48"/>
      <c r="R1730" s="48"/>
      <c r="S1730" s="48"/>
      <c r="T1730" s="48"/>
      <c r="U1730" s="48"/>
      <c r="V1730" s="48"/>
      <c r="W1730" s="48"/>
      <c r="X1730" s="48"/>
      <c r="Y1730" s="48"/>
      <c r="Z1730" s="48"/>
      <c r="AA1730" s="48"/>
      <c r="AB1730" s="48"/>
      <c r="AC1730" s="48"/>
      <c r="AD1730" s="48"/>
      <c r="AE1730" s="48"/>
      <c r="AF1730" s="48"/>
      <c r="AG1730" s="48"/>
      <c r="AH1730" s="48"/>
      <c r="AI1730" s="48"/>
      <c r="AJ1730" s="48"/>
      <c r="AK1730" s="48"/>
      <c r="AL1730" s="48"/>
      <c r="AM1730" s="48"/>
      <c r="AN1730" s="48"/>
      <c r="AO1730" s="48"/>
      <c r="AP1730" s="48"/>
      <c r="AQ1730" s="48"/>
      <c r="AR1730" s="48"/>
      <c r="AS1730" s="48"/>
      <c r="AT1730" s="48"/>
      <c r="AU1730" s="48"/>
      <c r="AV1730" s="48"/>
      <c r="AW1730" s="48"/>
      <c r="AX1730" s="48"/>
      <c r="AY1730" s="48"/>
      <c r="AZ1730" s="48"/>
      <c r="BA1730" s="48"/>
      <c r="BB1730" s="48"/>
      <c r="BC1730" s="48"/>
      <c r="BD1730" s="48"/>
      <c r="BE1730" s="48"/>
      <c r="BF1730" s="48"/>
      <c r="BG1730" s="48"/>
      <c r="BH1730" s="48"/>
      <c r="BI1730" s="48"/>
      <c r="BJ1730" s="48"/>
      <c r="BK1730" s="48"/>
      <c r="BL1730" s="48"/>
      <c r="BM1730" s="48"/>
      <c r="BN1730" s="48"/>
      <c r="BO1730" s="48"/>
      <c r="BP1730" s="48"/>
      <c r="BQ1730" s="48"/>
      <c r="BR1730" s="48"/>
      <c r="BS1730" s="48"/>
      <c r="BT1730" s="48"/>
      <c r="BU1730" s="48"/>
    </row>
    <row r="1731" spans="1:73" hidden="1">
      <c r="A1731" s="48"/>
      <c r="B1731" s="48"/>
      <c r="C1731" s="48"/>
      <c r="D1731" s="48"/>
      <c r="E1731" s="48"/>
      <c r="F1731" s="48"/>
      <c r="G1731" s="48"/>
      <c r="H1731" s="48"/>
      <c r="I1731" s="48"/>
      <c r="J1731" s="48"/>
      <c r="K1731" s="48"/>
      <c r="L1731" s="144"/>
      <c r="M1731" s="171"/>
      <c r="N1731" s="147" t="s">
        <v>4129</v>
      </c>
      <c r="O1731" s="48"/>
      <c r="P1731" s="48"/>
      <c r="Q1731" s="48"/>
      <c r="R1731" s="48"/>
      <c r="S1731" s="48"/>
      <c r="T1731" s="48"/>
      <c r="U1731" s="48"/>
      <c r="V1731" s="48"/>
      <c r="W1731" s="48"/>
      <c r="X1731" s="48"/>
      <c r="Y1731" s="48"/>
      <c r="Z1731" s="48"/>
      <c r="AA1731" s="48"/>
      <c r="AB1731" s="48"/>
      <c r="AC1731" s="48"/>
      <c r="AD1731" s="48"/>
      <c r="AE1731" s="48"/>
      <c r="AF1731" s="48"/>
      <c r="AG1731" s="48"/>
      <c r="AH1731" s="48"/>
      <c r="AI1731" s="48"/>
      <c r="AJ1731" s="48"/>
      <c r="AK1731" s="48"/>
      <c r="AL1731" s="48"/>
      <c r="AM1731" s="48"/>
      <c r="AN1731" s="48"/>
      <c r="AO1731" s="48"/>
      <c r="AP1731" s="48"/>
      <c r="AQ1731" s="48"/>
      <c r="AR1731" s="48"/>
      <c r="AS1731" s="48"/>
      <c r="AT1731" s="48"/>
      <c r="AU1731" s="48"/>
      <c r="AV1731" s="48"/>
      <c r="AW1731" s="48"/>
      <c r="AX1731" s="48"/>
      <c r="AY1731" s="48"/>
      <c r="AZ1731" s="48"/>
      <c r="BA1731" s="48"/>
      <c r="BB1731" s="48"/>
      <c r="BC1731" s="48"/>
      <c r="BD1731" s="48"/>
      <c r="BE1731" s="48"/>
      <c r="BF1731" s="48"/>
      <c r="BG1731" s="48"/>
      <c r="BH1731" s="48"/>
      <c r="BI1731" s="48"/>
      <c r="BJ1731" s="48"/>
      <c r="BK1731" s="48"/>
      <c r="BL1731" s="48"/>
      <c r="BM1731" s="48"/>
      <c r="BN1731" s="48"/>
      <c r="BO1731" s="48"/>
      <c r="BP1731" s="48"/>
      <c r="BQ1731" s="48"/>
      <c r="BR1731" s="48"/>
      <c r="BS1731" s="48"/>
      <c r="BT1731" s="48"/>
      <c r="BU1731" s="48"/>
    </row>
    <row r="1732" spans="1:73" hidden="1">
      <c r="A1732" s="48"/>
      <c r="B1732" s="48"/>
      <c r="C1732" s="48"/>
      <c r="D1732" s="48"/>
      <c r="E1732" s="48"/>
      <c r="F1732" s="48"/>
      <c r="G1732" s="48"/>
      <c r="H1732" s="48"/>
      <c r="I1732" s="48"/>
      <c r="J1732" s="48"/>
      <c r="K1732" s="48"/>
      <c r="L1732" s="144"/>
      <c r="M1732" s="48"/>
      <c r="N1732" s="147" t="s">
        <v>4130</v>
      </c>
      <c r="O1732" s="48"/>
      <c r="P1732" s="48"/>
      <c r="Q1732" s="48"/>
      <c r="R1732" s="48"/>
      <c r="S1732" s="48"/>
      <c r="T1732" s="48"/>
      <c r="U1732" s="48"/>
      <c r="V1732" s="48"/>
      <c r="W1732" s="48"/>
      <c r="X1732" s="48"/>
      <c r="Y1732" s="48"/>
      <c r="Z1732" s="48"/>
      <c r="AA1732" s="48"/>
      <c r="AB1732" s="48"/>
      <c r="AC1732" s="48"/>
      <c r="AD1732" s="48"/>
      <c r="AE1732" s="48"/>
      <c r="AF1732" s="48"/>
      <c r="AG1732" s="48"/>
      <c r="AH1732" s="48"/>
      <c r="AI1732" s="48"/>
      <c r="AJ1732" s="48"/>
      <c r="AK1732" s="48"/>
      <c r="AL1732" s="48"/>
      <c r="AM1732" s="48"/>
      <c r="AN1732" s="48"/>
      <c r="AO1732" s="48"/>
      <c r="AP1732" s="48"/>
      <c r="AQ1732" s="48"/>
      <c r="AR1732" s="48"/>
      <c r="AS1732" s="48"/>
      <c r="AT1732" s="48"/>
      <c r="AU1732" s="48"/>
      <c r="AV1732" s="48"/>
      <c r="AW1732" s="48"/>
      <c r="AX1732" s="48"/>
      <c r="AY1732" s="48"/>
      <c r="AZ1732" s="48"/>
      <c r="BA1732" s="48"/>
      <c r="BB1732" s="48"/>
      <c r="BC1732" s="48"/>
      <c r="BD1732" s="48"/>
      <c r="BE1732" s="48"/>
      <c r="BF1732" s="48"/>
      <c r="BG1732" s="48"/>
      <c r="BH1732" s="48"/>
      <c r="BI1732" s="48"/>
      <c r="BJ1732" s="48"/>
      <c r="BK1732" s="48"/>
      <c r="BL1732" s="48"/>
      <c r="BM1732" s="48"/>
      <c r="BN1732" s="48"/>
      <c r="BO1732" s="48"/>
      <c r="BP1732" s="48"/>
      <c r="BQ1732" s="48"/>
      <c r="BR1732" s="48"/>
      <c r="BS1732" s="48"/>
      <c r="BT1732" s="48"/>
      <c r="BU1732" s="48"/>
    </row>
    <row r="1733" spans="1:73" hidden="1">
      <c r="A1733" s="48"/>
      <c r="B1733" s="48"/>
      <c r="C1733" s="48"/>
      <c r="D1733" s="48"/>
      <c r="E1733" s="48"/>
      <c r="F1733" s="48"/>
      <c r="G1733" s="48"/>
      <c r="H1733" s="48"/>
      <c r="I1733" s="48"/>
      <c r="J1733" s="48"/>
      <c r="K1733" s="48"/>
      <c r="L1733" s="144"/>
      <c r="M1733" s="48"/>
      <c r="N1733" s="147" t="s">
        <v>4131</v>
      </c>
      <c r="O1733" s="48"/>
      <c r="P1733" s="48"/>
      <c r="Q1733" s="48"/>
      <c r="R1733" s="48"/>
      <c r="S1733" s="48"/>
      <c r="T1733" s="48"/>
      <c r="U1733" s="48"/>
      <c r="V1733" s="48"/>
      <c r="W1733" s="48"/>
      <c r="X1733" s="48"/>
      <c r="Y1733" s="48"/>
      <c r="Z1733" s="48"/>
      <c r="AA1733" s="48"/>
      <c r="AB1733" s="48"/>
      <c r="AC1733" s="48"/>
      <c r="AD1733" s="48"/>
      <c r="AE1733" s="48"/>
      <c r="AF1733" s="48"/>
      <c r="AG1733" s="48"/>
      <c r="AH1733" s="48"/>
      <c r="AI1733" s="48"/>
      <c r="AJ1733" s="48"/>
      <c r="AK1733" s="48"/>
      <c r="AL1733" s="48"/>
      <c r="AM1733" s="48"/>
      <c r="AN1733" s="48"/>
      <c r="AO1733" s="48"/>
      <c r="AP1733" s="48"/>
      <c r="AQ1733" s="48"/>
      <c r="AR1733" s="48"/>
      <c r="AS1733" s="48"/>
      <c r="AT1733" s="48"/>
      <c r="AU1733" s="48"/>
      <c r="AV1733" s="48"/>
      <c r="AW1733" s="48"/>
      <c r="AX1733" s="48"/>
      <c r="AY1733" s="48"/>
      <c r="AZ1733" s="48"/>
      <c r="BA1733" s="48"/>
      <c r="BB1733" s="48"/>
      <c r="BC1733" s="48"/>
      <c r="BD1733" s="48"/>
      <c r="BE1733" s="48"/>
      <c r="BF1733" s="48"/>
      <c r="BG1733" s="48"/>
      <c r="BH1733" s="48"/>
      <c r="BI1733" s="48"/>
      <c r="BJ1733" s="48"/>
      <c r="BK1733" s="48"/>
      <c r="BL1733" s="48"/>
      <c r="BM1733" s="48"/>
      <c r="BN1733" s="48"/>
      <c r="BO1733" s="48"/>
      <c r="BP1733" s="48"/>
      <c r="BQ1733" s="48"/>
      <c r="BR1733" s="48"/>
      <c r="BS1733" s="48"/>
      <c r="BT1733" s="48"/>
      <c r="BU1733" s="48"/>
    </row>
    <row r="1734" spans="1:73" hidden="1">
      <c r="A1734" s="48"/>
      <c r="B1734" s="48"/>
      <c r="C1734" s="48"/>
      <c r="D1734" s="48"/>
      <c r="E1734" s="48"/>
      <c r="F1734" s="48"/>
      <c r="G1734" s="48"/>
      <c r="H1734" s="48"/>
      <c r="I1734" s="48"/>
      <c r="J1734" s="48"/>
      <c r="K1734" s="48"/>
      <c r="L1734" s="171"/>
      <c r="M1734" s="48"/>
      <c r="N1734" s="147" t="s">
        <v>4132</v>
      </c>
      <c r="O1734" s="48"/>
      <c r="P1734" s="48"/>
      <c r="Q1734" s="48"/>
      <c r="R1734" s="48"/>
      <c r="S1734" s="48"/>
      <c r="T1734" s="48"/>
      <c r="U1734" s="48"/>
      <c r="V1734" s="48"/>
      <c r="W1734" s="48"/>
      <c r="X1734" s="48"/>
      <c r="Y1734" s="48"/>
      <c r="Z1734" s="48"/>
      <c r="AA1734" s="48"/>
      <c r="AB1734" s="48"/>
      <c r="AC1734" s="48"/>
      <c r="AD1734" s="48"/>
      <c r="AE1734" s="48"/>
      <c r="AF1734" s="48"/>
      <c r="AG1734" s="48"/>
      <c r="AH1734" s="48"/>
      <c r="AI1734" s="48"/>
      <c r="AJ1734" s="48"/>
      <c r="AK1734" s="48"/>
      <c r="AL1734" s="48"/>
      <c r="AM1734" s="48"/>
      <c r="AN1734" s="48"/>
      <c r="AO1734" s="48"/>
      <c r="AP1734" s="48"/>
      <c r="AQ1734" s="48"/>
      <c r="AR1734" s="48"/>
      <c r="AS1734" s="48"/>
      <c r="AT1734" s="48"/>
      <c r="AU1734" s="48"/>
      <c r="AV1734" s="48"/>
      <c r="AW1734" s="48"/>
      <c r="AX1734" s="48"/>
      <c r="AY1734" s="48"/>
      <c r="AZ1734" s="48"/>
      <c r="BA1734" s="48"/>
      <c r="BB1734" s="48"/>
      <c r="BC1734" s="48"/>
      <c r="BD1734" s="48"/>
      <c r="BE1734" s="48"/>
      <c r="BF1734" s="48"/>
      <c r="BG1734" s="48"/>
      <c r="BH1734" s="48"/>
      <c r="BI1734" s="48"/>
      <c r="BJ1734" s="48"/>
      <c r="BK1734" s="48"/>
      <c r="BL1734" s="48"/>
      <c r="BM1734" s="48"/>
      <c r="BN1734" s="48"/>
      <c r="BO1734" s="48"/>
      <c r="BP1734" s="48"/>
      <c r="BQ1734" s="48"/>
      <c r="BR1734" s="48"/>
      <c r="BS1734" s="48"/>
      <c r="BT1734" s="48"/>
      <c r="BU1734" s="48"/>
    </row>
    <row r="1735" spans="1:73" hidden="1">
      <c r="A1735" s="48"/>
      <c r="B1735" s="48"/>
      <c r="C1735" s="48"/>
      <c r="D1735" s="48"/>
      <c r="E1735" s="48"/>
      <c r="F1735" s="48"/>
      <c r="G1735" s="48"/>
      <c r="H1735" s="48"/>
      <c r="I1735" s="48"/>
      <c r="J1735" s="48"/>
      <c r="K1735" s="48"/>
      <c r="L1735" s="144"/>
      <c r="M1735" s="48"/>
      <c r="N1735" s="147" t="s">
        <v>1051</v>
      </c>
      <c r="O1735" s="48"/>
      <c r="P1735" s="48"/>
      <c r="Q1735" s="48"/>
      <c r="R1735" s="48"/>
      <c r="S1735" s="48"/>
      <c r="T1735" s="48"/>
      <c r="U1735" s="48"/>
      <c r="V1735" s="48"/>
      <c r="W1735" s="48"/>
      <c r="X1735" s="48"/>
      <c r="Y1735" s="48"/>
      <c r="Z1735" s="48"/>
      <c r="AA1735" s="48"/>
      <c r="AB1735" s="48"/>
      <c r="AC1735" s="48"/>
      <c r="AD1735" s="48"/>
      <c r="AE1735" s="48"/>
      <c r="AF1735" s="48"/>
      <c r="AG1735" s="48"/>
      <c r="AH1735" s="48"/>
      <c r="AI1735" s="48"/>
      <c r="AJ1735" s="48"/>
      <c r="AK1735" s="48"/>
      <c r="AL1735" s="48"/>
      <c r="AM1735" s="48"/>
      <c r="AN1735" s="48"/>
      <c r="AO1735" s="48"/>
      <c r="AP1735" s="48"/>
      <c r="AQ1735" s="48"/>
      <c r="AR1735" s="48"/>
      <c r="AS1735" s="48"/>
      <c r="AT1735" s="48"/>
      <c r="AU1735" s="48"/>
      <c r="AV1735" s="48"/>
      <c r="AW1735" s="48"/>
      <c r="AX1735" s="48"/>
      <c r="AY1735" s="48"/>
      <c r="AZ1735" s="48"/>
      <c r="BA1735" s="48"/>
      <c r="BB1735" s="48"/>
      <c r="BC1735" s="48"/>
      <c r="BD1735" s="48"/>
      <c r="BE1735" s="48"/>
      <c r="BF1735" s="48"/>
      <c r="BG1735" s="48"/>
      <c r="BH1735" s="48"/>
      <c r="BI1735" s="48"/>
      <c r="BJ1735" s="48"/>
      <c r="BK1735" s="48"/>
      <c r="BL1735" s="48"/>
      <c r="BM1735" s="48"/>
      <c r="BN1735" s="48"/>
      <c r="BO1735" s="48"/>
      <c r="BP1735" s="48"/>
      <c r="BQ1735" s="48"/>
      <c r="BR1735" s="48"/>
      <c r="BS1735" s="48"/>
      <c r="BT1735" s="48"/>
      <c r="BU1735" s="48"/>
    </row>
    <row r="1736" spans="1:73" hidden="1">
      <c r="A1736" s="48"/>
      <c r="B1736" s="48"/>
      <c r="C1736" s="48"/>
      <c r="D1736" s="48"/>
      <c r="E1736" s="48"/>
      <c r="F1736" s="48"/>
      <c r="G1736" s="48"/>
      <c r="H1736" s="48"/>
      <c r="I1736" s="48"/>
      <c r="J1736" s="48"/>
      <c r="K1736" s="48"/>
      <c r="L1736" s="144"/>
      <c r="M1736" s="48"/>
      <c r="N1736" s="147" t="s">
        <v>4133</v>
      </c>
      <c r="O1736" s="48"/>
      <c r="P1736" s="48"/>
      <c r="Q1736" s="48"/>
      <c r="R1736" s="48"/>
      <c r="S1736" s="48"/>
      <c r="T1736" s="48"/>
      <c r="U1736" s="48"/>
      <c r="V1736" s="48"/>
      <c r="W1736" s="48"/>
      <c r="X1736" s="48"/>
      <c r="Y1736" s="48"/>
      <c r="Z1736" s="48"/>
      <c r="AA1736" s="48"/>
      <c r="AB1736" s="48"/>
      <c r="AC1736" s="48"/>
      <c r="AD1736" s="48"/>
      <c r="AE1736" s="48"/>
      <c r="AF1736" s="48"/>
      <c r="AG1736" s="48"/>
      <c r="AH1736" s="48"/>
      <c r="AI1736" s="48"/>
      <c r="AJ1736" s="48"/>
      <c r="AK1736" s="48"/>
      <c r="AL1736" s="48"/>
      <c r="AM1736" s="48"/>
      <c r="AN1736" s="48"/>
      <c r="AO1736" s="48"/>
      <c r="AP1736" s="48"/>
      <c r="AQ1736" s="48"/>
      <c r="AR1736" s="48"/>
      <c r="AS1736" s="48"/>
      <c r="AT1736" s="48"/>
      <c r="AU1736" s="48"/>
      <c r="AV1736" s="48"/>
      <c r="AW1736" s="48"/>
      <c r="AX1736" s="48"/>
      <c r="AY1736" s="48"/>
      <c r="AZ1736" s="48"/>
      <c r="BA1736" s="48"/>
      <c r="BB1736" s="48"/>
      <c r="BC1736" s="48"/>
      <c r="BD1736" s="48"/>
      <c r="BE1736" s="48"/>
      <c r="BF1736" s="48"/>
      <c r="BG1736" s="48"/>
      <c r="BH1736" s="48"/>
      <c r="BI1736" s="48"/>
      <c r="BJ1736" s="48"/>
      <c r="BK1736" s="48"/>
      <c r="BL1736" s="48"/>
      <c r="BM1736" s="48"/>
      <c r="BN1736" s="48"/>
      <c r="BO1736" s="48"/>
      <c r="BP1736" s="48"/>
      <c r="BQ1736" s="48"/>
      <c r="BR1736" s="48"/>
      <c r="BS1736" s="48"/>
      <c r="BT1736" s="48"/>
      <c r="BU1736" s="48"/>
    </row>
    <row r="1737" spans="1:73" hidden="1">
      <c r="A1737" s="48"/>
      <c r="B1737" s="48"/>
      <c r="C1737" s="48"/>
      <c r="D1737" s="48"/>
      <c r="E1737" s="48"/>
      <c r="F1737" s="48"/>
      <c r="G1737" s="48"/>
      <c r="H1737" s="48"/>
      <c r="I1737" s="48"/>
      <c r="J1737" s="48"/>
      <c r="K1737" s="48"/>
      <c r="L1737" s="144"/>
      <c r="M1737" s="48"/>
      <c r="N1737" s="147" t="s">
        <v>4134</v>
      </c>
      <c r="O1737" s="48"/>
      <c r="P1737" s="48"/>
      <c r="Q1737" s="48"/>
      <c r="R1737" s="48"/>
      <c r="S1737" s="48"/>
      <c r="T1737" s="48"/>
      <c r="U1737" s="48"/>
      <c r="V1737" s="48"/>
      <c r="W1737" s="48"/>
      <c r="X1737" s="48"/>
      <c r="Y1737" s="48"/>
      <c r="Z1737" s="48"/>
      <c r="AA1737" s="48"/>
      <c r="AB1737" s="48"/>
      <c r="AC1737" s="48"/>
      <c r="AD1737" s="48"/>
      <c r="AE1737" s="48"/>
      <c r="AF1737" s="48"/>
      <c r="AG1737" s="48"/>
      <c r="AH1737" s="48"/>
      <c r="AI1737" s="48"/>
      <c r="AJ1737" s="48"/>
      <c r="AK1737" s="48"/>
      <c r="AL1737" s="48"/>
      <c r="AM1737" s="48"/>
      <c r="AN1737" s="48"/>
      <c r="AO1737" s="48"/>
      <c r="AP1737" s="48"/>
      <c r="AQ1737" s="48"/>
      <c r="AR1737" s="48"/>
      <c r="AS1737" s="48"/>
      <c r="AT1737" s="48"/>
      <c r="AU1737" s="48"/>
      <c r="AV1737" s="48"/>
      <c r="AW1737" s="48"/>
      <c r="AX1737" s="48"/>
      <c r="AY1737" s="48"/>
      <c r="AZ1737" s="48"/>
      <c r="BA1737" s="48"/>
      <c r="BB1737" s="48"/>
      <c r="BC1737" s="48"/>
      <c r="BD1737" s="48"/>
      <c r="BE1737" s="48"/>
      <c r="BF1737" s="48"/>
      <c r="BG1737" s="48"/>
      <c r="BH1737" s="48"/>
      <c r="BI1737" s="48"/>
      <c r="BJ1737" s="48"/>
      <c r="BK1737" s="48"/>
      <c r="BL1737" s="48"/>
      <c r="BM1737" s="48"/>
      <c r="BN1737" s="48"/>
      <c r="BO1737" s="48"/>
      <c r="BP1737" s="48"/>
      <c r="BQ1737" s="48"/>
      <c r="BR1737" s="48"/>
      <c r="BS1737" s="48"/>
      <c r="BT1737" s="48"/>
      <c r="BU1737" s="48"/>
    </row>
    <row r="1738" spans="1:73" hidden="1">
      <c r="A1738" s="48"/>
      <c r="B1738" s="48"/>
      <c r="C1738" s="48"/>
      <c r="D1738" s="48"/>
      <c r="E1738" s="48"/>
      <c r="F1738" s="48"/>
      <c r="G1738" s="48"/>
      <c r="H1738" s="48"/>
      <c r="I1738" s="48"/>
      <c r="J1738" s="48"/>
      <c r="K1738" s="48"/>
      <c r="L1738" s="171"/>
      <c r="M1738" s="48"/>
      <c r="N1738" s="147" t="s">
        <v>4135</v>
      </c>
      <c r="O1738" s="48"/>
      <c r="P1738" s="48"/>
      <c r="Q1738" s="48"/>
      <c r="R1738" s="48"/>
      <c r="S1738" s="48"/>
      <c r="T1738" s="48"/>
      <c r="U1738" s="48"/>
      <c r="V1738" s="48"/>
      <c r="W1738" s="48"/>
      <c r="X1738" s="48"/>
      <c r="Y1738" s="48"/>
      <c r="Z1738" s="48"/>
      <c r="AA1738" s="48"/>
      <c r="AB1738" s="48"/>
      <c r="AC1738" s="48"/>
      <c r="AD1738" s="48"/>
      <c r="AE1738" s="48"/>
      <c r="AF1738" s="48"/>
      <c r="AG1738" s="48"/>
      <c r="AH1738" s="48"/>
      <c r="AI1738" s="48"/>
      <c r="AJ1738" s="48"/>
      <c r="AK1738" s="48"/>
      <c r="AL1738" s="48"/>
      <c r="AM1738" s="48"/>
      <c r="AN1738" s="48"/>
      <c r="AO1738" s="48"/>
      <c r="AP1738" s="48"/>
      <c r="AQ1738" s="48"/>
      <c r="AR1738" s="48"/>
      <c r="AS1738" s="48"/>
      <c r="AT1738" s="48"/>
      <c r="AU1738" s="48"/>
      <c r="AV1738" s="48"/>
      <c r="AW1738" s="48"/>
      <c r="AX1738" s="48"/>
      <c r="AY1738" s="48"/>
      <c r="AZ1738" s="48"/>
      <c r="BA1738" s="48"/>
      <c r="BB1738" s="48"/>
      <c r="BC1738" s="48"/>
      <c r="BD1738" s="48"/>
      <c r="BE1738" s="48"/>
      <c r="BF1738" s="48"/>
      <c r="BG1738" s="48"/>
      <c r="BH1738" s="48"/>
      <c r="BI1738" s="48"/>
      <c r="BJ1738" s="48"/>
      <c r="BK1738" s="48"/>
      <c r="BL1738" s="48"/>
      <c r="BM1738" s="48"/>
      <c r="BN1738" s="48"/>
      <c r="BO1738" s="48"/>
      <c r="BP1738" s="48"/>
      <c r="BQ1738" s="48"/>
      <c r="BR1738" s="48"/>
      <c r="BS1738" s="48"/>
      <c r="BT1738" s="48"/>
      <c r="BU1738" s="48"/>
    </row>
    <row r="1739" spans="1:73" hidden="1">
      <c r="A1739" s="48"/>
      <c r="B1739" s="48"/>
      <c r="C1739" s="48"/>
      <c r="D1739" s="48"/>
      <c r="E1739" s="48"/>
      <c r="F1739" s="48"/>
      <c r="G1739" s="48"/>
      <c r="H1739" s="48"/>
      <c r="I1739" s="48"/>
      <c r="J1739" s="48"/>
      <c r="K1739" s="48"/>
      <c r="L1739" s="144"/>
      <c r="M1739" s="48"/>
      <c r="N1739" s="147" t="s">
        <v>4136</v>
      </c>
      <c r="O1739" s="48"/>
      <c r="P1739" s="48"/>
      <c r="Q1739" s="48"/>
      <c r="R1739" s="48"/>
      <c r="S1739" s="48"/>
      <c r="T1739" s="48"/>
      <c r="U1739" s="48"/>
      <c r="V1739" s="48"/>
      <c r="W1739" s="48"/>
      <c r="X1739" s="48"/>
      <c r="Y1739" s="48"/>
      <c r="Z1739" s="48"/>
      <c r="AA1739" s="48"/>
      <c r="AB1739" s="48"/>
      <c r="AC1739" s="48"/>
      <c r="AD1739" s="48"/>
      <c r="AE1739" s="48"/>
      <c r="AF1739" s="48"/>
      <c r="AG1739" s="48"/>
      <c r="AH1739" s="48"/>
      <c r="AI1739" s="48"/>
      <c r="AJ1739" s="48"/>
      <c r="AK1739" s="48"/>
      <c r="AL1739" s="48"/>
      <c r="AM1739" s="48"/>
      <c r="AN1739" s="48"/>
      <c r="AO1739" s="48"/>
      <c r="AP1739" s="48"/>
      <c r="AQ1739" s="48"/>
      <c r="AR1739" s="48"/>
      <c r="AS1739" s="48"/>
      <c r="AT1739" s="48"/>
      <c r="AU1739" s="48"/>
      <c r="AV1739" s="48"/>
      <c r="AW1739" s="48"/>
      <c r="AX1739" s="48"/>
      <c r="AY1739" s="48"/>
      <c r="AZ1739" s="48"/>
      <c r="BA1739" s="48"/>
      <c r="BB1739" s="48"/>
      <c r="BC1739" s="48"/>
      <c r="BD1739" s="48"/>
      <c r="BE1739" s="48"/>
      <c r="BF1739" s="48"/>
      <c r="BG1739" s="48"/>
      <c r="BH1739" s="48"/>
      <c r="BI1739" s="48"/>
      <c r="BJ1739" s="48"/>
      <c r="BK1739" s="48"/>
      <c r="BL1739" s="48"/>
      <c r="BM1739" s="48"/>
      <c r="BN1739" s="48"/>
      <c r="BO1739" s="48"/>
      <c r="BP1739" s="48"/>
      <c r="BQ1739" s="48"/>
      <c r="BR1739" s="48"/>
      <c r="BS1739" s="48"/>
      <c r="BT1739" s="48"/>
      <c r="BU1739" s="48"/>
    </row>
    <row r="1740" spans="1:73" hidden="1">
      <c r="A1740" s="48"/>
      <c r="B1740" s="48"/>
      <c r="C1740" s="48"/>
      <c r="D1740" s="48"/>
      <c r="E1740" s="48"/>
      <c r="F1740" s="48"/>
      <c r="G1740" s="48"/>
      <c r="H1740" s="48"/>
      <c r="I1740" s="48"/>
      <c r="J1740" s="48"/>
      <c r="K1740" s="48"/>
      <c r="L1740" s="144"/>
      <c r="M1740" s="48"/>
      <c r="N1740" s="147" t="s">
        <v>4137</v>
      </c>
      <c r="O1740" s="48"/>
      <c r="P1740" s="48"/>
      <c r="Q1740" s="48"/>
      <c r="R1740" s="48"/>
      <c r="S1740" s="48"/>
      <c r="T1740" s="48"/>
      <c r="U1740" s="48"/>
      <c r="V1740" s="48"/>
      <c r="W1740" s="48"/>
      <c r="X1740" s="48"/>
      <c r="Y1740" s="48"/>
      <c r="Z1740" s="48"/>
      <c r="AA1740" s="48"/>
      <c r="AB1740" s="48"/>
      <c r="AC1740" s="48"/>
      <c r="AD1740" s="48"/>
      <c r="AE1740" s="48"/>
      <c r="AF1740" s="48"/>
      <c r="AG1740" s="48"/>
      <c r="AH1740" s="48"/>
      <c r="AI1740" s="48"/>
      <c r="AJ1740" s="48"/>
      <c r="AK1740" s="48"/>
      <c r="AL1740" s="48"/>
      <c r="AM1740" s="48"/>
      <c r="AN1740" s="48"/>
      <c r="AO1740" s="48"/>
      <c r="AP1740" s="48"/>
      <c r="AQ1740" s="48"/>
      <c r="AR1740" s="48"/>
      <c r="AS1740" s="48"/>
      <c r="AT1740" s="48"/>
      <c r="AU1740" s="48"/>
      <c r="AV1740" s="48"/>
      <c r="AW1740" s="48"/>
      <c r="AX1740" s="48"/>
      <c r="AY1740" s="48"/>
      <c r="AZ1740" s="48"/>
      <c r="BA1740" s="48"/>
      <c r="BB1740" s="48"/>
      <c r="BC1740" s="48"/>
      <c r="BD1740" s="48"/>
      <c r="BE1740" s="48"/>
      <c r="BF1740" s="48"/>
      <c r="BG1740" s="48"/>
      <c r="BH1740" s="48"/>
      <c r="BI1740" s="48"/>
      <c r="BJ1740" s="48"/>
      <c r="BK1740" s="48"/>
      <c r="BL1740" s="48"/>
      <c r="BM1740" s="48"/>
      <c r="BN1740" s="48"/>
      <c r="BO1740" s="48"/>
      <c r="BP1740" s="48"/>
      <c r="BQ1740" s="48"/>
      <c r="BR1740" s="48"/>
      <c r="BS1740" s="48"/>
      <c r="BT1740" s="48"/>
      <c r="BU1740" s="48"/>
    </row>
    <row r="1741" spans="1:73" hidden="1">
      <c r="A1741" s="48"/>
      <c r="B1741" s="48"/>
      <c r="C1741" s="48"/>
      <c r="D1741" s="48"/>
      <c r="E1741" s="48"/>
      <c r="F1741" s="48"/>
      <c r="G1741" s="48"/>
      <c r="H1741" s="48"/>
      <c r="I1741" s="48"/>
      <c r="J1741" s="48"/>
      <c r="K1741" s="48"/>
      <c r="L1741" s="144"/>
      <c r="M1741" s="48"/>
      <c r="N1741" s="147" t="s">
        <v>4138</v>
      </c>
      <c r="O1741" s="48"/>
      <c r="P1741" s="48"/>
      <c r="Q1741" s="48"/>
      <c r="R1741" s="48"/>
      <c r="S1741" s="48"/>
      <c r="T1741" s="48"/>
      <c r="U1741" s="48"/>
      <c r="V1741" s="48"/>
      <c r="W1741" s="48"/>
      <c r="X1741" s="48"/>
      <c r="Y1741" s="48"/>
      <c r="Z1741" s="48"/>
      <c r="AA1741" s="48"/>
      <c r="AB1741" s="48"/>
      <c r="AC1741" s="48"/>
      <c r="AD1741" s="48"/>
      <c r="AE1741" s="48"/>
      <c r="AF1741" s="48"/>
      <c r="AG1741" s="48"/>
      <c r="AH1741" s="48"/>
      <c r="AI1741" s="48"/>
      <c r="AJ1741" s="48"/>
      <c r="AK1741" s="48"/>
      <c r="AL1741" s="48"/>
      <c r="AM1741" s="48"/>
      <c r="AN1741" s="48"/>
      <c r="AO1741" s="48"/>
      <c r="AP1741" s="48"/>
      <c r="AQ1741" s="48"/>
      <c r="AR1741" s="48"/>
      <c r="AS1741" s="48"/>
      <c r="AT1741" s="48"/>
      <c r="AU1741" s="48"/>
      <c r="AV1741" s="48"/>
      <c r="AW1741" s="48"/>
      <c r="AX1741" s="48"/>
      <c r="AY1741" s="48"/>
      <c r="AZ1741" s="48"/>
      <c r="BA1741" s="48"/>
      <c r="BB1741" s="48"/>
      <c r="BC1741" s="48"/>
      <c r="BD1741" s="48"/>
      <c r="BE1741" s="48"/>
      <c r="BF1741" s="48"/>
      <c r="BG1741" s="48"/>
      <c r="BH1741" s="48"/>
      <c r="BI1741" s="48"/>
      <c r="BJ1741" s="48"/>
      <c r="BK1741" s="48"/>
      <c r="BL1741" s="48"/>
      <c r="BM1741" s="48"/>
      <c r="BN1741" s="48"/>
      <c r="BO1741" s="48"/>
      <c r="BP1741" s="48"/>
      <c r="BQ1741" s="48"/>
      <c r="BR1741" s="48"/>
      <c r="BS1741" s="48"/>
      <c r="BT1741" s="48"/>
      <c r="BU1741" s="48"/>
    </row>
    <row r="1742" spans="1:73" hidden="1">
      <c r="A1742" s="48"/>
      <c r="B1742" s="48"/>
      <c r="C1742" s="48"/>
      <c r="D1742" s="48"/>
      <c r="E1742" s="48"/>
      <c r="F1742" s="48"/>
      <c r="G1742" s="48"/>
      <c r="H1742" s="48"/>
      <c r="I1742" s="48"/>
      <c r="J1742" s="48"/>
      <c r="K1742" s="48"/>
      <c r="L1742" s="171"/>
      <c r="M1742" s="48"/>
      <c r="N1742" s="147" t="s">
        <v>4139</v>
      </c>
      <c r="O1742" s="48"/>
      <c r="P1742" s="48"/>
      <c r="Q1742" s="48"/>
      <c r="R1742" s="48"/>
      <c r="S1742" s="48"/>
      <c r="T1742" s="48"/>
      <c r="U1742" s="48"/>
      <c r="V1742" s="48"/>
      <c r="W1742" s="48"/>
      <c r="X1742" s="48"/>
      <c r="Y1742" s="48"/>
      <c r="Z1742" s="48"/>
      <c r="AA1742" s="48"/>
      <c r="AB1742" s="48"/>
      <c r="AC1742" s="48"/>
      <c r="AD1742" s="48"/>
      <c r="AE1742" s="48"/>
      <c r="AF1742" s="48"/>
      <c r="AG1742" s="48"/>
      <c r="AH1742" s="48"/>
      <c r="AI1742" s="48"/>
      <c r="AJ1742" s="48"/>
      <c r="AK1742" s="48"/>
      <c r="AL1742" s="48"/>
      <c r="AM1742" s="48"/>
      <c r="AN1742" s="48"/>
      <c r="AO1742" s="48"/>
      <c r="AP1742" s="48"/>
      <c r="AQ1742" s="48"/>
      <c r="AR1742" s="48"/>
      <c r="AS1742" s="48"/>
      <c r="AT1742" s="48"/>
      <c r="AU1742" s="48"/>
      <c r="AV1742" s="48"/>
      <c r="AW1742" s="48"/>
      <c r="AX1742" s="48"/>
      <c r="AY1742" s="48"/>
      <c r="AZ1742" s="48"/>
      <c r="BA1742" s="48"/>
      <c r="BB1742" s="48"/>
      <c r="BC1742" s="48"/>
      <c r="BD1742" s="48"/>
      <c r="BE1742" s="48"/>
      <c r="BF1742" s="48"/>
      <c r="BG1742" s="48"/>
      <c r="BH1742" s="48"/>
      <c r="BI1742" s="48"/>
      <c r="BJ1742" s="48"/>
      <c r="BK1742" s="48"/>
      <c r="BL1742" s="48"/>
      <c r="BM1742" s="48"/>
      <c r="BN1742" s="48"/>
      <c r="BO1742" s="48"/>
      <c r="BP1742" s="48"/>
      <c r="BQ1742" s="48"/>
      <c r="BR1742" s="48"/>
      <c r="BS1742" s="48"/>
      <c r="BT1742" s="48"/>
      <c r="BU1742" s="48"/>
    </row>
    <row r="1743" spans="1:73" hidden="1">
      <c r="A1743" s="48"/>
      <c r="B1743" s="48"/>
      <c r="C1743" s="48"/>
      <c r="D1743" s="48"/>
      <c r="E1743" s="48"/>
      <c r="F1743" s="48"/>
      <c r="G1743" s="48"/>
      <c r="H1743" s="48"/>
      <c r="I1743" s="48"/>
      <c r="J1743" s="48"/>
      <c r="K1743" s="48"/>
      <c r="L1743" s="144"/>
      <c r="M1743" s="48"/>
      <c r="N1743" s="147" t="s">
        <v>4140</v>
      </c>
      <c r="O1743" s="48"/>
      <c r="P1743" s="48"/>
      <c r="Q1743" s="48"/>
      <c r="R1743" s="48"/>
      <c r="S1743" s="48"/>
      <c r="T1743" s="48"/>
      <c r="U1743" s="48"/>
      <c r="V1743" s="48"/>
      <c r="W1743" s="48"/>
      <c r="X1743" s="48"/>
      <c r="Y1743" s="48"/>
      <c r="Z1743" s="48"/>
      <c r="AA1743" s="48"/>
      <c r="AB1743" s="48"/>
      <c r="AC1743" s="48"/>
      <c r="AD1743" s="48"/>
      <c r="AE1743" s="48"/>
      <c r="AF1743" s="48"/>
      <c r="AG1743" s="48"/>
      <c r="AH1743" s="48"/>
      <c r="AI1743" s="48"/>
      <c r="AJ1743" s="48"/>
      <c r="AK1743" s="48"/>
      <c r="AL1743" s="48"/>
      <c r="AM1743" s="48"/>
      <c r="AN1743" s="48"/>
      <c r="AO1743" s="48"/>
      <c r="AP1743" s="48"/>
      <c r="AQ1743" s="48"/>
      <c r="AR1743" s="48"/>
      <c r="AS1743" s="48"/>
      <c r="AT1743" s="48"/>
      <c r="AU1743" s="48"/>
      <c r="AV1743" s="48"/>
      <c r="AW1743" s="48"/>
      <c r="AX1743" s="48"/>
      <c r="AY1743" s="48"/>
      <c r="AZ1743" s="48"/>
      <c r="BA1743" s="48"/>
      <c r="BB1743" s="48"/>
      <c r="BC1743" s="48"/>
      <c r="BD1743" s="48"/>
      <c r="BE1743" s="48"/>
      <c r="BF1743" s="48"/>
      <c r="BG1743" s="48"/>
      <c r="BH1743" s="48"/>
      <c r="BI1743" s="48"/>
      <c r="BJ1743" s="48"/>
      <c r="BK1743" s="48"/>
      <c r="BL1743" s="48"/>
      <c r="BM1743" s="48"/>
      <c r="BN1743" s="48"/>
      <c r="BO1743" s="48"/>
      <c r="BP1743" s="48"/>
      <c r="BQ1743" s="48"/>
      <c r="BR1743" s="48"/>
      <c r="BS1743" s="48"/>
      <c r="BT1743" s="48"/>
      <c r="BU1743" s="48"/>
    </row>
    <row r="1744" spans="1:73" hidden="1">
      <c r="A1744" s="48"/>
      <c r="B1744" s="48"/>
      <c r="C1744" s="48"/>
      <c r="D1744" s="48"/>
      <c r="E1744" s="48"/>
      <c r="F1744" s="48"/>
      <c r="G1744" s="48"/>
      <c r="H1744" s="48"/>
      <c r="I1744" s="48"/>
      <c r="J1744" s="48"/>
      <c r="K1744" s="48"/>
      <c r="L1744" s="144"/>
      <c r="M1744" s="48"/>
      <c r="N1744" s="147" t="s">
        <v>4141</v>
      </c>
      <c r="O1744" s="48"/>
      <c r="P1744" s="48"/>
      <c r="Q1744" s="48"/>
      <c r="R1744" s="48"/>
      <c r="S1744" s="48"/>
      <c r="T1744" s="48"/>
      <c r="U1744" s="48"/>
      <c r="V1744" s="48"/>
      <c r="W1744" s="48"/>
      <c r="X1744" s="48"/>
      <c r="Y1744" s="48"/>
      <c r="Z1744" s="48"/>
      <c r="AA1744" s="48"/>
      <c r="AB1744" s="48"/>
      <c r="AC1744" s="48"/>
      <c r="AD1744" s="48"/>
      <c r="AE1744" s="48"/>
      <c r="AF1744" s="48"/>
      <c r="AG1744" s="48"/>
      <c r="AH1744" s="48"/>
      <c r="AI1744" s="48"/>
      <c r="AJ1744" s="48"/>
      <c r="AK1744" s="48"/>
      <c r="AL1744" s="48"/>
      <c r="AM1744" s="48"/>
      <c r="AN1744" s="48"/>
      <c r="AO1744" s="48"/>
      <c r="AP1744" s="48"/>
      <c r="AQ1744" s="48"/>
      <c r="AR1744" s="48"/>
      <c r="AS1744" s="48"/>
      <c r="AT1744" s="48"/>
      <c r="AU1744" s="48"/>
      <c r="AV1744" s="48"/>
      <c r="AW1744" s="48"/>
      <c r="AX1744" s="48"/>
      <c r="AY1744" s="48"/>
      <c r="AZ1744" s="48"/>
      <c r="BA1744" s="48"/>
      <c r="BB1744" s="48"/>
      <c r="BC1744" s="48"/>
      <c r="BD1744" s="48"/>
      <c r="BE1744" s="48"/>
      <c r="BF1744" s="48"/>
      <c r="BG1744" s="48"/>
      <c r="BH1744" s="48"/>
      <c r="BI1744" s="48"/>
      <c r="BJ1744" s="48"/>
      <c r="BK1744" s="48"/>
      <c r="BL1744" s="48"/>
      <c r="BM1744" s="48"/>
      <c r="BN1744" s="48"/>
      <c r="BO1744" s="48"/>
      <c r="BP1744" s="48"/>
      <c r="BQ1744" s="48"/>
      <c r="BR1744" s="48"/>
      <c r="BS1744" s="48"/>
      <c r="BT1744" s="48"/>
      <c r="BU1744" s="48"/>
    </row>
    <row r="1745" spans="1:73" hidden="1">
      <c r="A1745" s="48"/>
      <c r="B1745" s="48"/>
      <c r="C1745" s="48"/>
      <c r="D1745" s="48"/>
      <c r="E1745" s="48"/>
      <c r="F1745" s="48"/>
      <c r="G1745" s="48"/>
      <c r="H1745" s="48"/>
      <c r="I1745" s="48"/>
      <c r="J1745" s="48"/>
      <c r="K1745" s="48"/>
      <c r="L1745" s="144"/>
      <c r="M1745" s="48"/>
      <c r="N1745" s="147" t="s">
        <v>1356</v>
      </c>
      <c r="O1745" s="48"/>
      <c r="P1745" s="48"/>
      <c r="Q1745" s="48"/>
      <c r="R1745" s="48"/>
      <c r="S1745" s="48"/>
      <c r="T1745" s="48"/>
      <c r="U1745" s="48"/>
      <c r="V1745" s="48"/>
      <c r="W1745" s="48"/>
      <c r="X1745" s="48"/>
      <c r="Y1745" s="48"/>
      <c r="Z1745" s="48"/>
      <c r="AA1745" s="48"/>
      <c r="AB1745" s="48"/>
      <c r="AC1745" s="48"/>
      <c r="AD1745" s="48"/>
      <c r="AE1745" s="48"/>
      <c r="AF1745" s="48"/>
      <c r="AG1745" s="48"/>
      <c r="AH1745" s="48"/>
      <c r="AI1745" s="48"/>
      <c r="AJ1745" s="48"/>
      <c r="AK1745" s="48"/>
      <c r="AL1745" s="48"/>
      <c r="AM1745" s="48"/>
      <c r="AN1745" s="48"/>
      <c r="AO1745" s="48"/>
      <c r="AP1745" s="48"/>
      <c r="AQ1745" s="48"/>
      <c r="AR1745" s="48"/>
      <c r="AS1745" s="48"/>
      <c r="AT1745" s="48"/>
      <c r="AU1745" s="48"/>
      <c r="AV1745" s="48"/>
      <c r="AW1745" s="48"/>
      <c r="AX1745" s="48"/>
      <c r="AY1745" s="48"/>
      <c r="AZ1745" s="48"/>
      <c r="BA1745" s="48"/>
      <c r="BB1745" s="48"/>
      <c r="BC1745" s="48"/>
      <c r="BD1745" s="48"/>
      <c r="BE1745" s="48"/>
      <c r="BF1745" s="48"/>
      <c r="BG1745" s="48"/>
      <c r="BH1745" s="48"/>
      <c r="BI1745" s="48"/>
      <c r="BJ1745" s="48"/>
      <c r="BK1745" s="48"/>
      <c r="BL1745" s="48"/>
      <c r="BM1745" s="48"/>
      <c r="BN1745" s="48"/>
      <c r="BO1745" s="48"/>
      <c r="BP1745" s="48"/>
      <c r="BQ1745" s="48"/>
      <c r="BR1745" s="48"/>
      <c r="BS1745" s="48"/>
      <c r="BT1745" s="48"/>
      <c r="BU1745" s="48"/>
    </row>
    <row r="1746" spans="1:73" hidden="1">
      <c r="A1746" s="48"/>
      <c r="B1746" s="48"/>
      <c r="C1746" s="48"/>
      <c r="D1746" s="48"/>
      <c r="E1746" s="48"/>
      <c r="F1746" s="48"/>
      <c r="G1746" s="48"/>
      <c r="H1746" s="48"/>
      <c r="I1746" s="48"/>
      <c r="J1746" s="48"/>
      <c r="K1746" s="48"/>
      <c r="L1746" s="171"/>
      <c r="M1746" s="48"/>
      <c r="N1746" s="147" t="s">
        <v>4142</v>
      </c>
      <c r="O1746" s="48"/>
      <c r="P1746" s="48"/>
      <c r="Q1746" s="48"/>
      <c r="R1746" s="48"/>
      <c r="S1746" s="48"/>
      <c r="T1746" s="48"/>
      <c r="U1746" s="48"/>
      <c r="V1746" s="48"/>
      <c r="W1746" s="48"/>
      <c r="X1746" s="48"/>
      <c r="Y1746" s="48"/>
      <c r="Z1746" s="48"/>
      <c r="AA1746" s="48"/>
      <c r="AB1746" s="48"/>
      <c r="AC1746" s="48"/>
      <c r="AD1746" s="48"/>
      <c r="AE1746" s="48"/>
      <c r="AF1746" s="48"/>
      <c r="AG1746" s="48"/>
      <c r="AH1746" s="48"/>
      <c r="AI1746" s="48"/>
      <c r="AJ1746" s="48"/>
      <c r="AK1746" s="48"/>
      <c r="AL1746" s="48"/>
      <c r="AM1746" s="48"/>
      <c r="AN1746" s="48"/>
      <c r="AO1746" s="48"/>
      <c r="AP1746" s="48"/>
      <c r="AQ1746" s="48"/>
      <c r="AR1746" s="48"/>
      <c r="AS1746" s="48"/>
      <c r="AT1746" s="48"/>
      <c r="AU1746" s="48"/>
      <c r="AV1746" s="48"/>
      <c r="AW1746" s="48"/>
      <c r="AX1746" s="48"/>
      <c r="AY1746" s="48"/>
      <c r="AZ1746" s="48"/>
      <c r="BA1746" s="48"/>
      <c r="BB1746" s="48"/>
      <c r="BC1746" s="48"/>
      <c r="BD1746" s="48"/>
      <c r="BE1746" s="48"/>
      <c r="BF1746" s="48"/>
      <c r="BG1746" s="48"/>
      <c r="BH1746" s="48"/>
      <c r="BI1746" s="48"/>
      <c r="BJ1746" s="48"/>
      <c r="BK1746" s="48"/>
      <c r="BL1746" s="48"/>
      <c r="BM1746" s="48"/>
      <c r="BN1746" s="48"/>
      <c r="BO1746" s="48"/>
      <c r="BP1746" s="48"/>
      <c r="BQ1746" s="48"/>
      <c r="BR1746" s="48"/>
      <c r="BS1746" s="48"/>
      <c r="BT1746" s="48"/>
      <c r="BU1746" s="48"/>
    </row>
    <row r="1747" spans="1:73" hidden="1">
      <c r="A1747" s="48"/>
      <c r="B1747" s="48"/>
      <c r="C1747" s="48"/>
      <c r="D1747" s="48"/>
      <c r="E1747" s="48"/>
      <c r="F1747" s="48"/>
      <c r="G1747" s="48"/>
      <c r="H1747" s="48"/>
      <c r="I1747" s="48"/>
      <c r="J1747" s="48"/>
      <c r="K1747" s="48"/>
      <c r="L1747" s="144"/>
      <c r="M1747" s="48"/>
      <c r="N1747" s="147" t="s">
        <v>4143</v>
      </c>
      <c r="O1747" s="48"/>
      <c r="P1747" s="48"/>
      <c r="Q1747" s="48"/>
      <c r="R1747" s="48"/>
      <c r="S1747" s="48"/>
      <c r="T1747" s="48"/>
      <c r="U1747" s="48"/>
      <c r="V1747" s="48"/>
      <c r="W1747" s="48"/>
      <c r="X1747" s="48"/>
      <c r="Y1747" s="48"/>
      <c r="Z1747" s="48"/>
      <c r="AA1747" s="48"/>
      <c r="AB1747" s="48"/>
      <c r="AC1747" s="48"/>
      <c r="AD1747" s="48"/>
      <c r="AE1747" s="48"/>
      <c r="AF1747" s="48"/>
      <c r="AG1747" s="48"/>
      <c r="AH1747" s="48"/>
      <c r="AI1747" s="48"/>
      <c r="AJ1747" s="48"/>
      <c r="AK1747" s="48"/>
      <c r="AL1747" s="48"/>
      <c r="AM1747" s="48"/>
      <c r="AN1747" s="48"/>
      <c r="AO1747" s="48"/>
      <c r="AP1747" s="48"/>
      <c r="AQ1747" s="48"/>
      <c r="AR1747" s="48"/>
      <c r="AS1747" s="48"/>
      <c r="AT1747" s="48"/>
      <c r="AU1747" s="48"/>
      <c r="AV1747" s="48"/>
      <c r="AW1747" s="48"/>
      <c r="AX1747" s="48"/>
      <c r="AY1747" s="48"/>
      <c r="AZ1747" s="48"/>
      <c r="BA1747" s="48"/>
      <c r="BB1747" s="48"/>
      <c r="BC1747" s="48"/>
      <c r="BD1747" s="48"/>
      <c r="BE1747" s="48"/>
      <c r="BF1747" s="48"/>
      <c r="BG1747" s="48"/>
      <c r="BH1747" s="48"/>
      <c r="BI1747" s="48"/>
      <c r="BJ1747" s="48"/>
      <c r="BK1747" s="48"/>
      <c r="BL1747" s="48"/>
      <c r="BM1747" s="48"/>
      <c r="BN1747" s="48"/>
      <c r="BO1747" s="48"/>
      <c r="BP1747" s="48"/>
      <c r="BQ1747" s="48"/>
      <c r="BR1747" s="48"/>
      <c r="BS1747" s="48"/>
      <c r="BT1747" s="48"/>
      <c r="BU1747" s="48"/>
    </row>
    <row r="1748" spans="1:73" hidden="1">
      <c r="A1748" s="48"/>
      <c r="B1748" s="48"/>
      <c r="C1748" s="48"/>
      <c r="D1748" s="48"/>
      <c r="E1748" s="48"/>
      <c r="F1748" s="48"/>
      <c r="G1748" s="48"/>
      <c r="H1748" s="48"/>
      <c r="I1748" s="48"/>
      <c r="J1748" s="48"/>
      <c r="K1748" s="48"/>
      <c r="L1748" s="144"/>
      <c r="M1748" s="48"/>
      <c r="N1748" s="147" t="s">
        <v>4144</v>
      </c>
      <c r="O1748" s="48"/>
      <c r="P1748" s="48"/>
      <c r="Q1748" s="48"/>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c r="AM1748" s="48"/>
      <c r="AN1748" s="48"/>
      <c r="AO1748" s="48"/>
      <c r="AP1748" s="48"/>
      <c r="AQ1748" s="48"/>
      <c r="AR1748" s="48"/>
      <c r="AS1748" s="48"/>
      <c r="AT1748" s="48"/>
      <c r="AU1748" s="48"/>
      <c r="AV1748" s="48"/>
      <c r="AW1748" s="48"/>
      <c r="AX1748" s="48"/>
      <c r="AY1748" s="48"/>
      <c r="AZ1748" s="48"/>
      <c r="BA1748" s="48"/>
      <c r="BB1748" s="48"/>
      <c r="BC1748" s="48"/>
      <c r="BD1748" s="48"/>
      <c r="BE1748" s="48"/>
      <c r="BF1748" s="48"/>
      <c r="BG1748" s="48"/>
      <c r="BH1748" s="48"/>
      <c r="BI1748" s="48"/>
      <c r="BJ1748" s="48"/>
      <c r="BK1748" s="48"/>
      <c r="BL1748" s="48"/>
      <c r="BM1748" s="48"/>
      <c r="BN1748" s="48"/>
      <c r="BO1748" s="48"/>
      <c r="BP1748" s="48"/>
      <c r="BQ1748" s="48"/>
      <c r="BR1748" s="48"/>
      <c r="BS1748" s="48"/>
      <c r="BT1748" s="48"/>
      <c r="BU1748" s="48"/>
    </row>
    <row r="1749" spans="1:73" hidden="1">
      <c r="A1749" s="48"/>
      <c r="B1749" s="48"/>
      <c r="C1749" s="48"/>
      <c r="D1749" s="48"/>
      <c r="E1749" s="48"/>
      <c r="F1749" s="48"/>
      <c r="G1749" s="48"/>
      <c r="H1749" s="48"/>
      <c r="I1749" s="48"/>
      <c r="J1749" s="48"/>
      <c r="K1749" s="48"/>
      <c r="L1749" s="144"/>
      <c r="M1749" s="48"/>
      <c r="N1749" s="147" t="s">
        <v>4145</v>
      </c>
      <c r="O1749" s="48"/>
      <c r="P1749" s="48"/>
      <c r="Q1749" s="48"/>
      <c r="R1749" s="48"/>
      <c r="S1749" s="48"/>
      <c r="T1749" s="48"/>
      <c r="U1749" s="48"/>
      <c r="V1749" s="48"/>
      <c r="W1749" s="48"/>
      <c r="X1749" s="48"/>
      <c r="Y1749" s="48"/>
      <c r="Z1749" s="48"/>
      <c r="AA1749" s="48"/>
      <c r="AB1749" s="48"/>
      <c r="AC1749" s="48"/>
      <c r="AD1749" s="48"/>
      <c r="AE1749" s="48"/>
      <c r="AF1749" s="48"/>
      <c r="AG1749" s="48"/>
      <c r="AH1749" s="48"/>
      <c r="AI1749" s="48"/>
      <c r="AJ1749" s="48"/>
      <c r="AK1749" s="48"/>
      <c r="AL1749" s="48"/>
      <c r="AM1749" s="48"/>
      <c r="AN1749" s="48"/>
      <c r="AO1749" s="48"/>
      <c r="AP1749" s="48"/>
      <c r="AQ1749" s="48"/>
      <c r="AR1749" s="48"/>
      <c r="AS1749" s="48"/>
      <c r="AT1749" s="48"/>
      <c r="AU1749" s="48"/>
      <c r="AV1749" s="48"/>
      <c r="AW1749" s="48"/>
      <c r="AX1749" s="48"/>
      <c r="AY1749" s="48"/>
      <c r="AZ1749" s="48"/>
      <c r="BA1749" s="48"/>
      <c r="BB1749" s="48"/>
      <c r="BC1749" s="48"/>
      <c r="BD1749" s="48"/>
      <c r="BE1749" s="48"/>
      <c r="BF1749" s="48"/>
      <c r="BG1749" s="48"/>
      <c r="BH1749" s="48"/>
      <c r="BI1749" s="48"/>
      <c r="BJ1749" s="48"/>
      <c r="BK1749" s="48"/>
      <c r="BL1749" s="48"/>
      <c r="BM1749" s="48"/>
      <c r="BN1749" s="48"/>
      <c r="BO1749" s="48"/>
      <c r="BP1749" s="48"/>
      <c r="BQ1749" s="48"/>
      <c r="BR1749" s="48"/>
      <c r="BS1749" s="48"/>
      <c r="BT1749" s="48"/>
      <c r="BU1749" s="48"/>
    </row>
    <row r="1750" spans="1:73" hidden="1">
      <c r="A1750" s="48"/>
      <c r="B1750" s="48"/>
      <c r="C1750" s="48"/>
      <c r="D1750" s="48"/>
      <c r="E1750" s="48"/>
      <c r="F1750" s="48"/>
      <c r="G1750" s="48"/>
      <c r="H1750" s="48"/>
      <c r="I1750" s="48"/>
      <c r="J1750" s="48"/>
      <c r="K1750" s="48"/>
      <c r="L1750" s="171"/>
      <c r="M1750" s="48"/>
      <c r="N1750" s="147" t="s">
        <v>4146</v>
      </c>
      <c r="O1750" s="48"/>
      <c r="P1750" s="48"/>
      <c r="Q1750" s="48"/>
      <c r="R1750" s="48"/>
      <c r="S1750" s="48"/>
      <c r="T1750" s="48"/>
      <c r="U1750" s="48"/>
      <c r="V1750" s="48"/>
      <c r="W1750" s="48"/>
      <c r="X1750" s="48"/>
      <c r="Y1750" s="48"/>
      <c r="Z1750" s="48"/>
      <c r="AA1750" s="48"/>
      <c r="AB1750" s="48"/>
      <c r="AC1750" s="48"/>
      <c r="AD1750" s="48"/>
      <c r="AE1750" s="48"/>
      <c r="AF1750" s="48"/>
      <c r="AG1750" s="48"/>
      <c r="AH1750" s="48"/>
      <c r="AI1750" s="48"/>
      <c r="AJ1750" s="48"/>
      <c r="AK1750" s="48"/>
      <c r="AL1750" s="48"/>
      <c r="AM1750" s="48"/>
      <c r="AN1750" s="48"/>
      <c r="AO1750" s="48"/>
      <c r="AP1750" s="48"/>
      <c r="AQ1750" s="48"/>
      <c r="AR1750" s="48"/>
      <c r="AS1750" s="48"/>
      <c r="AT1750" s="48"/>
      <c r="AU1750" s="48"/>
      <c r="AV1750" s="48"/>
      <c r="AW1750" s="48"/>
      <c r="AX1750" s="48"/>
      <c r="AY1750" s="48"/>
      <c r="AZ1750" s="48"/>
      <c r="BA1750" s="48"/>
      <c r="BB1750" s="48"/>
      <c r="BC1750" s="48"/>
      <c r="BD1750" s="48"/>
      <c r="BE1750" s="48"/>
      <c r="BF1750" s="48"/>
      <c r="BG1750" s="48"/>
      <c r="BH1750" s="48"/>
      <c r="BI1750" s="48"/>
      <c r="BJ1750" s="48"/>
      <c r="BK1750" s="48"/>
      <c r="BL1750" s="48"/>
      <c r="BM1750" s="48"/>
      <c r="BN1750" s="48"/>
      <c r="BO1750" s="48"/>
      <c r="BP1750" s="48"/>
      <c r="BQ1750" s="48"/>
      <c r="BR1750" s="48"/>
      <c r="BS1750" s="48"/>
      <c r="BT1750" s="48"/>
      <c r="BU1750" s="48"/>
    </row>
    <row r="1751" spans="1:73" hidden="1">
      <c r="A1751" s="48"/>
      <c r="B1751" s="48"/>
      <c r="C1751" s="48"/>
      <c r="D1751" s="48"/>
      <c r="E1751" s="48"/>
      <c r="F1751" s="48"/>
      <c r="G1751" s="48"/>
      <c r="H1751" s="48"/>
      <c r="I1751" s="48"/>
      <c r="J1751" s="48"/>
      <c r="K1751" s="48"/>
      <c r="L1751" s="144"/>
      <c r="M1751" s="48"/>
      <c r="N1751" s="147" t="s">
        <v>4147</v>
      </c>
      <c r="O1751" s="48"/>
      <c r="P1751" s="48"/>
      <c r="Q1751" s="48"/>
      <c r="R1751" s="48"/>
      <c r="S1751" s="48"/>
      <c r="T1751" s="48"/>
      <c r="U1751" s="48"/>
      <c r="V1751" s="48"/>
      <c r="W1751" s="48"/>
      <c r="X1751" s="48"/>
      <c r="Y1751" s="48"/>
      <c r="Z1751" s="48"/>
      <c r="AA1751" s="48"/>
      <c r="AB1751" s="48"/>
      <c r="AC1751" s="48"/>
      <c r="AD1751" s="48"/>
      <c r="AE1751" s="48"/>
      <c r="AF1751" s="48"/>
      <c r="AG1751" s="48"/>
      <c r="AH1751" s="48"/>
      <c r="AI1751" s="48"/>
      <c r="AJ1751" s="48"/>
      <c r="AK1751" s="48"/>
      <c r="AL1751" s="48"/>
      <c r="AM1751" s="48"/>
      <c r="AN1751" s="48"/>
      <c r="AO1751" s="48"/>
      <c r="AP1751" s="48"/>
      <c r="AQ1751" s="48"/>
      <c r="AR1751" s="48"/>
      <c r="AS1751" s="48"/>
      <c r="AT1751" s="48"/>
      <c r="AU1751" s="48"/>
      <c r="AV1751" s="48"/>
      <c r="AW1751" s="48"/>
      <c r="AX1751" s="48"/>
      <c r="AY1751" s="48"/>
      <c r="AZ1751" s="48"/>
      <c r="BA1751" s="48"/>
      <c r="BB1751" s="48"/>
      <c r="BC1751" s="48"/>
      <c r="BD1751" s="48"/>
      <c r="BE1751" s="48"/>
      <c r="BF1751" s="48"/>
      <c r="BG1751" s="48"/>
      <c r="BH1751" s="48"/>
      <c r="BI1751" s="48"/>
      <c r="BJ1751" s="48"/>
      <c r="BK1751" s="48"/>
      <c r="BL1751" s="48"/>
      <c r="BM1751" s="48"/>
      <c r="BN1751" s="48"/>
      <c r="BO1751" s="48"/>
      <c r="BP1751" s="48"/>
      <c r="BQ1751" s="48"/>
      <c r="BR1751" s="48"/>
      <c r="BS1751" s="48"/>
      <c r="BT1751" s="48"/>
      <c r="BU1751" s="48"/>
    </row>
    <row r="1752" spans="1:73" hidden="1">
      <c r="A1752" s="48"/>
      <c r="B1752" s="48"/>
      <c r="C1752" s="48"/>
      <c r="D1752" s="48"/>
      <c r="E1752" s="48"/>
      <c r="F1752" s="48"/>
      <c r="G1752" s="48"/>
      <c r="H1752" s="48"/>
      <c r="I1752" s="48"/>
      <c r="J1752" s="48"/>
      <c r="K1752" s="48"/>
      <c r="L1752" s="144"/>
      <c r="M1752" s="48"/>
      <c r="N1752" s="147" t="s">
        <v>4148</v>
      </c>
      <c r="O1752" s="48"/>
      <c r="P1752" s="48"/>
      <c r="Q1752" s="48"/>
      <c r="R1752" s="48"/>
      <c r="S1752" s="48"/>
      <c r="T1752" s="48"/>
      <c r="U1752" s="48"/>
      <c r="V1752" s="48"/>
      <c r="W1752" s="48"/>
      <c r="X1752" s="48"/>
      <c r="Y1752" s="48"/>
      <c r="Z1752" s="48"/>
      <c r="AA1752" s="48"/>
      <c r="AB1752" s="48"/>
      <c r="AC1752" s="48"/>
      <c r="AD1752" s="48"/>
      <c r="AE1752" s="48"/>
      <c r="AF1752" s="48"/>
      <c r="AG1752" s="48"/>
      <c r="AH1752" s="48"/>
      <c r="AI1752" s="48"/>
      <c r="AJ1752" s="48"/>
      <c r="AK1752" s="48"/>
      <c r="AL1752" s="48"/>
      <c r="AM1752" s="48"/>
      <c r="AN1752" s="48"/>
      <c r="AO1752" s="48"/>
      <c r="AP1752" s="48"/>
      <c r="AQ1752" s="48"/>
      <c r="AR1752" s="48"/>
      <c r="AS1752" s="48"/>
      <c r="AT1752" s="48"/>
      <c r="AU1752" s="48"/>
      <c r="AV1752" s="48"/>
      <c r="AW1752" s="48"/>
      <c r="AX1752" s="48"/>
      <c r="AY1752" s="48"/>
      <c r="AZ1752" s="48"/>
      <c r="BA1752" s="48"/>
      <c r="BB1752" s="48"/>
      <c r="BC1752" s="48"/>
      <c r="BD1752" s="48"/>
      <c r="BE1752" s="48"/>
      <c r="BF1752" s="48"/>
      <c r="BG1752" s="48"/>
      <c r="BH1752" s="48"/>
      <c r="BI1752" s="48"/>
      <c r="BJ1752" s="48"/>
      <c r="BK1752" s="48"/>
      <c r="BL1752" s="48"/>
      <c r="BM1752" s="48"/>
      <c r="BN1752" s="48"/>
      <c r="BO1752" s="48"/>
      <c r="BP1752" s="48"/>
      <c r="BQ1752" s="48"/>
      <c r="BR1752" s="48"/>
      <c r="BS1752" s="48"/>
      <c r="BT1752" s="48"/>
      <c r="BU1752" s="48"/>
    </row>
    <row r="1753" spans="1:73" hidden="1">
      <c r="A1753" s="48"/>
      <c r="B1753" s="48"/>
      <c r="C1753" s="48"/>
      <c r="D1753" s="48"/>
      <c r="E1753" s="48"/>
      <c r="F1753" s="48"/>
      <c r="G1753" s="48"/>
      <c r="H1753" s="48"/>
      <c r="I1753" s="48"/>
      <c r="J1753" s="48"/>
      <c r="K1753" s="48"/>
      <c r="L1753" s="144"/>
      <c r="M1753" s="48"/>
      <c r="N1753" s="147" t="s">
        <v>4149</v>
      </c>
      <c r="O1753" s="48"/>
      <c r="P1753" s="48"/>
      <c r="Q1753" s="48"/>
      <c r="R1753" s="48"/>
      <c r="S1753" s="48"/>
      <c r="T1753" s="48"/>
      <c r="U1753" s="48"/>
      <c r="V1753" s="48"/>
      <c r="W1753" s="48"/>
      <c r="X1753" s="48"/>
      <c r="Y1753" s="48"/>
      <c r="Z1753" s="48"/>
      <c r="AA1753" s="48"/>
      <c r="AB1753" s="48"/>
      <c r="AC1753" s="48"/>
      <c r="AD1753" s="48"/>
      <c r="AE1753" s="48"/>
      <c r="AF1753" s="48"/>
      <c r="AG1753" s="48"/>
      <c r="AH1753" s="48"/>
      <c r="AI1753" s="48"/>
      <c r="AJ1753" s="48"/>
      <c r="AK1753" s="48"/>
      <c r="AL1753" s="48"/>
      <c r="AM1753" s="48"/>
      <c r="AN1753" s="48"/>
      <c r="AO1753" s="48"/>
      <c r="AP1753" s="48"/>
      <c r="AQ1753" s="48"/>
      <c r="AR1753" s="48"/>
      <c r="AS1753" s="48"/>
      <c r="AT1753" s="48"/>
      <c r="AU1753" s="48"/>
      <c r="AV1753" s="48"/>
      <c r="AW1753" s="48"/>
      <c r="AX1753" s="48"/>
      <c r="AY1753" s="48"/>
      <c r="AZ1753" s="48"/>
      <c r="BA1753" s="48"/>
      <c r="BB1753" s="48"/>
      <c r="BC1753" s="48"/>
      <c r="BD1753" s="48"/>
      <c r="BE1753" s="48"/>
      <c r="BF1753" s="48"/>
      <c r="BG1753" s="48"/>
      <c r="BH1753" s="48"/>
      <c r="BI1753" s="48"/>
      <c r="BJ1753" s="48"/>
      <c r="BK1753" s="48"/>
      <c r="BL1753" s="48"/>
      <c r="BM1753" s="48"/>
      <c r="BN1753" s="48"/>
      <c r="BO1753" s="48"/>
      <c r="BP1753" s="48"/>
      <c r="BQ1753" s="48"/>
      <c r="BR1753" s="48"/>
      <c r="BS1753" s="48"/>
      <c r="BT1753" s="48"/>
      <c r="BU1753" s="48"/>
    </row>
    <row r="1754" spans="1:73" hidden="1">
      <c r="A1754" s="48"/>
      <c r="B1754" s="48"/>
      <c r="C1754" s="48"/>
      <c r="D1754" s="48"/>
      <c r="E1754" s="48"/>
      <c r="F1754" s="48"/>
      <c r="G1754" s="48"/>
      <c r="H1754" s="48"/>
      <c r="I1754" s="48"/>
      <c r="J1754" s="48"/>
      <c r="K1754" s="48"/>
      <c r="L1754" s="171"/>
      <c r="M1754" s="48"/>
      <c r="N1754" s="147" t="s">
        <v>1488</v>
      </c>
      <c r="O1754" s="48"/>
      <c r="P1754" s="48"/>
      <c r="Q1754" s="48"/>
      <c r="R1754" s="48"/>
      <c r="S1754" s="48"/>
      <c r="T1754" s="48"/>
      <c r="U1754" s="48"/>
      <c r="V1754" s="48"/>
      <c r="W1754" s="48"/>
      <c r="X1754" s="48"/>
      <c r="Y1754" s="48"/>
      <c r="Z1754" s="48"/>
      <c r="AA1754" s="48"/>
      <c r="AB1754" s="48"/>
      <c r="AC1754" s="48"/>
      <c r="AD1754" s="48"/>
      <c r="AE1754" s="48"/>
      <c r="AF1754" s="48"/>
      <c r="AG1754" s="48"/>
      <c r="AH1754" s="48"/>
      <c r="AI1754" s="48"/>
      <c r="AJ1754" s="48"/>
      <c r="AK1754" s="48"/>
      <c r="AL1754" s="48"/>
      <c r="AM1754" s="48"/>
      <c r="AN1754" s="48"/>
      <c r="AO1754" s="48"/>
      <c r="AP1754" s="48"/>
      <c r="AQ1754" s="48"/>
      <c r="AR1754" s="48"/>
      <c r="AS1754" s="48"/>
      <c r="AT1754" s="48"/>
      <c r="AU1754" s="48"/>
      <c r="AV1754" s="48"/>
      <c r="AW1754" s="48"/>
      <c r="AX1754" s="48"/>
      <c r="AY1754" s="48"/>
      <c r="AZ1754" s="48"/>
      <c r="BA1754" s="48"/>
      <c r="BB1754" s="48"/>
      <c r="BC1754" s="48"/>
      <c r="BD1754" s="48"/>
      <c r="BE1754" s="48"/>
      <c r="BF1754" s="48"/>
      <c r="BG1754" s="48"/>
      <c r="BH1754" s="48"/>
      <c r="BI1754" s="48"/>
      <c r="BJ1754" s="48"/>
      <c r="BK1754" s="48"/>
      <c r="BL1754" s="48"/>
      <c r="BM1754" s="48"/>
      <c r="BN1754" s="48"/>
      <c r="BO1754" s="48"/>
      <c r="BP1754" s="48"/>
      <c r="BQ1754" s="48"/>
      <c r="BR1754" s="48"/>
      <c r="BS1754" s="48"/>
      <c r="BT1754" s="48"/>
      <c r="BU1754" s="48"/>
    </row>
    <row r="1755" spans="1:73" hidden="1">
      <c r="A1755" s="48"/>
      <c r="B1755" s="48"/>
      <c r="C1755" s="48"/>
      <c r="D1755" s="48"/>
      <c r="E1755" s="48"/>
      <c r="F1755" s="48"/>
      <c r="G1755" s="48"/>
      <c r="H1755" s="48"/>
      <c r="I1755" s="48"/>
      <c r="J1755" s="48"/>
      <c r="K1755" s="48"/>
      <c r="L1755" s="144"/>
      <c r="M1755" s="48"/>
      <c r="N1755" s="147" t="s">
        <v>1502</v>
      </c>
      <c r="O1755" s="48"/>
      <c r="P1755" s="48"/>
      <c r="Q1755" s="48"/>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c r="AM1755" s="48"/>
      <c r="AN1755" s="48"/>
      <c r="AO1755" s="48"/>
      <c r="AP1755" s="48"/>
      <c r="AQ1755" s="48"/>
      <c r="AR1755" s="48"/>
      <c r="AS1755" s="48"/>
      <c r="AT1755" s="48"/>
      <c r="AU1755" s="48"/>
      <c r="AV1755" s="48"/>
      <c r="AW1755" s="48"/>
      <c r="AX1755" s="48"/>
      <c r="AY1755" s="48"/>
      <c r="AZ1755" s="48"/>
      <c r="BA1755" s="48"/>
      <c r="BB1755" s="48"/>
      <c r="BC1755" s="48"/>
      <c r="BD1755" s="48"/>
      <c r="BE1755" s="48"/>
      <c r="BF1755" s="48"/>
      <c r="BG1755" s="48"/>
      <c r="BH1755" s="48"/>
      <c r="BI1755" s="48"/>
      <c r="BJ1755" s="48"/>
      <c r="BK1755" s="48"/>
      <c r="BL1755" s="48"/>
      <c r="BM1755" s="48"/>
      <c r="BN1755" s="48"/>
      <c r="BO1755" s="48"/>
      <c r="BP1755" s="48"/>
      <c r="BQ1755" s="48"/>
      <c r="BR1755" s="48"/>
      <c r="BS1755" s="48"/>
      <c r="BT1755" s="48"/>
      <c r="BU1755" s="48"/>
    </row>
    <row r="1756" spans="1:73" hidden="1">
      <c r="A1756" s="48"/>
      <c r="B1756" s="48"/>
      <c r="C1756" s="48"/>
      <c r="D1756" s="48"/>
      <c r="E1756" s="48"/>
      <c r="F1756" s="48"/>
      <c r="G1756" s="48"/>
      <c r="H1756" s="48"/>
      <c r="I1756" s="48"/>
      <c r="J1756" s="48"/>
      <c r="K1756" s="48"/>
      <c r="L1756" s="144"/>
      <c r="M1756" s="48"/>
      <c r="N1756" s="147" t="s">
        <v>4150</v>
      </c>
      <c r="O1756" s="48"/>
      <c r="P1756" s="48"/>
      <c r="Q1756" s="48"/>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c r="AM1756" s="48"/>
      <c r="AN1756" s="48"/>
      <c r="AO1756" s="48"/>
      <c r="AP1756" s="48"/>
      <c r="AQ1756" s="48"/>
      <c r="AR1756" s="48"/>
      <c r="AS1756" s="48"/>
      <c r="AT1756" s="48"/>
      <c r="AU1756" s="48"/>
      <c r="AV1756" s="48"/>
      <c r="AW1756" s="48"/>
      <c r="AX1756" s="48"/>
      <c r="AY1756" s="48"/>
      <c r="AZ1756" s="48"/>
      <c r="BA1756" s="48"/>
      <c r="BB1756" s="48"/>
      <c r="BC1756" s="48"/>
      <c r="BD1756" s="48"/>
      <c r="BE1756" s="48"/>
      <c r="BF1756" s="48"/>
      <c r="BG1756" s="48"/>
      <c r="BH1756" s="48"/>
      <c r="BI1756" s="48"/>
      <c r="BJ1756" s="48"/>
      <c r="BK1756" s="48"/>
      <c r="BL1756" s="48"/>
      <c r="BM1756" s="48"/>
      <c r="BN1756" s="48"/>
      <c r="BO1756" s="48"/>
      <c r="BP1756" s="48"/>
      <c r="BQ1756" s="48"/>
      <c r="BR1756" s="48"/>
      <c r="BS1756" s="48"/>
      <c r="BT1756" s="48"/>
      <c r="BU1756" s="48"/>
    </row>
    <row r="1757" spans="1:73" hidden="1">
      <c r="A1757" s="48"/>
      <c r="B1757" s="48"/>
      <c r="C1757" s="48"/>
      <c r="D1757" s="48"/>
      <c r="E1757" s="48"/>
      <c r="F1757" s="48"/>
      <c r="G1757" s="48"/>
      <c r="H1757" s="48"/>
      <c r="I1757" s="48"/>
      <c r="J1757" s="48"/>
      <c r="K1757" s="48"/>
      <c r="L1757" s="144"/>
      <c r="M1757" s="48"/>
      <c r="N1757" s="147" t="s">
        <v>4151</v>
      </c>
      <c r="O1757" s="48"/>
      <c r="P1757" s="48"/>
      <c r="Q1757" s="48"/>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c r="AM1757" s="48"/>
      <c r="AN1757" s="48"/>
      <c r="AO1757" s="48"/>
      <c r="AP1757" s="48"/>
      <c r="AQ1757" s="48"/>
      <c r="AR1757" s="48"/>
      <c r="AS1757" s="48"/>
      <c r="AT1757" s="48"/>
      <c r="AU1757" s="48"/>
      <c r="AV1757" s="48"/>
      <c r="AW1757" s="48"/>
      <c r="AX1757" s="48"/>
      <c r="AY1757" s="48"/>
      <c r="AZ1757" s="48"/>
      <c r="BA1757" s="48"/>
      <c r="BB1757" s="48"/>
      <c r="BC1757" s="48"/>
      <c r="BD1757" s="48"/>
      <c r="BE1757" s="48"/>
      <c r="BF1757" s="48"/>
      <c r="BG1757" s="48"/>
      <c r="BH1757" s="48"/>
      <c r="BI1757" s="48"/>
      <c r="BJ1757" s="48"/>
      <c r="BK1757" s="48"/>
      <c r="BL1757" s="48"/>
      <c r="BM1757" s="48"/>
      <c r="BN1757" s="48"/>
      <c r="BO1757" s="48"/>
      <c r="BP1757" s="48"/>
      <c r="BQ1757" s="48"/>
      <c r="BR1757" s="48"/>
      <c r="BS1757" s="48"/>
      <c r="BT1757" s="48"/>
      <c r="BU1757" s="48"/>
    </row>
    <row r="1758" spans="1:73" hidden="1">
      <c r="A1758" s="48"/>
      <c r="B1758" s="48"/>
      <c r="C1758" s="48"/>
      <c r="D1758" s="48"/>
      <c r="E1758" s="48"/>
      <c r="F1758" s="48"/>
      <c r="G1758" s="48"/>
      <c r="H1758" s="48"/>
      <c r="I1758" s="48"/>
      <c r="J1758" s="48"/>
      <c r="K1758" s="48"/>
      <c r="L1758" s="171"/>
      <c r="M1758" s="48"/>
      <c r="N1758" s="147" t="s">
        <v>4152</v>
      </c>
      <c r="O1758" s="48"/>
      <c r="P1758" s="48"/>
      <c r="Q1758" s="48"/>
      <c r="R1758" s="48"/>
      <c r="S1758" s="48"/>
      <c r="T1758" s="48"/>
      <c r="U1758" s="48"/>
      <c r="V1758" s="48"/>
      <c r="W1758" s="48"/>
      <c r="X1758" s="48"/>
      <c r="Y1758" s="48"/>
      <c r="Z1758" s="48"/>
      <c r="AA1758" s="48"/>
      <c r="AB1758" s="48"/>
      <c r="AC1758" s="48"/>
      <c r="AD1758" s="48"/>
      <c r="AE1758" s="48"/>
      <c r="AF1758" s="48"/>
      <c r="AG1758" s="48"/>
      <c r="AH1758" s="48"/>
      <c r="AI1758" s="48"/>
      <c r="AJ1758" s="48"/>
      <c r="AK1758" s="48"/>
      <c r="AL1758" s="48"/>
      <c r="AM1758" s="48"/>
      <c r="AN1758" s="48"/>
      <c r="AO1758" s="48"/>
      <c r="AP1758" s="48"/>
      <c r="AQ1758" s="48"/>
      <c r="AR1758" s="48"/>
      <c r="AS1758" s="48"/>
      <c r="AT1758" s="48"/>
      <c r="AU1758" s="48"/>
      <c r="AV1758" s="48"/>
      <c r="AW1758" s="48"/>
      <c r="AX1758" s="48"/>
      <c r="AY1758" s="48"/>
      <c r="AZ1758" s="48"/>
      <c r="BA1758" s="48"/>
      <c r="BB1758" s="48"/>
      <c r="BC1758" s="48"/>
      <c r="BD1758" s="48"/>
      <c r="BE1758" s="48"/>
      <c r="BF1758" s="48"/>
      <c r="BG1758" s="48"/>
      <c r="BH1758" s="48"/>
      <c r="BI1758" s="48"/>
      <c r="BJ1758" s="48"/>
      <c r="BK1758" s="48"/>
      <c r="BL1758" s="48"/>
      <c r="BM1758" s="48"/>
      <c r="BN1758" s="48"/>
      <c r="BO1758" s="48"/>
      <c r="BP1758" s="48"/>
      <c r="BQ1758" s="48"/>
      <c r="BR1758" s="48"/>
      <c r="BS1758" s="48"/>
      <c r="BT1758" s="48"/>
      <c r="BU1758" s="48"/>
    </row>
    <row r="1759" spans="1:73" hidden="1">
      <c r="A1759" s="48"/>
      <c r="B1759" s="48"/>
      <c r="C1759" s="48"/>
      <c r="D1759" s="48"/>
      <c r="E1759" s="48"/>
      <c r="F1759" s="48"/>
      <c r="G1759" s="48"/>
      <c r="H1759" s="48"/>
      <c r="I1759" s="48"/>
      <c r="J1759" s="48"/>
      <c r="K1759" s="48"/>
      <c r="L1759" s="144"/>
      <c r="M1759" s="48"/>
      <c r="N1759" s="147" t="s">
        <v>4153</v>
      </c>
      <c r="O1759" s="48"/>
      <c r="P1759" s="48"/>
      <c r="Q1759" s="48"/>
      <c r="R1759" s="48"/>
      <c r="S1759" s="48"/>
      <c r="T1759" s="48"/>
      <c r="U1759" s="48"/>
      <c r="V1759" s="48"/>
      <c r="W1759" s="48"/>
      <c r="X1759" s="48"/>
      <c r="Y1759" s="48"/>
      <c r="Z1759" s="48"/>
      <c r="AA1759" s="48"/>
      <c r="AB1759" s="48"/>
      <c r="AC1759" s="48"/>
      <c r="AD1759" s="48"/>
      <c r="AE1759" s="48"/>
      <c r="AF1759" s="48"/>
      <c r="AG1759" s="48"/>
      <c r="AH1759" s="48"/>
      <c r="AI1759" s="48"/>
      <c r="AJ1759" s="48"/>
      <c r="AK1759" s="48"/>
      <c r="AL1759" s="48"/>
      <c r="AM1759" s="48"/>
      <c r="AN1759" s="48"/>
      <c r="AO1759" s="48"/>
      <c r="AP1759" s="48"/>
      <c r="AQ1759" s="48"/>
      <c r="AR1759" s="48"/>
      <c r="AS1759" s="48"/>
      <c r="AT1759" s="48"/>
      <c r="AU1759" s="48"/>
      <c r="AV1759" s="48"/>
      <c r="AW1759" s="48"/>
      <c r="AX1759" s="48"/>
      <c r="AY1759" s="48"/>
      <c r="AZ1759" s="48"/>
      <c r="BA1759" s="48"/>
      <c r="BB1759" s="48"/>
      <c r="BC1759" s="48"/>
      <c r="BD1759" s="48"/>
      <c r="BE1759" s="48"/>
      <c r="BF1759" s="48"/>
      <c r="BG1759" s="48"/>
      <c r="BH1759" s="48"/>
      <c r="BI1759" s="48"/>
      <c r="BJ1759" s="48"/>
      <c r="BK1759" s="48"/>
      <c r="BL1759" s="48"/>
      <c r="BM1759" s="48"/>
      <c r="BN1759" s="48"/>
      <c r="BO1759" s="48"/>
      <c r="BP1759" s="48"/>
      <c r="BQ1759" s="48"/>
      <c r="BR1759" s="48"/>
      <c r="BS1759" s="48"/>
      <c r="BT1759" s="48"/>
      <c r="BU1759" s="48"/>
    </row>
    <row r="1760" spans="1:73" hidden="1">
      <c r="A1760" s="48"/>
      <c r="B1760" s="48"/>
      <c r="C1760" s="48"/>
      <c r="D1760" s="48"/>
      <c r="E1760" s="48"/>
      <c r="F1760" s="48"/>
      <c r="G1760" s="48"/>
      <c r="H1760" s="48"/>
      <c r="I1760" s="48"/>
      <c r="J1760" s="48"/>
      <c r="K1760" s="48"/>
      <c r="L1760" s="144"/>
      <c r="M1760" s="48"/>
      <c r="N1760" s="147" t="s">
        <v>4154</v>
      </c>
      <c r="O1760" s="48"/>
      <c r="P1760" s="48"/>
      <c r="Q1760" s="48"/>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c r="AM1760" s="48"/>
      <c r="AN1760" s="48"/>
      <c r="AO1760" s="48"/>
      <c r="AP1760" s="48"/>
      <c r="AQ1760" s="48"/>
      <c r="AR1760" s="48"/>
      <c r="AS1760" s="48"/>
      <c r="AT1760" s="48"/>
      <c r="AU1760" s="48"/>
      <c r="AV1760" s="48"/>
      <c r="AW1760" s="48"/>
      <c r="AX1760" s="48"/>
      <c r="AY1760" s="48"/>
      <c r="AZ1760" s="48"/>
      <c r="BA1760" s="48"/>
      <c r="BB1760" s="48"/>
      <c r="BC1760" s="48"/>
      <c r="BD1760" s="48"/>
      <c r="BE1760" s="48"/>
      <c r="BF1760" s="48"/>
      <c r="BG1760" s="48"/>
      <c r="BH1760" s="48"/>
      <c r="BI1760" s="48"/>
      <c r="BJ1760" s="48"/>
      <c r="BK1760" s="48"/>
      <c r="BL1760" s="48"/>
      <c r="BM1760" s="48"/>
      <c r="BN1760" s="48"/>
      <c r="BO1760" s="48"/>
      <c r="BP1760" s="48"/>
      <c r="BQ1760" s="48"/>
      <c r="BR1760" s="48"/>
      <c r="BS1760" s="48"/>
      <c r="BT1760" s="48"/>
      <c r="BU1760" s="48"/>
    </row>
    <row r="1761" spans="1:73" hidden="1">
      <c r="A1761" s="48"/>
      <c r="B1761" s="48"/>
      <c r="C1761" s="48"/>
      <c r="D1761" s="48"/>
      <c r="E1761" s="48"/>
      <c r="F1761" s="48"/>
      <c r="G1761" s="48"/>
      <c r="H1761" s="48"/>
      <c r="I1761" s="48"/>
      <c r="J1761" s="48"/>
      <c r="K1761" s="48"/>
      <c r="L1761" s="144"/>
      <c r="M1761" s="48"/>
      <c r="N1761" s="147" t="s">
        <v>4155</v>
      </c>
      <c r="O1761" s="48"/>
      <c r="P1761" s="48"/>
      <c r="Q1761" s="48"/>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c r="AM1761" s="48"/>
      <c r="AN1761" s="48"/>
      <c r="AO1761" s="48"/>
      <c r="AP1761" s="48"/>
      <c r="AQ1761" s="48"/>
      <c r="AR1761" s="48"/>
      <c r="AS1761" s="48"/>
      <c r="AT1761" s="48"/>
      <c r="AU1761" s="48"/>
      <c r="AV1761" s="48"/>
      <c r="AW1761" s="48"/>
      <c r="AX1761" s="48"/>
      <c r="AY1761" s="48"/>
      <c r="AZ1761" s="48"/>
      <c r="BA1761" s="48"/>
      <c r="BB1761" s="48"/>
      <c r="BC1761" s="48"/>
      <c r="BD1761" s="48"/>
      <c r="BE1761" s="48"/>
      <c r="BF1761" s="48"/>
      <c r="BG1761" s="48"/>
      <c r="BH1761" s="48"/>
      <c r="BI1761" s="48"/>
      <c r="BJ1761" s="48"/>
      <c r="BK1761" s="48"/>
      <c r="BL1761" s="48"/>
      <c r="BM1761" s="48"/>
      <c r="BN1761" s="48"/>
      <c r="BO1761" s="48"/>
      <c r="BP1761" s="48"/>
      <c r="BQ1761" s="48"/>
      <c r="BR1761" s="48"/>
      <c r="BS1761" s="48"/>
      <c r="BT1761" s="48"/>
      <c r="BU1761" s="48"/>
    </row>
    <row r="1762" spans="1:73" hidden="1">
      <c r="A1762" s="48"/>
      <c r="B1762" s="48"/>
      <c r="C1762" s="48"/>
      <c r="D1762" s="48"/>
      <c r="E1762" s="48"/>
      <c r="F1762" s="48"/>
      <c r="G1762" s="48"/>
      <c r="H1762" s="48"/>
      <c r="I1762" s="48"/>
      <c r="J1762" s="48"/>
      <c r="K1762" s="48"/>
      <c r="L1762" s="171"/>
      <c r="M1762" s="48"/>
      <c r="N1762" s="147" t="s">
        <v>4156</v>
      </c>
      <c r="O1762" s="48"/>
      <c r="P1762" s="48"/>
      <c r="Q1762" s="48"/>
      <c r="R1762" s="48"/>
      <c r="S1762" s="48"/>
      <c r="T1762" s="48"/>
      <c r="U1762" s="48"/>
      <c r="V1762" s="48"/>
      <c r="W1762" s="48"/>
      <c r="X1762" s="48"/>
      <c r="Y1762" s="48"/>
      <c r="Z1762" s="48"/>
      <c r="AA1762" s="48"/>
      <c r="AB1762" s="48"/>
      <c r="AC1762" s="48"/>
      <c r="AD1762" s="48"/>
      <c r="AE1762" s="48"/>
      <c r="AF1762" s="48"/>
      <c r="AG1762" s="48"/>
      <c r="AH1762" s="48"/>
      <c r="AI1762" s="48"/>
      <c r="AJ1762" s="48"/>
      <c r="AK1762" s="48"/>
      <c r="AL1762" s="48"/>
      <c r="AM1762" s="48"/>
      <c r="AN1762" s="48"/>
      <c r="AO1762" s="48"/>
      <c r="AP1762" s="48"/>
      <c r="AQ1762" s="48"/>
      <c r="AR1762" s="48"/>
      <c r="AS1762" s="48"/>
      <c r="AT1762" s="48"/>
      <c r="AU1762" s="48"/>
      <c r="AV1762" s="48"/>
      <c r="AW1762" s="48"/>
      <c r="AX1762" s="48"/>
      <c r="AY1762" s="48"/>
      <c r="AZ1762" s="48"/>
      <c r="BA1762" s="48"/>
      <c r="BB1762" s="48"/>
      <c r="BC1762" s="48"/>
      <c r="BD1762" s="48"/>
      <c r="BE1762" s="48"/>
      <c r="BF1762" s="48"/>
      <c r="BG1762" s="48"/>
      <c r="BH1762" s="48"/>
      <c r="BI1762" s="48"/>
      <c r="BJ1762" s="48"/>
      <c r="BK1762" s="48"/>
      <c r="BL1762" s="48"/>
      <c r="BM1762" s="48"/>
      <c r="BN1762" s="48"/>
      <c r="BO1762" s="48"/>
      <c r="BP1762" s="48"/>
      <c r="BQ1762" s="48"/>
      <c r="BR1762" s="48"/>
      <c r="BS1762" s="48"/>
      <c r="BT1762" s="48"/>
      <c r="BU1762" s="48"/>
    </row>
    <row r="1763" spans="1:73" hidden="1">
      <c r="A1763" s="48"/>
      <c r="B1763" s="48"/>
      <c r="C1763" s="48"/>
      <c r="D1763" s="48"/>
      <c r="E1763" s="48"/>
      <c r="F1763" s="48"/>
      <c r="G1763" s="48"/>
      <c r="H1763" s="48"/>
      <c r="I1763" s="48"/>
      <c r="J1763" s="48"/>
      <c r="K1763" s="48"/>
      <c r="L1763" s="144"/>
      <c r="M1763" s="48"/>
      <c r="N1763" s="147" t="s">
        <v>4157</v>
      </c>
      <c r="O1763" s="48"/>
      <c r="P1763" s="48"/>
      <c r="Q1763" s="48"/>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c r="AM1763" s="48"/>
      <c r="AN1763" s="48"/>
      <c r="AO1763" s="48"/>
      <c r="AP1763" s="48"/>
      <c r="AQ1763" s="48"/>
      <c r="AR1763" s="48"/>
      <c r="AS1763" s="48"/>
      <c r="AT1763" s="48"/>
      <c r="AU1763" s="48"/>
      <c r="AV1763" s="48"/>
      <c r="AW1763" s="48"/>
      <c r="AX1763" s="48"/>
      <c r="AY1763" s="48"/>
      <c r="AZ1763" s="48"/>
      <c r="BA1763" s="48"/>
      <c r="BB1763" s="48"/>
      <c r="BC1763" s="48"/>
      <c r="BD1763" s="48"/>
      <c r="BE1763" s="48"/>
      <c r="BF1763" s="48"/>
      <c r="BG1763" s="48"/>
      <c r="BH1763" s="48"/>
      <c r="BI1763" s="48"/>
      <c r="BJ1763" s="48"/>
      <c r="BK1763" s="48"/>
      <c r="BL1763" s="48"/>
      <c r="BM1763" s="48"/>
      <c r="BN1763" s="48"/>
      <c r="BO1763" s="48"/>
      <c r="BP1763" s="48"/>
      <c r="BQ1763" s="48"/>
      <c r="BR1763" s="48"/>
      <c r="BS1763" s="48"/>
      <c r="BT1763" s="48"/>
      <c r="BU1763" s="48"/>
    </row>
    <row r="1764" spans="1:73" hidden="1">
      <c r="A1764" s="48"/>
      <c r="B1764" s="48"/>
      <c r="C1764" s="48"/>
      <c r="D1764" s="48"/>
      <c r="E1764" s="48"/>
      <c r="F1764" s="48"/>
      <c r="G1764" s="48"/>
      <c r="H1764" s="48"/>
      <c r="I1764" s="48"/>
      <c r="J1764" s="48"/>
      <c r="K1764" s="48"/>
      <c r="L1764" s="144"/>
      <c r="M1764" s="48"/>
      <c r="N1764" s="147" t="s">
        <v>1646</v>
      </c>
      <c r="O1764" s="48"/>
      <c r="P1764" s="48"/>
      <c r="Q1764" s="48"/>
      <c r="R1764" s="48"/>
      <c r="S1764" s="48"/>
      <c r="T1764" s="48"/>
      <c r="U1764" s="48"/>
      <c r="V1764" s="48"/>
      <c r="W1764" s="48"/>
      <c r="X1764" s="48"/>
      <c r="Y1764" s="48"/>
      <c r="Z1764" s="48"/>
      <c r="AA1764" s="48"/>
      <c r="AB1764" s="48"/>
      <c r="AC1764" s="48"/>
      <c r="AD1764" s="48"/>
      <c r="AE1764" s="48"/>
      <c r="AF1764" s="48"/>
      <c r="AG1764" s="48"/>
      <c r="AH1764" s="48"/>
      <c r="AI1764" s="48"/>
      <c r="AJ1764" s="48"/>
      <c r="AK1764" s="48"/>
      <c r="AL1764" s="48"/>
      <c r="AM1764" s="48"/>
      <c r="AN1764" s="48"/>
      <c r="AO1764" s="48"/>
      <c r="AP1764" s="48"/>
      <c r="AQ1764" s="48"/>
      <c r="AR1764" s="48"/>
      <c r="AS1764" s="48"/>
      <c r="AT1764" s="48"/>
      <c r="AU1764" s="48"/>
      <c r="AV1764" s="48"/>
      <c r="AW1764" s="48"/>
      <c r="AX1764" s="48"/>
      <c r="AY1764" s="48"/>
      <c r="AZ1764" s="48"/>
      <c r="BA1764" s="48"/>
      <c r="BB1764" s="48"/>
      <c r="BC1764" s="48"/>
      <c r="BD1764" s="48"/>
      <c r="BE1764" s="48"/>
      <c r="BF1764" s="48"/>
      <c r="BG1764" s="48"/>
      <c r="BH1764" s="48"/>
      <c r="BI1764" s="48"/>
      <c r="BJ1764" s="48"/>
      <c r="BK1764" s="48"/>
      <c r="BL1764" s="48"/>
      <c r="BM1764" s="48"/>
      <c r="BN1764" s="48"/>
      <c r="BO1764" s="48"/>
      <c r="BP1764" s="48"/>
      <c r="BQ1764" s="48"/>
      <c r="BR1764" s="48"/>
      <c r="BS1764" s="48"/>
      <c r="BT1764" s="48"/>
      <c r="BU1764" s="48"/>
    </row>
    <row r="1765" spans="1:73" hidden="1">
      <c r="A1765" s="48"/>
      <c r="B1765" s="48"/>
      <c r="C1765" s="48"/>
      <c r="D1765" s="48"/>
      <c r="E1765" s="48"/>
      <c r="F1765" s="48"/>
      <c r="G1765" s="48"/>
      <c r="H1765" s="48"/>
      <c r="I1765" s="48"/>
      <c r="J1765" s="48"/>
      <c r="K1765" s="48"/>
      <c r="L1765" s="144"/>
      <c r="M1765" s="48"/>
      <c r="N1765" s="147" t="s">
        <v>4158</v>
      </c>
      <c r="O1765" s="48"/>
      <c r="P1765" s="48"/>
      <c r="Q1765" s="48"/>
      <c r="R1765" s="48"/>
      <c r="S1765" s="48"/>
      <c r="T1765" s="48"/>
      <c r="U1765" s="48"/>
      <c r="V1765" s="48"/>
      <c r="W1765" s="48"/>
      <c r="X1765" s="48"/>
      <c r="Y1765" s="48"/>
      <c r="Z1765" s="48"/>
      <c r="AA1765" s="48"/>
      <c r="AB1765" s="48"/>
      <c r="AC1765" s="48"/>
      <c r="AD1765" s="48"/>
      <c r="AE1765" s="48"/>
      <c r="AF1765" s="48"/>
      <c r="AG1765" s="48"/>
      <c r="AH1765" s="48"/>
      <c r="AI1765" s="48"/>
      <c r="AJ1765" s="48"/>
      <c r="AK1765" s="48"/>
      <c r="AL1765" s="48"/>
      <c r="AM1765" s="48"/>
      <c r="AN1765" s="48"/>
      <c r="AO1765" s="48"/>
      <c r="AP1765" s="48"/>
      <c r="AQ1765" s="48"/>
      <c r="AR1765" s="48"/>
      <c r="AS1765" s="48"/>
      <c r="AT1765" s="48"/>
      <c r="AU1765" s="48"/>
      <c r="AV1765" s="48"/>
      <c r="AW1765" s="48"/>
      <c r="AX1765" s="48"/>
      <c r="AY1765" s="48"/>
      <c r="AZ1765" s="48"/>
      <c r="BA1765" s="48"/>
      <c r="BB1765" s="48"/>
      <c r="BC1765" s="48"/>
      <c r="BD1765" s="48"/>
      <c r="BE1765" s="48"/>
      <c r="BF1765" s="48"/>
      <c r="BG1765" s="48"/>
      <c r="BH1765" s="48"/>
      <c r="BI1765" s="48"/>
      <c r="BJ1765" s="48"/>
      <c r="BK1765" s="48"/>
      <c r="BL1765" s="48"/>
      <c r="BM1765" s="48"/>
      <c r="BN1765" s="48"/>
      <c r="BO1765" s="48"/>
      <c r="BP1765" s="48"/>
      <c r="BQ1765" s="48"/>
      <c r="BR1765" s="48"/>
      <c r="BS1765" s="48"/>
      <c r="BT1765" s="48"/>
      <c r="BU1765" s="48"/>
    </row>
    <row r="1766" spans="1:73" hidden="1">
      <c r="A1766" s="48"/>
      <c r="B1766" s="48"/>
      <c r="C1766" s="48"/>
      <c r="D1766" s="48"/>
      <c r="E1766" s="48"/>
      <c r="F1766" s="48"/>
      <c r="G1766" s="48"/>
      <c r="H1766" s="48"/>
      <c r="I1766" s="48"/>
      <c r="J1766" s="48"/>
      <c r="K1766" s="48"/>
      <c r="L1766" s="171"/>
      <c r="M1766" s="48"/>
      <c r="N1766" s="147" t="s">
        <v>4159</v>
      </c>
      <c r="O1766" s="48"/>
      <c r="P1766" s="48"/>
      <c r="Q1766" s="48"/>
      <c r="R1766" s="48"/>
      <c r="S1766" s="48"/>
      <c r="T1766" s="48"/>
      <c r="U1766" s="48"/>
      <c r="V1766" s="48"/>
      <c r="W1766" s="48"/>
      <c r="X1766" s="48"/>
      <c r="Y1766" s="48"/>
      <c r="Z1766" s="48"/>
      <c r="AA1766" s="48"/>
      <c r="AB1766" s="48"/>
      <c r="AC1766" s="48"/>
      <c r="AD1766" s="48"/>
      <c r="AE1766" s="48"/>
      <c r="AF1766" s="48"/>
      <c r="AG1766" s="48"/>
      <c r="AH1766" s="48"/>
      <c r="AI1766" s="48"/>
      <c r="AJ1766" s="48"/>
      <c r="AK1766" s="48"/>
      <c r="AL1766" s="48"/>
      <c r="AM1766" s="48"/>
      <c r="AN1766" s="48"/>
      <c r="AO1766" s="48"/>
      <c r="AP1766" s="48"/>
      <c r="AQ1766" s="48"/>
      <c r="AR1766" s="48"/>
      <c r="AS1766" s="48"/>
      <c r="AT1766" s="48"/>
      <c r="AU1766" s="48"/>
      <c r="AV1766" s="48"/>
      <c r="AW1766" s="48"/>
      <c r="AX1766" s="48"/>
      <c r="AY1766" s="48"/>
      <c r="AZ1766" s="48"/>
      <c r="BA1766" s="48"/>
      <c r="BB1766" s="48"/>
      <c r="BC1766" s="48"/>
      <c r="BD1766" s="48"/>
      <c r="BE1766" s="48"/>
      <c r="BF1766" s="48"/>
      <c r="BG1766" s="48"/>
      <c r="BH1766" s="48"/>
      <c r="BI1766" s="48"/>
      <c r="BJ1766" s="48"/>
      <c r="BK1766" s="48"/>
      <c r="BL1766" s="48"/>
      <c r="BM1766" s="48"/>
      <c r="BN1766" s="48"/>
      <c r="BO1766" s="48"/>
      <c r="BP1766" s="48"/>
      <c r="BQ1766" s="48"/>
      <c r="BR1766" s="48"/>
      <c r="BS1766" s="48"/>
      <c r="BT1766" s="48"/>
      <c r="BU1766" s="48"/>
    </row>
    <row r="1767" spans="1:73" hidden="1">
      <c r="A1767" s="48"/>
      <c r="B1767" s="48"/>
      <c r="C1767" s="48"/>
      <c r="D1767" s="48"/>
      <c r="E1767" s="48"/>
      <c r="F1767" s="48"/>
      <c r="G1767" s="48"/>
      <c r="H1767" s="48"/>
      <c r="I1767" s="48"/>
      <c r="J1767" s="48"/>
      <c r="K1767" s="48"/>
      <c r="L1767" s="144"/>
      <c r="M1767" s="48"/>
      <c r="N1767" s="147" t="s">
        <v>4160</v>
      </c>
      <c r="O1767" s="48"/>
      <c r="P1767" s="48"/>
      <c r="Q1767" s="48"/>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c r="AM1767" s="48"/>
      <c r="AN1767" s="48"/>
      <c r="AO1767" s="48"/>
      <c r="AP1767" s="48"/>
      <c r="AQ1767" s="48"/>
      <c r="AR1767" s="48"/>
      <c r="AS1767" s="48"/>
      <c r="AT1767" s="48"/>
      <c r="AU1767" s="48"/>
      <c r="AV1767" s="48"/>
      <c r="AW1767" s="48"/>
      <c r="AX1767" s="48"/>
      <c r="AY1767" s="48"/>
      <c r="AZ1767" s="48"/>
      <c r="BA1767" s="48"/>
      <c r="BB1767" s="48"/>
      <c r="BC1767" s="48"/>
      <c r="BD1767" s="48"/>
      <c r="BE1767" s="48"/>
      <c r="BF1767" s="48"/>
      <c r="BG1767" s="48"/>
      <c r="BH1767" s="48"/>
      <c r="BI1767" s="48"/>
      <c r="BJ1767" s="48"/>
      <c r="BK1767" s="48"/>
      <c r="BL1767" s="48"/>
      <c r="BM1767" s="48"/>
      <c r="BN1767" s="48"/>
      <c r="BO1767" s="48"/>
      <c r="BP1767" s="48"/>
      <c r="BQ1767" s="48"/>
      <c r="BR1767" s="48"/>
      <c r="BS1767" s="48"/>
      <c r="BT1767" s="48"/>
      <c r="BU1767" s="48"/>
    </row>
    <row r="1768" spans="1:73" hidden="1">
      <c r="A1768" s="48"/>
      <c r="B1768" s="48"/>
      <c r="C1768" s="48"/>
      <c r="D1768" s="48"/>
      <c r="E1768" s="48"/>
      <c r="F1768" s="48"/>
      <c r="G1768" s="48"/>
      <c r="H1768" s="48"/>
      <c r="I1768" s="48"/>
      <c r="J1768" s="48"/>
      <c r="K1768" s="48"/>
      <c r="L1768" s="144"/>
      <c r="M1768" s="48"/>
      <c r="N1768" s="147" t="s">
        <v>1712</v>
      </c>
      <c r="O1768" s="48"/>
      <c r="P1768" s="48"/>
      <c r="Q1768" s="48"/>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c r="AM1768" s="48"/>
      <c r="AN1768" s="48"/>
      <c r="AO1768" s="48"/>
      <c r="AP1768" s="48"/>
      <c r="AQ1768" s="48"/>
      <c r="AR1768" s="48"/>
      <c r="AS1768" s="48"/>
      <c r="AT1768" s="48"/>
      <c r="AU1768" s="48"/>
      <c r="AV1768" s="48"/>
      <c r="AW1768" s="48"/>
      <c r="AX1768" s="48"/>
      <c r="AY1768" s="48"/>
      <c r="AZ1768" s="48"/>
      <c r="BA1768" s="48"/>
      <c r="BB1768" s="48"/>
      <c r="BC1768" s="48"/>
      <c r="BD1768" s="48"/>
      <c r="BE1768" s="48"/>
      <c r="BF1768" s="48"/>
      <c r="BG1768" s="48"/>
      <c r="BH1768" s="48"/>
      <c r="BI1768" s="48"/>
      <c r="BJ1768" s="48"/>
      <c r="BK1768" s="48"/>
      <c r="BL1768" s="48"/>
      <c r="BM1768" s="48"/>
      <c r="BN1768" s="48"/>
      <c r="BO1768" s="48"/>
      <c r="BP1768" s="48"/>
      <c r="BQ1768" s="48"/>
      <c r="BR1768" s="48"/>
      <c r="BS1768" s="48"/>
      <c r="BT1768" s="48"/>
      <c r="BU1768" s="48"/>
    </row>
    <row r="1769" spans="1:73" hidden="1">
      <c r="A1769" s="48"/>
      <c r="B1769" s="48"/>
      <c r="C1769" s="48"/>
      <c r="D1769" s="48"/>
      <c r="E1769" s="48"/>
      <c r="F1769" s="48"/>
      <c r="G1769" s="48"/>
      <c r="H1769" s="48"/>
      <c r="I1769" s="48"/>
      <c r="J1769" s="48"/>
      <c r="K1769" s="48"/>
      <c r="L1769" s="144"/>
      <c r="M1769" s="48"/>
      <c r="N1769" s="147" t="s">
        <v>4161</v>
      </c>
      <c r="O1769" s="48"/>
      <c r="P1769" s="48"/>
      <c r="Q1769" s="48"/>
      <c r="R1769" s="48"/>
      <c r="S1769" s="48"/>
      <c r="T1769" s="48"/>
      <c r="U1769" s="48"/>
      <c r="V1769" s="48"/>
      <c r="W1769" s="48"/>
      <c r="X1769" s="48"/>
      <c r="Y1769" s="48"/>
      <c r="Z1769" s="48"/>
      <c r="AA1769" s="48"/>
      <c r="AB1769" s="48"/>
      <c r="AC1769" s="48"/>
      <c r="AD1769" s="48"/>
      <c r="AE1769" s="48"/>
      <c r="AF1769" s="48"/>
      <c r="AG1769" s="48"/>
      <c r="AH1769" s="48"/>
      <c r="AI1769" s="48"/>
      <c r="AJ1769" s="48"/>
      <c r="AK1769" s="48"/>
      <c r="AL1769" s="48"/>
      <c r="AM1769" s="48"/>
      <c r="AN1769" s="48"/>
      <c r="AO1769" s="48"/>
      <c r="AP1769" s="48"/>
      <c r="AQ1769" s="48"/>
      <c r="AR1769" s="48"/>
      <c r="AS1769" s="48"/>
      <c r="AT1769" s="48"/>
      <c r="AU1769" s="48"/>
      <c r="AV1769" s="48"/>
      <c r="AW1769" s="48"/>
      <c r="AX1769" s="48"/>
      <c r="AY1769" s="48"/>
      <c r="AZ1769" s="48"/>
      <c r="BA1769" s="48"/>
      <c r="BB1769" s="48"/>
      <c r="BC1769" s="48"/>
      <c r="BD1769" s="48"/>
      <c r="BE1769" s="48"/>
      <c r="BF1769" s="48"/>
      <c r="BG1769" s="48"/>
      <c r="BH1769" s="48"/>
      <c r="BI1769" s="48"/>
      <c r="BJ1769" s="48"/>
      <c r="BK1769" s="48"/>
      <c r="BL1769" s="48"/>
      <c r="BM1769" s="48"/>
      <c r="BN1769" s="48"/>
      <c r="BO1769" s="48"/>
      <c r="BP1769" s="48"/>
      <c r="BQ1769" s="48"/>
      <c r="BR1769" s="48"/>
      <c r="BS1769" s="48"/>
      <c r="BT1769" s="48"/>
      <c r="BU1769" s="48"/>
    </row>
    <row r="1770" spans="1:73" hidden="1">
      <c r="A1770" s="48"/>
      <c r="B1770" s="48"/>
      <c r="C1770" s="48"/>
      <c r="D1770" s="48"/>
      <c r="E1770" s="48"/>
      <c r="F1770" s="48"/>
      <c r="G1770" s="48"/>
      <c r="H1770" s="48"/>
      <c r="I1770" s="48"/>
      <c r="J1770" s="48"/>
      <c r="K1770" s="48"/>
      <c r="L1770" s="171"/>
      <c r="M1770" s="48"/>
      <c r="N1770" s="147" t="s">
        <v>4162</v>
      </c>
      <c r="O1770" s="48"/>
      <c r="P1770" s="48"/>
      <c r="Q1770" s="48"/>
      <c r="R1770" s="48"/>
      <c r="S1770" s="48"/>
      <c r="T1770" s="48"/>
      <c r="U1770" s="48"/>
      <c r="V1770" s="48"/>
      <c r="W1770" s="48"/>
      <c r="X1770" s="48"/>
      <c r="Y1770" s="48"/>
      <c r="Z1770" s="48"/>
      <c r="AA1770" s="48"/>
      <c r="AB1770" s="48"/>
      <c r="AC1770" s="48"/>
      <c r="AD1770" s="48"/>
      <c r="AE1770" s="48"/>
      <c r="AF1770" s="48"/>
      <c r="AG1770" s="48"/>
      <c r="AH1770" s="48"/>
      <c r="AI1770" s="48"/>
      <c r="AJ1770" s="48"/>
      <c r="AK1770" s="48"/>
      <c r="AL1770" s="48"/>
      <c r="AM1770" s="48"/>
      <c r="AN1770" s="48"/>
      <c r="AO1770" s="48"/>
      <c r="AP1770" s="48"/>
      <c r="AQ1770" s="48"/>
      <c r="AR1770" s="48"/>
      <c r="AS1770" s="48"/>
      <c r="AT1770" s="48"/>
      <c r="AU1770" s="48"/>
      <c r="AV1770" s="48"/>
      <c r="AW1770" s="48"/>
      <c r="AX1770" s="48"/>
      <c r="AY1770" s="48"/>
      <c r="AZ1770" s="48"/>
      <c r="BA1770" s="48"/>
      <c r="BB1770" s="48"/>
      <c r="BC1770" s="48"/>
      <c r="BD1770" s="48"/>
      <c r="BE1770" s="48"/>
      <c r="BF1770" s="48"/>
      <c r="BG1770" s="48"/>
      <c r="BH1770" s="48"/>
      <c r="BI1770" s="48"/>
      <c r="BJ1770" s="48"/>
      <c r="BK1770" s="48"/>
      <c r="BL1770" s="48"/>
      <c r="BM1770" s="48"/>
      <c r="BN1770" s="48"/>
      <c r="BO1770" s="48"/>
      <c r="BP1770" s="48"/>
      <c r="BQ1770" s="48"/>
      <c r="BR1770" s="48"/>
      <c r="BS1770" s="48"/>
      <c r="BT1770" s="48"/>
      <c r="BU1770" s="48"/>
    </row>
    <row r="1771" spans="1:73" hidden="1">
      <c r="A1771" s="48"/>
      <c r="B1771" s="48"/>
      <c r="C1771" s="48"/>
      <c r="D1771" s="48"/>
      <c r="E1771" s="48"/>
      <c r="F1771" s="48"/>
      <c r="G1771" s="48"/>
      <c r="H1771" s="48"/>
      <c r="I1771" s="48"/>
      <c r="J1771" s="48"/>
      <c r="K1771" s="48"/>
      <c r="L1771" s="144"/>
      <c r="M1771" s="48"/>
      <c r="N1771" s="147" t="s">
        <v>1778</v>
      </c>
      <c r="O1771" s="48"/>
      <c r="P1771" s="48"/>
      <c r="Q1771" s="48"/>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c r="AM1771" s="48"/>
      <c r="AN1771" s="48"/>
      <c r="AO1771" s="48"/>
      <c r="AP1771" s="48"/>
      <c r="AQ1771" s="48"/>
      <c r="AR1771" s="48"/>
      <c r="AS1771" s="48"/>
      <c r="AT1771" s="48"/>
      <c r="AU1771" s="48"/>
      <c r="AV1771" s="48"/>
      <c r="AW1771" s="48"/>
      <c r="AX1771" s="48"/>
      <c r="AY1771" s="48"/>
      <c r="AZ1771" s="48"/>
      <c r="BA1771" s="48"/>
      <c r="BB1771" s="48"/>
      <c r="BC1771" s="48"/>
      <c r="BD1771" s="48"/>
      <c r="BE1771" s="48"/>
      <c r="BF1771" s="48"/>
      <c r="BG1771" s="48"/>
      <c r="BH1771" s="48"/>
      <c r="BI1771" s="48"/>
      <c r="BJ1771" s="48"/>
      <c r="BK1771" s="48"/>
      <c r="BL1771" s="48"/>
      <c r="BM1771" s="48"/>
      <c r="BN1771" s="48"/>
      <c r="BO1771" s="48"/>
      <c r="BP1771" s="48"/>
      <c r="BQ1771" s="48"/>
      <c r="BR1771" s="48"/>
      <c r="BS1771" s="48"/>
      <c r="BT1771" s="48"/>
      <c r="BU1771" s="48"/>
    </row>
    <row r="1772" spans="1:73" hidden="1">
      <c r="A1772" s="48"/>
      <c r="B1772" s="48"/>
      <c r="C1772" s="48"/>
      <c r="D1772" s="48"/>
      <c r="E1772" s="48"/>
      <c r="F1772" s="48"/>
      <c r="G1772" s="48"/>
      <c r="H1772" s="48"/>
      <c r="I1772" s="48"/>
      <c r="J1772" s="48"/>
      <c r="K1772" s="48"/>
      <c r="L1772" s="144"/>
      <c r="M1772" s="48"/>
      <c r="N1772" s="147" t="s">
        <v>4163</v>
      </c>
      <c r="O1772" s="48"/>
      <c r="P1772" s="48"/>
      <c r="Q1772" s="48"/>
      <c r="R1772" s="48"/>
      <c r="S1772" s="48"/>
      <c r="T1772" s="48"/>
      <c r="U1772" s="48"/>
      <c r="V1772" s="48"/>
      <c r="W1772" s="48"/>
      <c r="X1772" s="48"/>
      <c r="Y1772" s="48"/>
      <c r="Z1772" s="48"/>
      <c r="AA1772" s="48"/>
      <c r="AB1772" s="48"/>
      <c r="AC1772" s="48"/>
      <c r="AD1772" s="48"/>
      <c r="AE1772" s="48"/>
      <c r="AF1772" s="48"/>
      <c r="AG1772" s="48"/>
      <c r="AH1772" s="48"/>
      <c r="AI1772" s="48"/>
      <c r="AJ1772" s="48"/>
      <c r="AK1772" s="48"/>
      <c r="AL1772" s="48"/>
      <c r="AM1772" s="48"/>
      <c r="AN1772" s="48"/>
      <c r="AO1772" s="48"/>
      <c r="AP1772" s="48"/>
      <c r="AQ1772" s="48"/>
      <c r="AR1772" s="48"/>
      <c r="AS1772" s="48"/>
      <c r="AT1772" s="48"/>
      <c r="AU1772" s="48"/>
      <c r="AV1772" s="48"/>
      <c r="AW1772" s="48"/>
      <c r="AX1772" s="48"/>
      <c r="AY1772" s="48"/>
      <c r="AZ1772" s="48"/>
      <c r="BA1772" s="48"/>
      <c r="BB1772" s="48"/>
      <c r="BC1772" s="48"/>
      <c r="BD1772" s="48"/>
      <c r="BE1772" s="48"/>
      <c r="BF1772" s="48"/>
      <c r="BG1772" s="48"/>
      <c r="BH1772" s="48"/>
      <c r="BI1772" s="48"/>
      <c r="BJ1772" s="48"/>
      <c r="BK1772" s="48"/>
      <c r="BL1772" s="48"/>
      <c r="BM1772" s="48"/>
      <c r="BN1772" s="48"/>
      <c r="BO1772" s="48"/>
      <c r="BP1772" s="48"/>
      <c r="BQ1772" s="48"/>
      <c r="BR1772" s="48"/>
      <c r="BS1772" s="48"/>
      <c r="BT1772" s="48"/>
      <c r="BU1772" s="48"/>
    </row>
    <row r="1773" spans="1:73" hidden="1">
      <c r="A1773" s="48"/>
      <c r="B1773" s="48"/>
      <c r="C1773" s="48"/>
      <c r="D1773" s="48"/>
      <c r="E1773" s="48"/>
      <c r="F1773" s="48"/>
      <c r="G1773" s="48"/>
      <c r="H1773" s="48"/>
      <c r="I1773" s="48"/>
      <c r="J1773" s="48"/>
      <c r="K1773" s="48"/>
      <c r="L1773" s="144"/>
      <c r="M1773" s="48"/>
      <c r="N1773" s="147" t="s">
        <v>4164</v>
      </c>
      <c r="O1773" s="48"/>
      <c r="P1773" s="48"/>
      <c r="Q1773" s="48"/>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c r="AM1773" s="48"/>
      <c r="AN1773" s="48"/>
      <c r="AO1773" s="48"/>
      <c r="AP1773" s="48"/>
      <c r="AQ1773" s="48"/>
      <c r="AR1773" s="48"/>
      <c r="AS1773" s="48"/>
      <c r="AT1773" s="48"/>
      <c r="AU1773" s="48"/>
      <c r="AV1773" s="48"/>
      <c r="AW1773" s="48"/>
      <c r="AX1773" s="48"/>
      <c r="AY1773" s="48"/>
      <c r="AZ1773" s="48"/>
      <c r="BA1773" s="48"/>
      <c r="BB1773" s="48"/>
      <c r="BC1773" s="48"/>
      <c r="BD1773" s="48"/>
      <c r="BE1773" s="48"/>
      <c r="BF1773" s="48"/>
      <c r="BG1773" s="48"/>
      <c r="BH1773" s="48"/>
      <c r="BI1773" s="48"/>
      <c r="BJ1773" s="48"/>
      <c r="BK1773" s="48"/>
      <c r="BL1773" s="48"/>
      <c r="BM1773" s="48"/>
      <c r="BN1773" s="48"/>
      <c r="BO1773" s="48"/>
      <c r="BP1773" s="48"/>
      <c r="BQ1773" s="48"/>
      <c r="BR1773" s="48"/>
      <c r="BS1773" s="48"/>
      <c r="BT1773" s="48"/>
      <c r="BU1773" s="48"/>
    </row>
    <row r="1774" spans="1:73" hidden="1">
      <c r="A1774" s="48"/>
      <c r="B1774" s="48"/>
      <c r="C1774" s="48"/>
      <c r="D1774" s="48"/>
      <c r="E1774" s="48"/>
      <c r="F1774" s="48"/>
      <c r="G1774" s="48"/>
      <c r="H1774" s="48"/>
      <c r="I1774" s="48"/>
      <c r="J1774" s="48"/>
      <c r="K1774" s="48"/>
      <c r="L1774" s="171"/>
      <c r="M1774" s="48"/>
      <c r="N1774" s="147" t="s">
        <v>4165</v>
      </c>
      <c r="O1774" s="48"/>
      <c r="P1774" s="48"/>
      <c r="Q1774" s="48"/>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c r="AM1774" s="48"/>
      <c r="AN1774" s="48"/>
      <c r="AO1774" s="48"/>
      <c r="AP1774" s="48"/>
      <c r="AQ1774" s="48"/>
      <c r="AR1774" s="48"/>
      <c r="AS1774" s="48"/>
      <c r="AT1774" s="48"/>
      <c r="AU1774" s="48"/>
      <c r="AV1774" s="48"/>
      <c r="AW1774" s="48"/>
      <c r="AX1774" s="48"/>
      <c r="AY1774" s="48"/>
      <c r="AZ1774" s="48"/>
      <c r="BA1774" s="48"/>
      <c r="BB1774" s="48"/>
      <c r="BC1774" s="48"/>
      <c r="BD1774" s="48"/>
      <c r="BE1774" s="48"/>
      <c r="BF1774" s="48"/>
      <c r="BG1774" s="48"/>
      <c r="BH1774" s="48"/>
      <c r="BI1774" s="48"/>
      <c r="BJ1774" s="48"/>
      <c r="BK1774" s="48"/>
      <c r="BL1774" s="48"/>
      <c r="BM1774" s="48"/>
      <c r="BN1774" s="48"/>
      <c r="BO1774" s="48"/>
      <c r="BP1774" s="48"/>
      <c r="BQ1774" s="48"/>
      <c r="BR1774" s="48"/>
      <c r="BS1774" s="48"/>
      <c r="BT1774" s="48"/>
      <c r="BU1774" s="48"/>
    </row>
    <row r="1775" spans="1:73" hidden="1">
      <c r="A1775" s="48"/>
      <c r="B1775" s="48"/>
      <c r="C1775" s="48"/>
      <c r="D1775" s="48"/>
      <c r="E1775" s="48"/>
      <c r="F1775" s="48"/>
      <c r="G1775" s="48"/>
      <c r="H1775" s="48"/>
      <c r="I1775" s="48"/>
      <c r="J1775" s="48"/>
      <c r="K1775" s="48"/>
      <c r="L1775" s="144"/>
      <c r="M1775" s="48"/>
      <c r="N1775" s="147" t="s">
        <v>4166</v>
      </c>
      <c r="O1775" s="48"/>
      <c r="P1775" s="48"/>
      <c r="Q1775" s="48"/>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c r="AM1775" s="48"/>
      <c r="AN1775" s="48"/>
      <c r="AO1775" s="48"/>
      <c r="AP1775" s="48"/>
      <c r="AQ1775" s="48"/>
      <c r="AR1775" s="48"/>
      <c r="AS1775" s="48"/>
      <c r="AT1775" s="48"/>
      <c r="AU1775" s="48"/>
      <c r="AV1775" s="48"/>
      <c r="AW1775" s="48"/>
      <c r="AX1775" s="48"/>
      <c r="AY1775" s="48"/>
      <c r="AZ1775" s="48"/>
      <c r="BA1775" s="48"/>
      <c r="BB1775" s="48"/>
      <c r="BC1775" s="48"/>
      <c r="BD1775" s="48"/>
      <c r="BE1775" s="48"/>
      <c r="BF1775" s="48"/>
      <c r="BG1775" s="48"/>
      <c r="BH1775" s="48"/>
      <c r="BI1775" s="48"/>
      <c r="BJ1775" s="48"/>
      <c r="BK1775" s="48"/>
      <c r="BL1775" s="48"/>
      <c r="BM1775" s="48"/>
      <c r="BN1775" s="48"/>
      <c r="BO1775" s="48"/>
      <c r="BP1775" s="48"/>
      <c r="BQ1775" s="48"/>
      <c r="BR1775" s="48"/>
      <c r="BS1775" s="48"/>
      <c r="BT1775" s="48"/>
      <c r="BU1775" s="48"/>
    </row>
    <row r="1776" spans="1:73" hidden="1">
      <c r="A1776" s="48"/>
      <c r="B1776" s="48"/>
      <c r="C1776" s="48"/>
      <c r="D1776" s="48"/>
      <c r="E1776" s="48"/>
      <c r="F1776" s="48"/>
      <c r="G1776" s="48"/>
      <c r="H1776" s="48"/>
      <c r="I1776" s="48"/>
      <c r="J1776" s="48"/>
      <c r="K1776" s="48"/>
      <c r="L1776" s="144"/>
      <c r="M1776" s="48"/>
      <c r="N1776" s="147" t="s">
        <v>4167</v>
      </c>
      <c r="O1776" s="48"/>
      <c r="P1776" s="48"/>
      <c r="Q1776" s="48"/>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c r="AM1776" s="48"/>
      <c r="AN1776" s="48"/>
      <c r="AO1776" s="48"/>
      <c r="AP1776" s="48"/>
      <c r="AQ1776" s="48"/>
      <c r="AR1776" s="48"/>
      <c r="AS1776" s="48"/>
      <c r="AT1776" s="48"/>
      <c r="AU1776" s="48"/>
      <c r="AV1776" s="48"/>
      <c r="AW1776" s="48"/>
      <c r="AX1776" s="48"/>
      <c r="AY1776" s="48"/>
      <c r="AZ1776" s="48"/>
      <c r="BA1776" s="48"/>
      <c r="BB1776" s="48"/>
      <c r="BC1776" s="48"/>
      <c r="BD1776" s="48"/>
      <c r="BE1776" s="48"/>
      <c r="BF1776" s="48"/>
      <c r="BG1776" s="48"/>
      <c r="BH1776" s="48"/>
      <c r="BI1776" s="48"/>
      <c r="BJ1776" s="48"/>
      <c r="BK1776" s="48"/>
      <c r="BL1776" s="48"/>
      <c r="BM1776" s="48"/>
      <c r="BN1776" s="48"/>
      <c r="BO1776" s="48"/>
      <c r="BP1776" s="48"/>
      <c r="BQ1776" s="48"/>
      <c r="BR1776" s="48"/>
      <c r="BS1776" s="48"/>
      <c r="BT1776" s="48"/>
      <c r="BU1776" s="48"/>
    </row>
    <row r="1777" spans="1:73" hidden="1">
      <c r="A1777" s="48"/>
      <c r="B1777" s="48"/>
      <c r="C1777" s="48"/>
      <c r="D1777" s="48"/>
      <c r="E1777" s="48"/>
      <c r="F1777" s="48"/>
      <c r="G1777" s="48"/>
      <c r="H1777" s="48"/>
      <c r="I1777" s="48"/>
      <c r="J1777" s="48"/>
      <c r="K1777" s="48"/>
      <c r="L1777" s="144"/>
      <c r="M1777" s="48"/>
      <c r="N1777" s="147" t="s">
        <v>4168</v>
      </c>
      <c r="O1777" s="48"/>
      <c r="P1777" s="48"/>
      <c r="Q1777" s="48"/>
      <c r="R1777" s="48"/>
      <c r="S1777" s="48"/>
      <c r="T1777" s="48"/>
      <c r="U1777" s="48"/>
      <c r="V1777" s="48"/>
      <c r="W1777" s="48"/>
      <c r="X1777" s="48"/>
      <c r="Y1777" s="48"/>
      <c r="Z1777" s="48"/>
      <c r="AA1777" s="48"/>
      <c r="AB1777" s="48"/>
      <c r="AC1777" s="48"/>
      <c r="AD1777" s="48"/>
      <c r="AE1777" s="48"/>
      <c r="AF1777" s="48"/>
      <c r="AG1777" s="48"/>
      <c r="AH1777" s="48"/>
      <c r="AI1777" s="48"/>
      <c r="AJ1777" s="48"/>
      <c r="AK1777" s="48"/>
      <c r="AL1777" s="48"/>
      <c r="AM1777" s="48"/>
      <c r="AN1777" s="48"/>
      <c r="AO1777" s="48"/>
      <c r="AP1777" s="48"/>
      <c r="AQ1777" s="48"/>
      <c r="AR1777" s="48"/>
      <c r="AS1777" s="48"/>
      <c r="AT1777" s="48"/>
      <c r="AU1777" s="48"/>
      <c r="AV1777" s="48"/>
      <c r="AW1777" s="48"/>
      <c r="AX1777" s="48"/>
      <c r="AY1777" s="48"/>
      <c r="AZ1777" s="48"/>
      <c r="BA1777" s="48"/>
      <c r="BB1777" s="48"/>
      <c r="BC1777" s="48"/>
      <c r="BD1777" s="48"/>
      <c r="BE1777" s="48"/>
      <c r="BF1777" s="48"/>
      <c r="BG1777" s="48"/>
      <c r="BH1777" s="48"/>
      <c r="BI1777" s="48"/>
      <c r="BJ1777" s="48"/>
      <c r="BK1777" s="48"/>
      <c r="BL1777" s="48"/>
      <c r="BM1777" s="48"/>
      <c r="BN1777" s="48"/>
      <c r="BO1777" s="48"/>
      <c r="BP1777" s="48"/>
      <c r="BQ1777" s="48"/>
      <c r="BR1777" s="48"/>
      <c r="BS1777" s="48"/>
      <c r="BT1777" s="48"/>
      <c r="BU1777" s="48"/>
    </row>
    <row r="1778" spans="1:73" hidden="1">
      <c r="A1778" s="48"/>
      <c r="B1778" s="48"/>
      <c r="C1778" s="48"/>
      <c r="D1778" s="48"/>
      <c r="E1778" s="48"/>
      <c r="F1778" s="48"/>
      <c r="G1778" s="48"/>
      <c r="H1778" s="48"/>
      <c r="I1778" s="48"/>
      <c r="J1778" s="48"/>
      <c r="K1778" s="48"/>
      <c r="L1778" s="171"/>
      <c r="M1778" s="48"/>
      <c r="N1778" s="147" t="s">
        <v>4169</v>
      </c>
      <c r="O1778" s="48"/>
      <c r="P1778" s="48"/>
      <c r="Q1778" s="48"/>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c r="AM1778" s="48"/>
      <c r="AN1778" s="48"/>
      <c r="AO1778" s="48"/>
      <c r="AP1778" s="48"/>
      <c r="AQ1778" s="48"/>
      <c r="AR1778" s="48"/>
      <c r="AS1778" s="48"/>
      <c r="AT1778" s="48"/>
      <c r="AU1778" s="48"/>
      <c r="AV1778" s="48"/>
      <c r="AW1778" s="48"/>
      <c r="AX1778" s="48"/>
      <c r="AY1778" s="48"/>
      <c r="AZ1778" s="48"/>
      <c r="BA1778" s="48"/>
      <c r="BB1778" s="48"/>
      <c r="BC1778" s="48"/>
      <c r="BD1778" s="48"/>
      <c r="BE1778" s="48"/>
      <c r="BF1778" s="48"/>
      <c r="BG1778" s="48"/>
      <c r="BH1778" s="48"/>
      <c r="BI1778" s="48"/>
      <c r="BJ1778" s="48"/>
      <c r="BK1778" s="48"/>
      <c r="BL1778" s="48"/>
      <c r="BM1778" s="48"/>
      <c r="BN1778" s="48"/>
      <c r="BO1778" s="48"/>
      <c r="BP1778" s="48"/>
      <c r="BQ1778" s="48"/>
      <c r="BR1778" s="48"/>
      <c r="BS1778" s="48"/>
      <c r="BT1778" s="48"/>
      <c r="BU1778" s="48"/>
    </row>
    <row r="1779" spans="1:73" hidden="1">
      <c r="A1779" s="48"/>
      <c r="B1779" s="48"/>
      <c r="C1779" s="48"/>
      <c r="D1779" s="48"/>
      <c r="E1779" s="48"/>
      <c r="F1779" s="48"/>
      <c r="G1779" s="48"/>
      <c r="H1779" s="48"/>
      <c r="I1779" s="48"/>
      <c r="J1779" s="48"/>
      <c r="K1779" s="48"/>
      <c r="L1779" s="144"/>
      <c r="M1779" s="48"/>
      <c r="N1779" s="147" t="s">
        <v>4170</v>
      </c>
      <c r="O1779" s="48"/>
      <c r="P1779" s="48"/>
      <c r="Q1779" s="48"/>
      <c r="R1779" s="48"/>
      <c r="S1779" s="48"/>
      <c r="T1779" s="48"/>
      <c r="U1779" s="48"/>
      <c r="V1779" s="48"/>
      <c r="W1779" s="48"/>
      <c r="X1779" s="48"/>
      <c r="Y1779" s="48"/>
      <c r="Z1779" s="48"/>
      <c r="AA1779" s="48"/>
      <c r="AB1779" s="48"/>
      <c r="AC1779" s="48"/>
      <c r="AD1779" s="48"/>
      <c r="AE1779" s="48"/>
      <c r="AF1779" s="48"/>
      <c r="AG1779" s="48"/>
      <c r="AH1779" s="48"/>
      <c r="AI1779" s="48"/>
      <c r="AJ1779" s="48"/>
      <c r="AK1779" s="48"/>
      <c r="AL1779" s="48"/>
      <c r="AM1779" s="48"/>
      <c r="AN1779" s="48"/>
      <c r="AO1779" s="48"/>
      <c r="AP1779" s="48"/>
      <c r="AQ1779" s="48"/>
      <c r="AR1779" s="48"/>
      <c r="AS1779" s="48"/>
      <c r="AT1779" s="48"/>
      <c r="AU1779" s="48"/>
      <c r="AV1779" s="48"/>
      <c r="AW1779" s="48"/>
      <c r="AX1779" s="48"/>
      <c r="AY1779" s="48"/>
      <c r="AZ1779" s="48"/>
      <c r="BA1779" s="48"/>
      <c r="BB1779" s="48"/>
      <c r="BC1779" s="48"/>
      <c r="BD1779" s="48"/>
      <c r="BE1779" s="48"/>
      <c r="BF1779" s="48"/>
      <c r="BG1779" s="48"/>
      <c r="BH1779" s="48"/>
      <c r="BI1779" s="48"/>
      <c r="BJ1779" s="48"/>
      <c r="BK1779" s="48"/>
      <c r="BL1779" s="48"/>
      <c r="BM1779" s="48"/>
      <c r="BN1779" s="48"/>
      <c r="BO1779" s="48"/>
      <c r="BP1779" s="48"/>
      <c r="BQ1779" s="48"/>
      <c r="BR1779" s="48"/>
      <c r="BS1779" s="48"/>
      <c r="BT1779" s="48"/>
      <c r="BU1779" s="48"/>
    </row>
    <row r="1780" spans="1:73" hidden="1">
      <c r="A1780" s="48"/>
      <c r="B1780" s="48"/>
      <c r="C1780" s="48"/>
      <c r="D1780" s="48"/>
      <c r="E1780" s="48"/>
      <c r="F1780" s="48"/>
      <c r="G1780" s="48"/>
      <c r="H1780" s="48"/>
      <c r="I1780" s="48"/>
      <c r="J1780" s="48"/>
      <c r="K1780" s="48"/>
      <c r="L1780" s="144"/>
      <c r="M1780" s="48"/>
      <c r="N1780" s="147" t="s">
        <v>4171</v>
      </c>
      <c r="O1780" s="48"/>
      <c r="P1780" s="48"/>
      <c r="Q1780" s="48"/>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c r="AM1780" s="48"/>
      <c r="AN1780" s="48"/>
      <c r="AO1780" s="48"/>
      <c r="AP1780" s="48"/>
      <c r="AQ1780" s="48"/>
      <c r="AR1780" s="48"/>
      <c r="AS1780" s="48"/>
      <c r="AT1780" s="48"/>
      <c r="AU1780" s="48"/>
      <c r="AV1780" s="48"/>
      <c r="AW1780" s="48"/>
      <c r="AX1780" s="48"/>
      <c r="AY1780" s="48"/>
      <c r="AZ1780" s="48"/>
      <c r="BA1780" s="48"/>
      <c r="BB1780" s="48"/>
      <c r="BC1780" s="48"/>
      <c r="BD1780" s="48"/>
      <c r="BE1780" s="48"/>
      <c r="BF1780" s="48"/>
      <c r="BG1780" s="48"/>
      <c r="BH1780" s="48"/>
      <c r="BI1780" s="48"/>
      <c r="BJ1780" s="48"/>
      <c r="BK1780" s="48"/>
      <c r="BL1780" s="48"/>
      <c r="BM1780" s="48"/>
      <c r="BN1780" s="48"/>
      <c r="BO1780" s="48"/>
      <c r="BP1780" s="48"/>
      <c r="BQ1780" s="48"/>
      <c r="BR1780" s="48"/>
      <c r="BS1780" s="48"/>
      <c r="BT1780" s="48"/>
      <c r="BU1780" s="48"/>
    </row>
    <row r="1781" spans="1:73" hidden="1">
      <c r="A1781" s="48"/>
      <c r="B1781" s="48"/>
      <c r="C1781" s="48"/>
      <c r="D1781" s="48"/>
      <c r="E1781" s="48"/>
      <c r="F1781" s="48"/>
      <c r="G1781" s="48"/>
      <c r="H1781" s="48"/>
      <c r="I1781" s="48"/>
      <c r="J1781" s="48"/>
      <c r="K1781" s="48"/>
      <c r="L1781" s="144"/>
      <c r="M1781" s="48"/>
      <c r="N1781" s="147" t="s">
        <v>4172</v>
      </c>
      <c r="O1781" s="48"/>
      <c r="P1781" s="48"/>
      <c r="Q1781" s="48"/>
      <c r="R1781" s="48"/>
      <c r="S1781" s="48"/>
      <c r="T1781" s="48"/>
      <c r="U1781" s="48"/>
      <c r="V1781" s="48"/>
      <c r="W1781" s="48"/>
      <c r="X1781" s="48"/>
      <c r="Y1781" s="48"/>
      <c r="Z1781" s="48"/>
      <c r="AA1781" s="48"/>
      <c r="AB1781" s="48"/>
      <c r="AC1781" s="48"/>
      <c r="AD1781" s="48"/>
      <c r="AE1781" s="48"/>
      <c r="AF1781" s="48"/>
      <c r="AG1781" s="48"/>
      <c r="AH1781" s="48"/>
      <c r="AI1781" s="48"/>
      <c r="AJ1781" s="48"/>
      <c r="AK1781" s="48"/>
      <c r="AL1781" s="48"/>
      <c r="AM1781" s="48"/>
      <c r="AN1781" s="48"/>
      <c r="AO1781" s="48"/>
      <c r="AP1781" s="48"/>
      <c r="AQ1781" s="48"/>
      <c r="AR1781" s="48"/>
      <c r="AS1781" s="48"/>
      <c r="AT1781" s="48"/>
      <c r="AU1781" s="48"/>
      <c r="AV1781" s="48"/>
      <c r="AW1781" s="48"/>
      <c r="AX1781" s="48"/>
      <c r="AY1781" s="48"/>
      <c r="AZ1781" s="48"/>
      <c r="BA1781" s="48"/>
      <c r="BB1781" s="48"/>
      <c r="BC1781" s="48"/>
      <c r="BD1781" s="48"/>
      <c r="BE1781" s="48"/>
      <c r="BF1781" s="48"/>
      <c r="BG1781" s="48"/>
      <c r="BH1781" s="48"/>
      <c r="BI1781" s="48"/>
      <c r="BJ1781" s="48"/>
      <c r="BK1781" s="48"/>
      <c r="BL1781" s="48"/>
      <c r="BM1781" s="48"/>
      <c r="BN1781" s="48"/>
      <c r="BO1781" s="48"/>
      <c r="BP1781" s="48"/>
      <c r="BQ1781" s="48"/>
      <c r="BR1781" s="48"/>
      <c r="BS1781" s="48"/>
      <c r="BT1781" s="48"/>
      <c r="BU1781" s="48"/>
    </row>
    <row r="1782" spans="1:73" hidden="1">
      <c r="A1782" s="48"/>
      <c r="B1782" s="48"/>
      <c r="C1782" s="48"/>
      <c r="D1782" s="48"/>
      <c r="E1782" s="48"/>
      <c r="F1782" s="48"/>
      <c r="G1782" s="48"/>
      <c r="H1782" s="48"/>
      <c r="I1782" s="48"/>
      <c r="J1782" s="48"/>
      <c r="K1782" s="48"/>
      <c r="L1782" s="171"/>
      <c r="M1782" s="48"/>
      <c r="N1782" s="147" t="s">
        <v>4173</v>
      </c>
      <c r="O1782" s="48"/>
      <c r="P1782" s="48"/>
      <c r="Q1782" s="48"/>
      <c r="R1782" s="48"/>
      <c r="S1782" s="48"/>
      <c r="T1782" s="48"/>
      <c r="U1782" s="48"/>
      <c r="V1782" s="48"/>
      <c r="W1782" s="48"/>
      <c r="X1782" s="48"/>
      <c r="Y1782" s="48"/>
      <c r="Z1782" s="48"/>
      <c r="AA1782" s="48"/>
      <c r="AB1782" s="48"/>
      <c r="AC1782" s="48"/>
      <c r="AD1782" s="48"/>
      <c r="AE1782" s="48"/>
      <c r="AF1782" s="48"/>
      <c r="AG1782" s="48"/>
      <c r="AH1782" s="48"/>
      <c r="AI1782" s="48"/>
      <c r="AJ1782" s="48"/>
      <c r="AK1782" s="48"/>
      <c r="AL1782" s="48"/>
      <c r="AM1782" s="48"/>
      <c r="AN1782" s="48"/>
      <c r="AO1782" s="48"/>
      <c r="AP1782" s="48"/>
      <c r="AQ1782" s="48"/>
      <c r="AR1782" s="48"/>
      <c r="AS1782" s="48"/>
      <c r="AT1782" s="48"/>
      <c r="AU1782" s="48"/>
      <c r="AV1782" s="48"/>
      <c r="AW1782" s="48"/>
      <c r="AX1782" s="48"/>
      <c r="AY1782" s="48"/>
      <c r="AZ1782" s="48"/>
      <c r="BA1782" s="48"/>
      <c r="BB1782" s="48"/>
      <c r="BC1782" s="48"/>
      <c r="BD1782" s="48"/>
      <c r="BE1782" s="48"/>
      <c r="BF1782" s="48"/>
      <c r="BG1782" s="48"/>
      <c r="BH1782" s="48"/>
      <c r="BI1782" s="48"/>
      <c r="BJ1782" s="48"/>
      <c r="BK1782" s="48"/>
      <c r="BL1782" s="48"/>
      <c r="BM1782" s="48"/>
      <c r="BN1782" s="48"/>
      <c r="BO1782" s="48"/>
      <c r="BP1782" s="48"/>
      <c r="BQ1782" s="48"/>
      <c r="BR1782" s="48"/>
      <c r="BS1782" s="48"/>
      <c r="BT1782" s="48"/>
      <c r="BU1782" s="48"/>
    </row>
    <row r="1783" spans="1:73" hidden="1">
      <c r="A1783" s="48"/>
      <c r="B1783" s="48"/>
      <c r="C1783" s="48"/>
      <c r="D1783" s="48"/>
      <c r="E1783" s="48"/>
      <c r="F1783" s="48"/>
      <c r="G1783" s="48"/>
      <c r="H1783" s="48"/>
      <c r="I1783" s="48"/>
      <c r="J1783" s="48"/>
      <c r="K1783" s="48"/>
      <c r="L1783" s="144"/>
      <c r="M1783" s="48"/>
      <c r="N1783" s="147" t="s">
        <v>4174</v>
      </c>
      <c r="O1783" s="48"/>
      <c r="P1783" s="48"/>
      <c r="Q1783" s="48"/>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c r="AM1783" s="48"/>
      <c r="AN1783" s="48"/>
      <c r="AO1783" s="48"/>
      <c r="AP1783" s="48"/>
      <c r="AQ1783" s="48"/>
      <c r="AR1783" s="48"/>
      <c r="AS1783" s="48"/>
      <c r="AT1783" s="48"/>
      <c r="AU1783" s="48"/>
      <c r="AV1783" s="48"/>
      <c r="AW1783" s="48"/>
      <c r="AX1783" s="48"/>
      <c r="AY1783" s="48"/>
      <c r="AZ1783" s="48"/>
      <c r="BA1783" s="48"/>
      <c r="BB1783" s="48"/>
      <c r="BC1783" s="48"/>
      <c r="BD1783" s="48"/>
      <c r="BE1783" s="48"/>
      <c r="BF1783" s="48"/>
      <c r="BG1783" s="48"/>
      <c r="BH1783" s="48"/>
      <c r="BI1783" s="48"/>
      <c r="BJ1783" s="48"/>
      <c r="BK1783" s="48"/>
      <c r="BL1783" s="48"/>
      <c r="BM1783" s="48"/>
      <c r="BN1783" s="48"/>
      <c r="BO1783" s="48"/>
      <c r="BP1783" s="48"/>
      <c r="BQ1783" s="48"/>
      <c r="BR1783" s="48"/>
      <c r="BS1783" s="48"/>
      <c r="BT1783" s="48"/>
      <c r="BU1783" s="48"/>
    </row>
    <row r="1784" spans="1:73" hidden="1">
      <c r="A1784" s="48"/>
      <c r="B1784" s="48"/>
      <c r="C1784" s="48"/>
      <c r="D1784" s="48"/>
      <c r="E1784" s="48"/>
      <c r="F1784" s="48"/>
      <c r="G1784" s="48"/>
      <c r="H1784" s="48"/>
      <c r="I1784" s="48"/>
      <c r="J1784" s="48"/>
      <c r="K1784" s="48"/>
      <c r="L1784" s="144"/>
      <c r="M1784" s="48"/>
      <c r="N1784" s="147" t="s">
        <v>4175</v>
      </c>
      <c r="O1784" s="48"/>
      <c r="P1784" s="48"/>
      <c r="Q1784" s="48"/>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c r="AM1784" s="48"/>
      <c r="AN1784" s="48"/>
      <c r="AO1784" s="48"/>
      <c r="AP1784" s="48"/>
      <c r="AQ1784" s="48"/>
      <c r="AR1784" s="48"/>
      <c r="AS1784" s="48"/>
      <c r="AT1784" s="48"/>
      <c r="AU1784" s="48"/>
      <c r="AV1784" s="48"/>
      <c r="AW1784" s="48"/>
      <c r="AX1784" s="48"/>
      <c r="AY1784" s="48"/>
      <c r="AZ1784" s="48"/>
      <c r="BA1784" s="48"/>
      <c r="BB1784" s="48"/>
      <c r="BC1784" s="48"/>
      <c r="BD1784" s="48"/>
      <c r="BE1784" s="48"/>
      <c r="BF1784" s="48"/>
      <c r="BG1784" s="48"/>
      <c r="BH1784" s="48"/>
      <c r="BI1784" s="48"/>
      <c r="BJ1784" s="48"/>
      <c r="BK1784" s="48"/>
      <c r="BL1784" s="48"/>
      <c r="BM1784" s="48"/>
      <c r="BN1784" s="48"/>
      <c r="BO1784" s="48"/>
      <c r="BP1784" s="48"/>
      <c r="BQ1784" s="48"/>
      <c r="BR1784" s="48"/>
      <c r="BS1784" s="48"/>
      <c r="BT1784" s="48"/>
      <c r="BU1784" s="48"/>
    </row>
    <row r="1785" spans="1:73" hidden="1">
      <c r="A1785" s="48"/>
      <c r="B1785" s="48"/>
      <c r="C1785" s="48"/>
      <c r="D1785" s="48"/>
      <c r="E1785" s="48"/>
      <c r="F1785" s="48"/>
      <c r="G1785" s="48"/>
      <c r="H1785" s="48"/>
      <c r="I1785" s="48"/>
      <c r="J1785" s="48"/>
      <c r="K1785" s="48"/>
      <c r="L1785" s="144"/>
      <c r="M1785" s="48"/>
      <c r="N1785" s="147" t="s">
        <v>2113</v>
      </c>
      <c r="O1785" s="48"/>
      <c r="P1785" s="48"/>
      <c r="Q1785" s="48"/>
      <c r="R1785" s="48"/>
      <c r="S1785" s="48"/>
      <c r="T1785" s="48"/>
      <c r="U1785" s="48"/>
      <c r="V1785" s="48"/>
      <c r="W1785" s="48"/>
      <c r="X1785" s="48"/>
      <c r="Y1785" s="48"/>
      <c r="Z1785" s="48"/>
      <c r="AA1785" s="48"/>
      <c r="AB1785" s="48"/>
      <c r="AC1785" s="48"/>
      <c r="AD1785" s="48"/>
      <c r="AE1785" s="48"/>
      <c r="AF1785" s="48"/>
      <c r="AG1785" s="48"/>
      <c r="AH1785" s="48"/>
      <c r="AI1785" s="48"/>
      <c r="AJ1785" s="48"/>
      <c r="AK1785" s="48"/>
      <c r="AL1785" s="48"/>
      <c r="AM1785" s="48"/>
      <c r="AN1785" s="48"/>
      <c r="AO1785" s="48"/>
      <c r="AP1785" s="48"/>
      <c r="AQ1785" s="48"/>
      <c r="AR1785" s="48"/>
      <c r="AS1785" s="48"/>
      <c r="AT1785" s="48"/>
      <c r="AU1785" s="48"/>
      <c r="AV1785" s="48"/>
      <c r="AW1785" s="48"/>
      <c r="AX1785" s="48"/>
      <c r="AY1785" s="48"/>
      <c r="AZ1785" s="48"/>
      <c r="BA1785" s="48"/>
      <c r="BB1785" s="48"/>
      <c r="BC1785" s="48"/>
      <c r="BD1785" s="48"/>
      <c r="BE1785" s="48"/>
      <c r="BF1785" s="48"/>
      <c r="BG1785" s="48"/>
      <c r="BH1785" s="48"/>
      <c r="BI1785" s="48"/>
      <c r="BJ1785" s="48"/>
      <c r="BK1785" s="48"/>
      <c r="BL1785" s="48"/>
      <c r="BM1785" s="48"/>
      <c r="BN1785" s="48"/>
      <c r="BO1785" s="48"/>
      <c r="BP1785" s="48"/>
      <c r="BQ1785" s="48"/>
      <c r="BR1785" s="48"/>
      <c r="BS1785" s="48"/>
      <c r="BT1785" s="48"/>
      <c r="BU1785" s="48"/>
    </row>
    <row r="1786" spans="1:73" hidden="1">
      <c r="A1786" s="48"/>
      <c r="B1786" s="48"/>
      <c r="C1786" s="48"/>
      <c r="D1786" s="48"/>
      <c r="E1786" s="48"/>
      <c r="F1786" s="48"/>
      <c r="G1786" s="48"/>
      <c r="H1786" s="48"/>
      <c r="I1786" s="48"/>
      <c r="J1786" s="48"/>
      <c r="K1786" s="48"/>
      <c r="L1786" s="171"/>
      <c r="M1786" s="48"/>
      <c r="N1786" s="147" t="s">
        <v>4176</v>
      </c>
      <c r="O1786" s="48"/>
      <c r="P1786" s="48"/>
      <c r="Q1786" s="48"/>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c r="AM1786" s="48"/>
      <c r="AN1786" s="48"/>
      <c r="AO1786" s="48"/>
      <c r="AP1786" s="48"/>
      <c r="AQ1786" s="48"/>
      <c r="AR1786" s="48"/>
      <c r="AS1786" s="48"/>
      <c r="AT1786" s="48"/>
      <c r="AU1786" s="48"/>
      <c r="AV1786" s="48"/>
      <c r="AW1786" s="48"/>
      <c r="AX1786" s="48"/>
      <c r="AY1786" s="48"/>
      <c r="AZ1786" s="48"/>
      <c r="BA1786" s="48"/>
      <c r="BB1786" s="48"/>
      <c r="BC1786" s="48"/>
      <c r="BD1786" s="48"/>
      <c r="BE1786" s="48"/>
      <c r="BF1786" s="48"/>
      <c r="BG1786" s="48"/>
      <c r="BH1786" s="48"/>
      <c r="BI1786" s="48"/>
      <c r="BJ1786" s="48"/>
      <c r="BK1786" s="48"/>
      <c r="BL1786" s="48"/>
      <c r="BM1786" s="48"/>
      <c r="BN1786" s="48"/>
      <c r="BO1786" s="48"/>
      <c r="BP1786" s="48"/>
      <c r="BQ1786" s="48"/>
      <c r="BR1786" s="48"/>
      <c r="BS1786" s="48"/>
      <c r="BT1786" s="48"/>
      <c r="BU1786" s="48"/>
    </row>
    <row r="1787" spans="1:73" hidden="1">
      <c r="A1787" s="48"/>
      <c r="B1787" s="48"/>
      <c r="C1787" s="48"/>
      <c r="D1787" s="48"/>
      <c r="E1787" s="48"/>
      <c r="F1787" s="48"/>
      <c r="G1787" s="48"/>
      <c r="H1787" s="48"/>
      <c r="I1787" s="48"/>
      <c r="J1787" s="48"/>
      <c r="K1787" s="48"/>
      <c r="L1787" s="144"/>
      <c r="M1787" s="48"/>
      <c r="N1787" s="147" t="s">
        <v>4177</v>
      </c>
      <c r="O1787" s="48"/>
      <c r="P1787" s="48"/>
      <c r="Q1787" s="48"/>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c r="AM1787" s="48"/>
      <c r="AN1787" s="48"/>
      <c r="AO1787" s="48"/>
      <c r="AP1787" s="48"/>
      <c r="AQ1787" s="48"/>
      <c r="AR1787" s="48"/>
      <c r="AS1787" s="48"/>
      <c r="AT1787" s="48"/>
      <c r="AU1787" s="48"/>
      <c r="AV1787" s="48"/>
      <c r="AW1787" s="48"/>
      <c r="AX1787" s="48"/>
      <c r="AY1787" s="48"/>
      <c r="AZ1787" s="48"/>
      <c r="BA1787" s="48"/>
      <c r="BB1787" s="48"/>
      <c r="BC1787" s="48"/>
      <c r="BD1787" s="48"/>
      <c r="BE1787" s="48"/>
      <c r="BF1787" s="48"/>
      <c r="BG1787" s="48"/>
      <c r="BH1787" s="48"/>
      <c r="BI1787" s="48"/>
      <c r="BJ1787" s="48"/>
      <c r="BK1787" s="48"/>
      <c r="BL1787" s="48"/>
      <c r="BM1787" s="48"/>
      <c r="BN1787" s="48"/>
      <c r="BO1787" s="48"/>
      <c r="BP1787" s="48"/>
      <c r="BQ1787" s="48"/>
      <c r="BR1787" s="48"/>
      <c r="BS1787" s="48"/>
      <c r="BT1787" s="48"/>
      <c r="BU1787" s="48"/>
    </row>
    <row r="1788" spans="1:73" hidden="1">
      <c r="A1788" s="48"/>
      <c r="B1788" s="48"/>
      <c r="C1788" s="48"/>
      <c r="D1788" s="48"/>
      <c r="E1788" s="48"/>
      <c r="F1788" s="48"/>
      <c r="G1788" s="48"/>
      <c r="H1788" s="48"/>
      <c r="I1788" s="48"/>
      <c r="J1788" s="48"/>
      <c r="K1788" s="48"/>
      <c r="L1788" s="144"/>
      <c r="M1788" s="48"/>
      <c r="N1788" s="147" t="s">
        <v>2155</v>
      </c>
      <c r="O1788" s="48"/>
      <c r="P1788" s="48"/>
      <c r="Q1788" s="48"/>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c r="AM1788" s="48"/>
      <c r="AN1788" s="48"/>
      <c r="AO1788" s="48"/>
      <c r="AP1788" s="48"/>
      <c r="AQ1788" s="48"/>
      <c r="AR1788" s="48"/>
      <c r="AS1788" s="48"/>
      <c r="AT1788" s="48"/>
      <c r="AU1788" s="48"/>
      <c r="AV1788" s="48"/>
      <c r="AW1788" s="48"/>
      <c r="AX1788" s="48"/>
      <c r="AY1788" s="48"/>
      <c r="AZ1788" s="48"/>
      <c r="BA1788" s="48"/>
      <c r="BB1788" s="48"/>
      <c r="BC1788" s="48"/>
      <c r="BD1788" s="48"/>
      <c r="BE1788" s="48"/>
      <c r="BF1788" s="48"/>
      <c r="BG1788" s="48"/>
      <c r="BH1788" s="48"/>
      <c r="BI1788" s="48"/>
      <c r="BJ1788" s="48"/>
      <c r="BK1788" s="48"/>
      <c r="BL1788" s="48"/>
      <c r="BM1788" s="48"/>
      <c r="BN1788" s="48"/>
      <c r="BO1788" s="48"/>
      <c r="BP1788" s="48"/>
      <c r="BQ1788" s="48"/>
      <c r="BR1788" s="48"/>
      <c r="BS1788" s="48"/>
      <c r="BT1788" s="48"/>
      <c r="BU1788" s="48"/>
    </row>
    <row r="1789" spans="1:73" hidden="1">
      <c r="A1789" s="48"/>
      <c r="B1789" s="48"/>
      <c r="C1789" s="48"/>
      <c r="D1789" s="48"/>
      <c r="E1789" s="48"/>
      <c r="F1789" s="48"/>
      <c r="G1789" s="48"/>
      <c r="H1789" s="48"/>
      <c r="I1789" s="48"/>
      <c r="J1789" s="48"/>
      <c r="K1789" s="48"/>
      <c r="L1789" s="144"/>
      <c r="M1789" s="48"/>
      <c r="N1789" s="147" t="s">
        <v>4178</v>
      </c>
      <c r="O1789" s="48"/>
      <c r="P1789" s="48"/>
      <c r="Q1789" s="48"/>
      <c r="R1789" s="48"/>
      <c r="S1789" s="48"/>
      <c r="T1789" s="48"/>
      <c r="U1789" s="48"/>
      <c r="V1789" s="48"/>
      <c r="W1789" s="48"/>
      <c r="X1789" s="48"/>
      <c r="Y1789" s="48"/>
      <c r="Z1789" s="48"/>
      <c r="AA1789" s="48"/>
      <c r="AB1789" s="48"/>
      <c r="AC1789" s="48"/>
      <c r="AD1789" s="48"/>
      <c r="AE1789" s="48"/>
      <c r="AF1789" s="48"/>
      <c r="AG1789" s="48"/>
      <c r="AH1789" s="48"/>
      <c r="AI1789" s="48"/>
      <c r="AJ1789" s="48"/>
      <c r="AK1789" s="48"/>
      <c r="AL1789" s="48"/>
      <c r="AM1789" s="48"/>
      <c r="AN1789" s="48"/>
      <c r="AO1789" s="48"/>
      <c r="AP1789" s="48"/>
      <c r="AQ1789" s="48"/>
      <c r="AR1789" s="48"/>
      <c r="AS1789" s="48"/>
      <c r="AT1789" s="48"/>
      <c r="AU1789" s="48"/>
      <c r="AV1789" s="48"/>
      <c r="AW1789" s="48"/>
      <c r="AX1789" s="48"/>
      <c r="AY1789" s="48"/>
      <c r="AZ1789" s="48"/>
      <c r="BA1789" s="48"/>
      <c r="BB1789" s="48"/>
      <c r="BC1789" s="48"/>
      <c r="BD1789" s="48"/>
      <c r="BE1789" s="48"/>
      <c r="BF1789" s="48"/>
      <c r="BG1789" s="48"/>
      <c r="BH1789" s="48"/>
      <c r="BI1789" s="48"/>
      <c r="BJ1789" s="48"/>
      <c r="BK1789" s="48"/>
      <c r="BL1789" s="48"/>
      <c r="BM1789" s="48"/>
      <c r="BN1789" s="48"/>
      <c r="BO1789" s="48"/>
      <c r="BP1789" s="48"/>
      <c r="BQ1789" s="48"/>
      <c r="BR1789" s="48"/>
      <c r="BS1789" s="48"/>
      <c r="BT1789" s="48"/>
      <c r="BU1789" s="48"/>
    </row>
    <row r="1790" spans="1:73" hidden="1">
      <c r="A1790" s="48"/>
      <c r="B1790" s="48"/>
      <c r="C1790" s="48"/>
      <c r="D1790" s="48"/>
      <c r="E1790" s="48"/>
      <c r="F1790" s="48"/>
      <c r="G1790" s="48"/>
      <c r="H1790" s="48"/>
      <c r="I1790" s="48"/>
      <c r="J1790" s="48"/>
      <c r="K1790" s="48"/>
      <c r="L1790" s="171"/>
      <c r="M1790" s="48"/>
      <c r="N1790" s="147" t="s">
        <v>4179</v>
      </c>
      <c r="O1790" s="48"/>
      <c r="P1790" s="48"/>
      <c r="Q1790" s="48"/>
      <c r="R1790" s="48"/>
      <c r="S1790" s="48"/>
      <c r="T1790" s="48"/>
      <c r="U1790" s="48"/>
      <c r="V1790" s="48"/>
      <c r="W1790" s="48"/>
      <c r="X1790" s="48"/>
      <c r="Y1790" s="48"/>
      <c r="Z1790" s="48"/>
      <c r="AA1790" s="48"/>
      <c r="AB1790" s="48"/>
      <c r="AC1790" s="48"/>
      <c r="AD1790" s="48"/>
      <c r="AE1790" s="48"/>
      <c r="AF1790" s="48"/>
      <c r="AG1790" s="48"/>
      <c r="AH1790" s="48"/>
      <c r="AI1790" s="48"/>
      <c r="AJ1790" s="48"/>
      <c r="AK1790" s="48"/>
      <c r="AL1790" s="48"/>
      <c r="AM1790" s="48"/>
      <c r="AN1790" s="48"/>
      <c r="AO1790" s="48"/>
      <c r="AP1790" s="48"/>
      <c r="AQ1790" s="48"/>
      <c r="AR1790" s="48"/>
      <c r="AS1790" s="48"/>
      <c r="AT1790" s="48"/>
      <c r="AU1790" s="48"/>
      <c r="AV1790" s="48"/>
      <c r="AW1790" s="48"/>
      <c r="AX1790" s="48"/>
      <c r="AY1790" s="48"/>
      <c r="AZ1790" s="48"/>
      <c r="BA1790" s="48"/>
      <c r="BB1790" s="48"/>
      <c r="BC1790" s="48"/>
      <c r="BD1790" s="48"/>
      <c r="BE1790" s="48"/>
      <c r="BF1790" s="48"/>
      <c r="BG1790" s="48"/>
      <c r="BH1790" s="48"/>
      <c r="BI1790" s="48"/>
      <c r="BJ1790" s="48"/>
      <c r="BK1790" s="48"/>
      <c r="BL1790" s="48"/>
      <c r="BM1790" s="48"/>
      <c r="BN1790" s="48"/>
      <c r="BO1790" s="48"/>
      <c r="BP1790" s="48"/>
      <c r="BQ1790" s="48"/>
      <c r="BR1790" s="48"/>
      <c r="BS1790" s="48"/>
      <c r="BT1790" s="48"/>
      <c r="BU1790" s="48"/>
    </row>
    <row r="1791" spans="1:73" hidden="1">
      <c r="A1791" s="48"/>
      <c r="B1791" s="48"/>
      <c r="C1791" s="48"/>
      <c r="D1791" s="48"/>
      <c r="E1791" s="48"/>
      <c r="F1791" s="48"/>
      <c r="G1791" s="48"/>
      <c r="H1791" s="48"/>
      <c r="I1791" s="48"/>
      <c r="J1791" s="48"/>
      <c r="K1791" s="48"/>
      <c r="L1791" s="144"/>
      <c r="M1791" s="48"/>
      <c r="N1791" s="147" t="s">
        <v>4180</v>
      </c>
      <c r="O1791" s="48"/>
      <c r="P1791" s="48"/>
      <c r="Q1791" s="48"/>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c r="AM1791" s="48"/>
      <c r="AN1791" s="48"/>
      <c r="AO1791" s="48"/>
      <c r="AP1791" s="48"/>
      <c r="AQ1791" s="48"/>
      <c r="AR1791" s="48"/>
      <c r="AS1791" s="48"/>
      <c r="AT1791" s="48"/>
      <c r="AU1791" s="48"/>
      <c r="AV1791" s="48"/>
      <c r="AW1791" s="48"/>
      <c r="AX1791" s="48"/>
      <c r="AY1791" s="48"/>
      <c r="AZ1791" s="48"/>
      <c r="BA1791" s="48"/>
      <c r="BB1791" s="48"/>
      <c r="BC1791" s="48"/>
      <c r="BD1791" s="48"/>
      <c r="BE1791" s="48"/>
      <c r="BF1791" s="48"/>
      <c r="BG1791" s="48"/>
      <c r="BH1791" s="48"/>
      <c r="BI1791" s="48"/>
      <c r="BJ1791" s="48"/>
      <c r="BK1791" s="48"/>
      <c r="BL1791" s="48"/>
      <c r="BM1791" s="48"/>
      <c r="BN1791" s="48"/>
      <c r="BO1791" s="48"/>
      <c r="BP1791" s="48"/>
      <c r="BQ1791" s="48"/>
      <c r="BR1791" s="48"/>
      <c r="BS1791" s="48"/>
      <c r="BT1791" s="48"/>
      <c r="BU1791" s="48"/>
    </row>
    <row r="1792" spans="1:73" hidden="1">
      <c r="A1792" s="48"/>
      <c r="B1792" s="48"/>
      <c r="C1792" s="48"/>
      <c r="D1792" s="48"/>
      <c r="E1792" s="48"/>
      <c r="F1792" s="48"/>
      <c r="G1792" s="48"/>
      <c r="H1792" s="48"/>
      <c r="I1792" s="48"/>
      <c r="J1792" s="48"/>
      <c r="K1792" s="48"/>
      <c r="L1792" s="144"/>
      <c r="M1792" s="48"/>
      <c r="N1792" s="147" t="s">
        <v>4181</v>
      </c>
      <c r="O1792" s="48"/>
      <c r="P1792" s="48"/>
      <c r="Q1792" s="48"/>
      <c r="R1792" s="48"/>
      <c r="S1792" s="48"/>
      <c r="T1792" s="48"/>
      <c r="U1792" s="48"/>
      <c r="V1792" s="48"/>
      <c r="W1792" s="48"/>
      <c r="X1792" s="48"/>
      <c r="Y1792" s="48"/>
      <c r="Z1792" s="48"/>
      <c r="AA1792" s="48"/>
      <c r="AB1792" s="48"/>
      <c r="AC1792" s="48"/>
      <c r="AD1792" s="48"/>
      <c r="AE1792" s="48"/>
      <c r="AF1792" s="48"/>
      <c r="AG1792" s="48"/>
      <c r="AH1792" s="48"/>
      <c r="AI1792" s="48"/>
      <c r="AJ1792" s="48"/>
      <c r="AK1792" s="48"/>
      <c r="AL1792" s="48"/>
      <c r="AM1792" s="48"/>
      <c r="AN1792" s="48"/>
      <c r="AO1792" s="48"/>
      <c r="AP1792" s="48"/>
      <c r="AQ1792" s="48"/>
      <c r="AR1792" s="48"/>
      <c r="AS1792" s="48"/>
      <c r="AT1792" s="48"/>
      <c r="AU1792" s="48"/>
      <c r="AV1792" s="48"/>
      <c r="AW1792" s="48"/>
      <c r="AX1792" s="48"/>
      <c r="AY1792" s="48"/>
      <c r="AZ1792" s="48"/>
      <c r="BA1792" s="48"/>
      <c r="BB1792" s="48"/>
      <c r="BC1792" s="48"/>
      <c r="BD1792" s="48"/>
      <c r="BE1792" s="48"/>
      <c r="BF1792" s="48"/>
      <c r="BG1792" s="48"/>
      <c r="BH1792" s="48"/>
      <c r="BI1792" s="48"/>
      <c r="BJ1792" s="48"/>
      <c r="BK1792" s="48"/>
      <c r="BL1792" s="48"/>
      <c r="BM1792" s="48"/>
      <c r="BN1792" s="48"/>
      <c r="BO1792" s="48"/>
      <c r="BP1792" s="48"/>
      <c r="BQ1792" s="48"/>
      <c r="BR1792" s="48"/>
      <c r="BS1792" s="48"/>
      <c r="BT1792" s="48"/>
      <c r="BU1792" s="48"/>
    </row>
    <row r="1793" spans="1:73" hidden="1">
      <c r="A1793" s="48"/>
      <c r="B1793" s="48"/>
      <c r="C1793" s="48"/>
      <c r="D1793" s="48"/>
      <c r="E1793" s="48"/>
      <c r="F1793" s="48"/>
      <c r="G1793" s="48"/>
      <c r="H1793" s="48"/>
      <c r="I1793" s="48"/>
      <c r="J1793" s="48"/>
      <c r="K1793" s="48"/>
      <c r="L1793" s="144"/>
      <c r="M1793" s="48"/>
      <c r="N1793" s="147" t="s">
        <v>4182</v>
      </c>
      <c r="O1793" s="48"/>
      <c r="P1793" s="48"/>
      <c r="Q1793" s="48"/>
      <c r="R1793" s="48"/>
      <c r="S1793" s="48"/>
      <c r="T1793" s="48"/>
      <c r="U1793" s="48"/>
      <c r="V1793" s="48"/>
      <c r="W1793" s="48"/>
      <c r="X1793" s="48"/>
      <c r="Y1793" s="48"/>
      <c r="Z1793" s="48"/>
      <c r="AA1793" s="48"/>
      <c r="AB1793" s="48"/>
      <c r="AC1793" s="48"/>
      <c r="AD1793" s="48"/>
      <c r="AE1793" s="48"/>
      <c r="AF1793" s="48"/>
      <c r="AG1793" s="48"/>
      <c r="AH1793" s="48"/>
      <c r="AI1793" s="48"/>
      <c r="AJ1793" s="48"/>
      <c r="AK1793" s="48"/>
      <c r="AL1793" s="48"/>
      <c r="AM1793" s="48"/>
      <c r="AN1793" s="48"/>
      <c r="AO1793" s="48"/>
      <c r="AP1793" s="48"/>
      <c r="AQ1793" s="48"/>
      <c r="AR1793" s="48"/>
      <c r="AS1793" s="48"/>
      <c r="AT1793" s="48"/>
      <c r="AU1793" s="48"/>
      <c r="AV1793" s="48"/>
      <c r="AW1793" s="48"/>
      <c r="AX1793" s="48"/>
      <c r="AY1793" s="48"/>
      <c r="AZ1793" s="48"/>
      <c r="BA1793" s="48"/>
      <c r="BB1793" s="48"/>
      <c r="BC1793" s="48"/>
      <c r="BD1793" s="48"/>
      <c r="BE1793" s="48"/>
      <c r="BF1793" s="48"/>
      <c r="BG1793" s="48"/>
      <c r="BH1793" s="48"/>
      <c r="BI1793" s="48"/>
      <c r="BJ1793" s="48"/>
      <c r="BK1793" s="48"/>
      <c r="BL1793" s="48"/>
      <c r="BM1793" s="48"/>
      <c r="BN1793" s="48"/>
      <c r="BO1793" s="48"/>
      <c r="BP1793" s="48"/>
      <c r="BQ1793" s="48"/>
      <c r="BR1793" s="48"/>
      <c r="BS1793" s="48"/>
      <c r="BT1793" s="48"/>
      <c r="BU1793" s="48"/>
    </row>
    <row r="1794" spans="1:73" hidden="1">
      <c r="A1794" s="48"/>
      <c r="B1794" s="48"/>
      <c r="C1794" s="48"/>
      <c r="D1794" s="48"/>
      <c r="E1794" s="48"/>
      <c r="F1794" s="48"/>
      <c r="G1794" s="48"/>
      <c r="H1794" s="48"/>
      <c r="I1794" s="48"/>
      <c r="J1794" s="48"/>
      <c r="K1794" s="48"/>
      <c r="L1794" s="171"/>
      <c r="M1794" s="48"/>
      <c r="N1794" s="147" t="s">
        <v>4183</v>
      </c>
      <c r="O1794" s="48"/>
      <c r="P1794" s="48"/>
      <c r="Q1794" s="48"/>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c r="AM1794" s="48"/>
      <c r="AN1794" s="48"/>
      <c r="AO1794" s="48"/>
      <c r="AP1794" s="48"/>
      <c r="AQ1794" s="48"/>
      <c r="AR1794" s="48"/>
      <c r="AS1794" s="48"/>
      <c r="AT1794" s="48"/>
      <c r="AU1794" s="48"/>
      <c r="AV1794" s="48"/>
      <c r="AW1794" s="48"/>
      <c r="AX1794" s="48"/>
      <c r="AY1794" s="48"/>
      <c r="AZ1794" s="48"/>
      <c r="BA1794" s="48"/>
      <c r="BB1794" s="48"/>
      <c r="BC1794" s="48"/>
      <c r="BD1794" s="48"/>
      <c r="BE1794" s="48"/>
      <c r="BF1794" s="48"/>
      <c r="BG1794" s="48"/>
      <c r="BH1794" s="48"/>
      <c r="BI1794" s="48"/>
      <c r="BJ1794" s="48"/>
      <c r="BK1794" s="48"/>
      <c r="BL1794" s="48"/>
      <c r="BM1794" s="48"/>
      <c r="BN1794" s="48"/>
      <c r="BO1794" s="48"/>
      <c r="BP1794" s="48"/>
      <c r="BQ1794" s="48"/>
      <c r="BR1794" s="48"/>
      <c r="BS1794" s="48"/>
      <c r="BT1794" s="48"/>
      <c r="BU1794" s="48"/>
    </row>
    <row r="1795" spans="1:73" hidden="1">
      <c r="A1795" s="48"/>
      <c r="B1795" s="48"/>
      <c r="C1795" s="48"/>
      <c r="D1795" s="48"/>
      <c r="E1795" s="48"/>
      <c r="F1795" s="48"/>
      <c r="G1795" s="48"/>
      <c r="H1795" s="48"/>
      <c r="I1795" s="48"/>
      <c r="J1795" s="48"/>
      <c r="K1795" s="48"/>
      <c r="L1795" s="144"/>
      <c r="M1795" s="48"/>
      <c r="N1795" s="147" t="s">
        <v>4184</v>
      </c>
      <c r="O1795" s="48"/>
      <c r="P1795" s="48"/>
      <c r="Q1795" s="48"/>
      <c r="R1795" s="48"/>
      <c r="S1795" s="48"/>
      <c r="T1795" s="48"/>
      <c r="U1795" s="48"/>
      <c r="V1795" s="48"/>
      <c r="W1795" s="48"/>
      <c r="X1795" s="48"/>
      <c r="Y1795" s="48"/>
      <c r="Z1795" s="48"/>
      <c r="AA1795" s="48"/>
      <c r="AB1795" s="48"/>
      <c r="AC1795" s="48"/>
      <c r="AD1795" s="48"/>
      <c r="AE1795" s="48"/>
      <c r="AF1795" s="48"/>
      <c r="AG1795" s="48"/>
      <c r="AH1795" s="48"/>
      <c r="AI1795" s="48"/>
      <c r="AJ1795" s="48"/>
      <c r="AK1795" s="48"/>
      <c r="AL1795" s="48"/>
      <c r="AM1795" s="48"/>
      <c r="AN1795" s="48"/>
      <c r="AO1795" s="48"/>
      <c r="AP1795" s="48"/>
      <c r="AQ1795" s="48"/>
      <c r="AR1795" s="48"/>
      <c r="AS1795" s="48"/>
      <c r="AT1795" s="48"/>
      <c r="AU1795" s="48"/>
      <c r="AV1795" s="48"/>
      <c r="AW1795" s="48"/>
      <c r="AX1795" s="48"/>
      <c r="AY1795" s="48"/>
      <c r="AZ1795" s="48"/>
      <c r="BA1795" s="48"/>
      <c r="BB1795" s="48"/>
      <c r="BC1795" s="48"/>
      <c r="BD1795" s="48"/>
      <c r="BE1795" s="48"/>
      <c r="BF1795" s="48"/>
      <c r="BG1795" s="48"/>
      <c r="BH1795" s="48"/>
      <c r="BI1795" s="48"/>
      <c r="BJ1795" s="48"/>
      <c r="BK1795" s="48"/>
      <c r="BL1795" s="48"/>
      <c r="BM1795" s="48"/>
      <c r="BN1795" s="48"/>
      <c r="BO1795" s="48"/>
      <c r="BP1795" s="48"/>
      <c r="BQ1795" s="48"/>
      <c r="BR1795" s="48"/>
      <c r="BS1795" s="48"/>
      <c r="BT1795" s="48"/>
      <c r="BU1795" s="48"/>
    </row>
    <row r="1796" spans="1:73" hidden="1">
      <c r="A1796" s="48"/>
      <c r="B1796" s="48"/>
      <c r="C1796" s="48"/>
      <c r="D1796" s="48"/>
      <c r="E1796" s="48"/>
      <c r="F1796" s="48"/>
      <c r="G1796" s="48"/>
      <c r="H1796" s="48"/>
      <c r="I1796" s="48"/>
      <c r="J1796" s="48"/>
      <c r="K1796" s="48"/>
      <c r="L1796" s="144"/>
      <c r="M1796" s="48"/>
      <c r="N1796" s="147" t="s">
        <v>4185</v>
      </c>
      <c r="O1796" s="48"/>
      <c r="P1796" s="48"/>
      <c r="Q1796" s="48"/>
      <c r="R1796" s="48"/>
      <c r="S1796" s="48"/>
      <c r="T1796" s="48"/>
      <c r="U1796" s="48"/>
      <c r="V1796" s="48"/>
      <c r="W1796" s="48"/>
      <c r="X1796" s="48"/>
      <c r="Y1796" s="48"/>
      <c r="Z1796" s="48"/>
      <c r="AA1796" s="48"/>
      <c r="AB1796" s="48"/>
      <c r="AC1796" s="48"/>
      <c r="AD1796" s="48"/>
      <c r="AE1796" s="48"/>
      <c r="AF1796" s="48"/>
      <c r="AG1796" s="48"/>
      <c r="AH1796" s="48"/>
      <c r="AI1796" s="48"/>
      <c r="AJ1796" s="48"/>
      <c r="AK1796" s="48"/>
      <c r="AL1796" s="48"/>
      <c r="AM1796" s="48"/>
      <c r="AN1796" s="48"/>
      <c r="AO1796" s="48"/>
      <c r="AP1796" s="48"/>
      <c r="AQ1796" s="48"/>
      <c r="AR1796" s="48"/>
      <c r="AS1796" s="48"/>
      <c r="AT1796" s="48"/>
      <c r="AU1796" s="48"/>
      <c r="AV1796" s="48"/>
      <c r="AW1796" s="48"/>
      <c r="AX1796" s="48"/>
      <c r="AY1796" s="48"/>
      <c r="AZ1796" s="48"/>
      <c r="BA1796" s="48"/>
      <c r="BB1796" s="48"/>
      <c r="BC1796" s="48"/>
      <c r="BD1796" s="48"/>
      <c r="BE1796" s="48"/>
      <c r="BF1796" s="48"/>
      <c r="BG1796" s="48"/>
      <c r="BH1796" s="48"/>
      <c r="BI1796" s="48"/>
      <c r="BJ1796" s="48"/>
      <c r="BK1796" s="48"/>
      <c r="BL1796" s="48"/>
      <c r="BM1796" s="48"/>
      <c r="BN1796" s="48"/>
      <c r="BO1796" s="48"/>
      <c r="BP1796" s="48"/>
      <c r="BQ1796" s="48"/>
      <c r="BR1796" s="48"/>
      <c r="BS1796" s="48"/>
      <c r="BT1796" s="48"/>
      <c r="BU1796" s="48"/>
    </row>
    <row r="1797" spans="1:73" hidden="1">
      <c r="A1797" s="48"/>
      <c r="B1797" s="48"/>
      <c r="C1797" s="48"/>
      <c r="D1797" s="48"/>
      <c r="E1797" s="48"/>
      <c r="F1797" s="48"/>
      <c r="G1797" s="48"/>
      <c r="H1797" s="48"/>
      <c r="I1797" s="48"/>
      <c r="J1797" s="48"/>
      <c r="K1797" s="48"/>
      <c r="L1797" s="144"/>
      <c r="M1797" s="48"/>
      <c r="N1797" s="147" t="s">
        <v>4186</v>
      </c>
      <c r="O1797" s="48"/>
      <c r="P1797" s="48"/>
      <c r="Q1797" s="48"/>
      <c r="R1797" s="48"/>
      <c r="S1797" s="48"/>
      <c r="T1797" s="48"/>
      <c r="U1797" s="48"/>
      <c r="V1797" s="48"/>
      <c r="W1797" s="48"/>
      <c r="X1797" s="48"/>
      <c r="Y1797" s="48"/>
      <c r="Z1797" s="48"/>
      <c r="AA1797" s="48"/>
      <c r="AB1797" s="48"/>
      <c r="AC1797" s="48"/>
      <c r="AD1797" s="48"/>
      <c r="AE1797" s="48"/>
      <c r="AF1797" s="48"/>
      <c r="AG1797" s="48"/>
      <c r="AH1797" s="48"/>
      <c r="AI1797" s="48"/>
      <c r="AJ1797" s="48"/>
      <c r="AK1797" s="48"/>
      <c r="AL1797" s="48"/>
      <c r="AM1797" s="48"/>
      <c r="AN1797" s="48"/>
      <c r="AO1797" s="48"/>
      <c r="AP1797" s="48"/>
      <c r="AQ1797" s="48"/>
      <c r="AR1797" s="48"/>
      <c r="AS1797" s="48"/>
      <c r="AT1797" s="48"/>
      <c r="AU1797" s="48"/>
      <c r="AV1797" s="48"/>
      <c r="AW1797" s="48"/>
      <c r="AX1797" s="48"/>
      <c r="AY1797" s="48"/>
      <c r="AZ1797" s="48"/>
      <c r="BA1797" s="48"/>
      <c r="BB1797" s="48"/>
      <c r="BC1797" s="48"/>
      <c r="BD1797" s="48"/>
      <c r="BE1797" s="48"/>
      <c r="BF1797" s="48"/>
      <c r="BG1797" s="48"/>
      <c r="BH1797" s="48"/>
      <c r="BI1797" s="48"/>
      <c r="BJ1797" s="48"/>
      <c r="BK1797" s="48"/>
      <c r="BL1797" s="48"/>
      <c r="BM1797" s="48"/>
      <c r="BN1797" s="48"/>
      <c r="BO1797" s="48"/>
      <c r="BP1797" s="48"/>
      <c r="BQ1797" s="48"/>
      <c r="BR1797" s="48"/>
      <c r="BS1797" s="48"/>
      <c r="BT1797" s="48"/>
      <c r="BU1797" s="48"/>
    </row>
    <row r="1798" spans="1:73" hidden="1">
      <c r="A1798" s="48"/>
      <c r="B1798" s="48"/>
      <c r="C1798" s="48"/>
      <c r="D1798" s="48"/>
      <c r="E1798" s="48"/>
      <c r="F1798" s="48"/>
      <c r="G1798" s="48"/>
      <c r="H1798" s="48"/>
      <c r="I1798" s="48"/>
      <c r="J1798" s="48"/>
      <c r="K1798" s="48"/>
      <c r="L1798" s="171"/>
      <c r="M1798" s="48"/>
      <c r="N1798" s="147" t="s">
        <v>4187</v>
      </c>
      <c r="O1798" s="48"/>
      <c r="P1798" s="48"/>
      <c r="Q1798" s="48"/>
      <c r="R1798" s="48"/>
      <c r="S1798" s="48"/>
      <c r="T1798" s="48"/>
      <c r="U1798" s="48"/>
      <c r="V1798" s="48"/>
      <c r="W1798" s="48"/>
      <c r="X1798" s="48"/>
      <c r="Y1798" s="48"/>
      <c r="Z1798" s="48"/>
      <c r="AA1798" s="48"/>
      <c r="AB1798" s="48"/>
      <c r="AC1798" s="48"/>
      <c r="AD1798" s="48"/>
      <c r="AE1798" s="48"/>
      <c r="AF1798" s="48"/>
      <c r="AG1798" s="48"/>
      <c r="AH1798" s="48"/>
      <c r="AI1798" s="48"/>
      <c r="AJ1798" s="48"/>
      <c r="AK1798" s="48"/>
      <c r="AL1798" s="48"/>
      <c r="AM1798" s="48"/>
      <c r="AN1798" s="48"/>
      <c r="AO1798" s="48"/>
      <c r="AP1798" s="48"/>
      <c r="AQ1798" s="48"/>
      <c r="AR1798" s="48"/>
      <c r="AS1798" s="48"/>
      <c r="AT1798" s="48"/>
      <c r="AU1798" s="48"/>
      <c r="AV1798" s="48"/>
      <c r="AW1798" s="48"/>
      <c r="AX1798" s="48"/>
      <c r="AY1798" s="48"/>
      <c r="AZ1798" s="48"/>
      <c r="BA1798" s="48"/>
      <c r="BB1798" s="48"/>
      <c r="BC1798" s="48"/>
      <c r="BD1798" s="48"/>
      <c r="BE1798" s="48"/>
      <c r="BF1798" s="48"/>
      <c r="BG1798" s="48"/>
      <c r="BH1798" s="48"/>
      <c r="BI1798" s="48"/>
      <c r="BJ1798" s="48"/>
      <c r="BK1798" s="48"/>
      <c r="BL1798" s="48"/>
      <c r="BM1798" s="48"/>
      <c r="BN1798" s="48"/>
      <c r="BO1798" s="48"/>
      <c r="BP1798" s="48"/>
      <c r="BQ1798" s="48"/>
      <c r="BR1798" s="48"/>
      <c r="BS1798" s="48"/>
      <c r="BT1798" s="48"/>
      <c r="BU1798" s="48"/>
    </row>
    <row r="1799" spans="1:73" hidden="1">
      <c r="A1799" s="48"/>
      <c r="B1799" s="48"/>
      <c r="C1799" s="48"/>
      <c r="D1799" s="48"/>
      <c r="E1799" s="48"/>
      <c r="F1799" s="48"/>
      <c r="G1799" s="48"/>
      <c r="H1799" s="48"/>
      <c r="I1799" s="48"/>
      <c r="J1799" s="48"/>
      <c r="K1799" s="48"/>
      <c r="L1799" s="144"/>
      <c r="M1799" s="48"/>
      <c r="N1799" s="147" t="s">
        <v>4188</v>
      </c>
      <c r="O1799" s="48"/>
      <c r="P1799" s="48"/>
      <c r="Q1799" s="48"/>
      <c r="R1799" s="48"/>
      <c r="S1799" s="48"/>
      <c r="T1799" s="48"/>
      <c r="U1799" s="48"/>
      <c r="V1799" s="48"/>
      <c r="W1799" s="48"/>
      <c r="X1799" s="48"/>
      <c r="Y1799" s="48"/>
      <c r="Z1799" s="48"/>
      <c r="AA1799" s="48"/>
      <c r="AB1799" s="48"/>
      <c r="AC1799" s="48"/>
      <c r="AD1799" s="48"/>
      <c r="AE1799" s="48"/>
      <c r="AF1799" s="48"/>
      <c r="AG1799" s="48"/>
      <c r="AH1799" s="48"/>
      <c r="AI1799" s="48"/>
      <c r="AJ1799" s="48"/>
      <c r="AK1799" s="48"/>
      <c r="AL1799" s="48"/>
      <c r="AM1799" s="48"/>
      <c r="AN1799" s="48"/>
      <c r="AO1799" s="48"/>
      <c r="AP1799" s="48"/>
      <c r="AQ1799" s="48"/>
      <c r="AR1799" s="48"/>
      <c r="AS1799" s="48"/>
      <c r="AT1799" s="48"/>
      <c r="AU1799" s="48"/>
      <c r="AV1799" s="48"/>
      <c r="AW1799" s="48"/>
      <c r="AX1799" s="48"/>
      <c r="AY1799" s="48"/>
      <c r="AZ1799" s="48"/>
      <c r="BA1799" s="48"/>
      <c r="BB1799" s="48"/>
      <c r="BC1799" s="48"/>
      <c r="BD1799" s="48"/>
      <c r="BE1799" s="48"/>
      <c r="BF1799" s="48"/>
      <c r="BG1799" s="48"/>
      <c r="BH1799" s="48"/>
      <c r="BI1799" s="48"/>
      <c r="BJ1799" s="48"/>
      <c r="BK1799" s="48"/>
      <c r="BL1799" s="48"/>
      <c r="BM1799" s="48"/>
      <c r="BN1799" s="48"/>
      <c r="BO1799" s="48"/>
      <c r="BP1799" s="48"/>
      <c r="BQ1799" s="48"/>
      <c r="BR1799" s="48"/>
      <c r="BS1799" s="48"/>
      <c r="BT1799" s="48"/>
      <c r="BU1799" s="48"/>
    </row>
    <row r="1800" spans="1:73" hidden="1">
      <c r="A1800" s="48"/>
      <c r="B1800" s="48"/>
      <c r="C1800" s="48"/>
      <c r="D1800" s="48"/>
      <c r="E1800" s="48"/>
      <c r="F1800" s="48"/>
      <c r="G1800" s="48"/>
      <c r="H1800" s="48"/>
      <c r="I1800" s="48"/>
      <c r="J1800" s="48"/>
      <c r="K1800" s="48"/>
      <c r="L1800" s="144"/>
      <c r="M1800" s="48"/>
      <c r="N1800" s="147" t="s">
        <v>4189</v>
      </c>
      <c r="O1800" s="48"/>
      <c r="P1800" s="48"/>
      <c r="Q1800" s="48"/>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c r="AM1800" s="48"/>
      <c r="AN1800" s="48"/>
      <c r="AO1800" s="48"/>
      <c r="AP1800" s="48"/>
      <c r="AQ1800" s="48"/>
      <c r="AR1800" s="48"/>
      <c r="AS1800" s="48"/>
      <c r="AT1800" s="48"/>
      <c r="AU1800" s="48"/>
      <c r="AV1800" s="48"/>
      <c r="AW1800" s="48"/>
      <c r="AX1800" s="48"/>
      <c r="AY1800" s="48"/>
      <c r="AZ1800" s="48"/>
      <c r="BA1800" s="48"/>
      <c r="BB1800" s="48"/>
      <c r="BC1800" s="48"/>
      <c r="BD1800" s="48"/>
      <c r="BE1800" s="48"/>
      <c r="BF1800" s="48"/>
      <c r="BG1800" s="48"/>
      <c r="BH1800" s="48"/>
      <c r="BI1800" s="48"/>
      <c r="BJ1800" s="48"/>
      <c r="BK1800" s="48"/>
      <c r="BL1800" s="48"/>
      <c r="BM1800" s="48"/>
      <c r="BN1800" s="48"/>
      <c r="BO1800" s="48"/>
      <c r="BP1800" s="48"/>
      <c r="BQ1800" s="48"/>
      <c r="BR1800" s="48"/>
      <c r="BS1800" s="48"/>
      <c r="BT1800" s="48"/>
      <c r="BU1800" s="48"/>
    </row>
    <row r="1801" spans="1:73" hidden="1">
      <c r="A1801" s="48"/>
      <c r="B1801" s="48"/>
      <c r="C1801" s="48"/>
      <c r="D1801" s="48"/>
      <c r="E1801" s="48"/>
      <c r="F1801" s="48"/>
      <c r="G1801" s="48"/>
      <c r="H1801" s="48"/>
      <c r="I1801" s="48"/>
      <c r="J1801" s="48"/>
      <c r="K1801" s="48"/>
      <c r="L1801" s="144"/>
      <c r="M1801" s="48"/>
      <c r="N1801" s="147" t="s">
        <v>4190</v>
      </c>
      <c r="O1801" s="48"/>
      <c r="P1801" s="48"/>
      <c r="Q1801" s="48"/>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c r="AM1801" s="48"/>
      <c r="AN1801" s="48"/>
      <c r="AO1801" s="48"/>
      <c r="AP1801" s="48"/>
      <c r="AQ1801" s="48"/>
      <c r="AR1801" s="48"/>
      <c r="AS1801" s="48"/>
      <c r="AT1801" s="48"/>
      <c r="AU1801" s="48"/>
      <c r="AV1801" s="48"/>
      <c r="AW1801" s="48"/>
      <c r="AX1801" s="48"/>
      <c r="AY1801" s="48"/>
      <c r="AZ1801" s="48"/>
      <c r="BA1801" s="48"/>
      <c r="BB1801" s="48"/>
      <c r="BC1801" s="48"/>
      <c r="BD1801" s="48"/>
      <c r="BE1801" s="48"/>
      <c r="BF1801" s="48"/>
      <c r="BG1801" s="48"/>
      <c r="BH1801" s="48"/>
      <c r="BI1801" s="48"/>
      <c r="BJ1801" s="48"/>
      <c r="BK1801" s="48"/>
      <c r="BL1801" s="48"/>
      <c r="BM1801" s="48"/>
      <c r="BN1801" s="48"/>
      <c r="BO1801" s="48"/>
      <c r="BP1801" s="48"/>
      <c r="BQ1801" s="48"/>
      <c r="BR1801" s="48"/>
      <c r="BS1801" s="48"/>
      <c r="BT1801" s="48"/>
      <c r="BU1801" s="48"/>
    </row>
    <row r="1802" spans="1:73" hidden="1">
      <c r="A1802" s="48"/>
      <c r="B1802" s="48"/>
      <c r="C1802" s="48"/>
      <c r="D1802" s="48"/>
      <c r="E1802" s="48"/>
      <c r="F1802" s="48"/>
      <c r="G1802" s="48"/>
      <c r="H1802" s="48"/>
      <c r="I1802" s="48"/>
      <c r="J1802" s="48"/>
      <c r="K1802" s="48"/>
      <c r="L1802" s="171"/>
      <c r="M1802" s="48"/>
      <c r="N1802" s="147" t="s">
        <v>4191</v>
      </c>
      <c r="O1802" s="48"/>
      <c r="P1802" s="48"/>
      <c r="Q1802" s="48"/>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c r="AM1802" s="48"/>
      <c r="AN1802" s="48"/>
      <c r="AO1802" s="48"/>
      <c r="AP1802" s="48"/>
      <c r="AQ1802" s="48"/>
      <c r="AR1802" s="48"/>
      <c r="AS1802" s="48"/>
      <c r="AT1802" s="48"/>
      <c r="AU1802" s="48"/>
      <c r="AV1802" s="48"/>
      <c r="AW1802" s="48"/>
      <c r="AX1802" s="48"/>
      <c r="AY1802" s="48"/>
      <c r="AZ1802" s="48"/>
      <c r="BA1802" s="48"/>
      <c r="BB1802" s="48"/>
      <c r="BC1802" s="48"/>
      <c r="BD1802" s="48"/>
      <c r="BE1802" s="48"/>
      <c r="BF1802" s="48"/>
      <c r="BG1802" s="48"/>
      <c r="BH1802" s="48"/>
      <c r="BI1802" s="48"/>
      <c r="BJ1802" s="48"/>
      <c r="BK1802" s="48"/>
      <c r="BL1802" s="48"/>
      <c r="BM1802" s="48"/>
      <c r="BN1802" s="48"/>
      <c r="BO1802" s="48"/>
      <c r="BP1802" s="48"/>
      <c r="BQ1802" s="48"/>
      <c r="BR1802" s="48"/>
      <c r="BS1802" s="48"/>
      <c r="BT1802" s="48"/>
      <c r="BU1802" s="48"/>
    </row>
    <row r="1803" spans="1:73" hidden="1">
      <c r="A1803" s="48"/>
      <c r="B1803" s="48"/>
      <c r="C1803" s="48"/>
      <c r="D1803" s="48"/>
      <c r="E1803" s="48"/>
      <c r="F1803" s="48"/>
      <c r="G1803" s="48"/>
      <c r="H1803" s="48"/>
      <c r="I1803" s="48"/>
      <c r="J1803" s="48"/>
      <c r="K1803" s="48"/>
      <c r="L1803" s="144"/>
      <c r="M1803" s="48"/>
      <c r="N1803" s="147" t="s">
        <v>4192</v>
      </c>
      <c r="O1803" s="48"/>
      <c r="P1803" s="48"/>
      <c r="Q1803" s="48"/>
      <c r="R1803" s="48"/>
      <c r="S1803" s="48"/>
      <c r="T1803" s="48"/>
      <c r="U1803" s="48"/>
      <c r="V1803" s="48"/>
      <c r="W1803" s="48"/>
      <c r="X1803" s="48"/>
      <c r="Y1803" s="48"/>
      <c r="Z1803" s="48"/>
      <c r="AA1803" s="48"/>
      <c r="AB1803" s="48"/>
      <c r="AC1803" s="48"/>
      <c r="AD1803" s="48"/>
      <c r="AE1803" s="48"/>
      <c r="AF1803" s="48"/>
      <c r="AG1803" s="48"/>
      <c r="AH1803" s="48"/>
      <c r="AI1803" s="48"/>
      <c r="AJ1803" s="48"/>
      <c r="AK1803" s="48"/>
      <c r="AL1803" s="48"/>
      <c r="AM1803" s="48"/>
      <c r="AN1803" s="48"/>
      <c r="AO1803" s="48"/>
      <c r="AP1803" s="48"/>
      <c r="AQ1803" s="48"/>
      <c r="AR1803" s="48"/>
      <c r="AS1803" s="48"/>
      <c r="AT1803" s="48"/>
      <c r="AU1803" s="48"/>
      <c r="AV1803" s="48"/>
      <c r="AW1803" s="48"/>
      <c r="AX1803" s="48"/>
      <c r="AY1803" s="48"/>
      <c r="AZ1803" s="48"/>
      <c r="BA1803" s="48"/>
      <c r="BB1803" s="48"/>
      <c r="BC1803" s="48"/>
      <c r="BD1803" s="48"/>
      <c r="BE1803" s="48"/>
      <c r="BF1803" s="48"/>
      <c r="BG1803" s="48"/>
      <c r="BH1803" s="48"/>
      <c r="BI1803" s="48"/>
      <c r="BJ1803" s="48"/>
      <c r="BK1803" s="48"/>
      <c r="BL1803" s="48"/>
      <c r="BM1803" s="48"/>
      <c r="BN1803" s="48"/>
      <c r="BO1803" s="48"/>
      <c r="BP1803" s="48"/>
      <c r="BQ1803" s="48"/>
      <c r="BR1803" s="48"/>
      <c r="BS1803" s="48"/>
      <c r="BT1803" s="48"/>
      <c r="BU1803" s="48"/>
    </row>
    <row r="1804" spans="1:73" hidden="1">
      <c r="A1804" s="48"/>
      <c r="B1804" s="48"/>
      <c r="C1804" s="48"/>
      <c r="D1804" s="48"/>
      <c r="E1804" s="48"/>
      <c r="F1804" s="48"/>
      <c r="G1804" s="48"/>
      <c r="H1804" s="48"/>
      <c r="I1804" s="48"/>
      <c r="J1804" s="48"/>
      <c r="K1804" s="48"/>
      <c r="L1804" s="144"/>
      <c r="M1804" s="48"/>
      <c r="N1804" s="147" t="s">
        <v>4193</v>
      </c>
      <c r="O1804" s="48"/>
      <c r="P1804" s="48"/>
      <c r="Q1804" s="48"/>
      <c r="R1804" s="48"/>
      <c r="S1804" s="48"/>
      <c r="T1804" s="48"/>
      <c r="U1804" s="48"/>
      <c r="V1804" s="48"/>
      <c r="W1804" s="48"/>
      <c r="X1804" s="48"/>
      <c r="Y1804" s="48"/>
      <c r="Z1804" s="48"/>
      <c r="AA1804" s="48"/>
      <c r="AB1804" s="48"/>
      <c r="AC1804" s="48"/>
      <c r="AD1804" s="48"/>
      <c r="AE1804" s="48"/>
      <c r="AF1804" s="48"/>
      <c r="AG1804" s="48"/>
      <c r="AH1804" s="48"/>
      <c r="AI1804" s="48"/>
      <c r="AJ1804" s="48"/>
      <c r="AK1804" s="48"/>
      <c r="AL1804" s="48"/>
      <c r="AM1804" s="48"/>
      <c r="AN1804" s="48"/>
      <c r="AO1804" s="48"/>
      <c r="AP1804" s="48"/>
      <c r="AQ1804" s="48"/>
      <c r="AR1804" s="48"/>
      <c r="AS1804" s="48"/>
      <c r="AT1804" s="48"/>
      <c r="AU1804" s="48"/>
      <c r="AV1804" s="48"/>
      <c r="AW1804" s="48"/>
      <c r="AX1804" s="48"/>
      <c r="AY1804" s="48"/>
      <c r="AZ1804" s="48"/>
      <c r="BA1804" s="48"/>
      <c r="BB1804" s="48"/>
      <c r="BC1804" s="48"/>
      <c r="BD1804" s="48"/>
      <c r="BE1804" s="48"/>
      <c r="BF1804" s="48"/>
      <c r="BG1804" s="48"/>
      <c r="BH1804" s="48"/>
      <c r="BI1804" s="48"/>
      <c r="BJ1804" s="48"/>
      <c r="BK1804" s="48"/>
      <c r="BL1804" s="48"/>
      <c r="BM1804" s="48"/>
      <c r="BN1804" s="48"/>
      <c r="BO1804" s="48"/>
      <c r="BP1804" s="48"/>
      <c r="BQ1804" s="48"/>
      <c r="BR1804" s="48"/>
      <c r="BS1804" s="48"/>
      <c r="BT1804" s="48"/>
      <c r="BU1804" s="48"/>
    </row>
    <row r="1805" spans="1:73" hidden="1">
      <c r="A1805" s="48"/>
      <c r="B1805" s="48"/>
      <c r="C1805" s="48"/>
      <c r="D1805" s="48"/>
      <c r="E1805" s="48"/>
      <c r="F1805" s="48"/>
      <c r="G1805" s="48"/>
      <c r="H1805" s="48"/>
      <c r="I1805" s="48"/>
      <c r="J1805" s="48"/>
      <c r="K1805" s="48"/>
      <c r="L1805" s="144"/>
      <c r="M1805" s="48"/>
      <c r="N1805" s="147" t="s">
        <v>4194</v>
      </c>
      <c r="O1805" s="48"/>
      <c r="P1805" s="48"/>
      <c r="Q1805" s="48"/>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c r="AM1805" s="48"/>
      <c r="AN1805" s="48"/>
      <c r="AO1805" s="48"/>
      <c r="AP1805" s="48"/>
      <c r="AQ1805" s="48"/>
      <c r="AR1805" s="48"/>
      <c r="AS1805" s="48"/>
      <c r="AT1805" s="48"/>
      <c r="AU1805" s="48"/>
      <c r="AV1805" s="48"/>
      <c r="AW1805" s="48"/>
      <c r="AX1805" s="48"/>
      <c r="AY1805" s="48"/>
      <c r="AZ1805" s="48"/>
      <c r="BA1805" s="48"/>
      <c r="BB1805" s="48"/>
      <c r="BC1805" s="48"/>
      <c r="BD1805" s="48"/>
      <c r="BE1805" s="48"/>
      <c r="BF1805" s="48"/>
      <c r="BG1805" s="48"/>
      <c r="BH1805" s="48"/>
      <c r="BI1805" s="48"/>
      <c r="BJ1805" s="48"/>
      <c r="BK1805" s="48"/>
      <c r="BL1805" s="48"/>
      <c r="BM1805" s="48"/>
      <c r="BN1805" s="48"/>
      <c r="BO1805" s="48"/>
      <c r="BP1805" s="48"/>
      <c r="BQ1805" s="48"/>
      <c r="BR1805" s="48"/>
      <c r="BS1805" s="48"/>
      <c r="BT1805" s="48"/>
      <c r="BU1805" s="48"/>
    </row>
    <row r="1806" spans="1:73" hidden="1">
      <c r="A1806" s="48"/>
      <c r="B1806" s="48"/>
      <c r="C1806" s="48"/>
      <c r="D1806" s="48"/>
      <c r="E1806" s="48"/>
      <c r="F1806" s="48"/>
      <c r="G1806" s="48"/>
      <c r="H1806" s="48"/>
      <c r="I1806" s="48"/>
      <c r="J1806" s="48"/>
      <c r="K1806" s="48"/>
      <c r="L1806" s="171"/>
      <c r="M1806" s="48"/>
      <c r="N1806" s="147" t="s">
        <v>4195</v>
      </c>
      <c r="O1806" s="48"/>
      <c r="P1806" s="48"/>
      <c r="Q1806" s="48"/>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c r="AM1806" s="48"/>
      <c r="AN1806" s="48"/>
      <c r="AO1806" s="48"/>
      <c r="AP1806" s="48"/>
      <c r="AQ1806" s="48"/>
      <c r="AR1806" s="48"/>
      <c r="AS1806" s="48"/>
      <c r="AT1806" s="48"/>
      <c r="AU1806" s="48"/>
      <c r="AV1806" s="48"/>
      <c r="AW1806" s="48"/>
      <c r="AX1806" s="48"/>
      <c r="AY1806" s="48"/>
      <c r="AZ1806" s="48"/>
      <c r="BA1806" s="48"/>
      <c r="BB1806" s="48"/>
      <c r="BC1806" s="48"/>
      <c r="BD1806" s="48"/>
      <c r="BE1806" s="48"/>
      <c r="BF1806" s="48"/>
      <c r="BG1806" s="48"/>
      <c r="BH1806" s="48"/>
      <c r="BI1806" s="48"/>
      <c r="BJ1806" s="48"/>
      <c r="BK1806" s="48"/>
      <c r="BL1806" s="48"/>
      <c r="BM1806" s="48"/>
      <c r="BN1806" s="48"/>
      <c r="BO1806" s="48"/>
      <c r="BP1806" s="48"/>
      <c r="BQ1806" s="48"/>
      <c r="BR1806" s="48"/>
      <c r="BS1806" s="48"/>
      <c r="BT1806" s="48"/>
      <c r="BU1806" s="48"/>
    </row>
    <row r="1807" spans="1:73" hidden="1">
      <c r="A1807" s="48"/>
      <c r="B1807" s="48"/>
      <c r="C1807" s="48"/>
      <c r="D1807" s="48"/>
      <c r="E1807" s="48"/>
      <c r="F1807" s="48"/>
      <c r="G1807" s="48"/>
      <c r="H1807" s="48"/>
      <c r="I1807" s="48"/>
      <c r="J1807" s="48"/>
      <c r="K1807" s="48"/>
      <c r="L1807" s="144"/>
      <c r="M1807" s="48"/>
      <c r="N1807" s="147" t="s">
        <v>4196</v>
      </c>
      <c r="O1807" s="48"/>
      <c r="P1807" s="48"/>
      <c r="Q1807" s="48"/>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c r="AM1807" s="48"/>
      <c r="AN1807" s="48"/>
      <c r="AO1807" s="48"/>
      <c r="AP1807" s="48"/>
      <c r="AQ1807" s="48"/>
      <c r="AR1807" s="48"/>
      <c r="AS1807" s="48"/>
      <c r="AT1807" s="48"/>
      <c r="AU1807" s="48"/>
      <c r="AV1807" s="48"/>
      <c r="AW1807" s="48"/>
      <c r="AX1807" s="48"/>
      <c r="AY1807" s="48"/>
      <c r="AZ1807" s="48"/>
      <c r="BA1807" s="48"/>
      <c r="BB1807" s="48"/>
      <c r="BC1807" s="48"/>
      <c r="BD1807" s="48"/>
      <c r="BE1807" s="48"/>
      <c r="BF1807" s="48"/>
      <c r="BG1807" s="48"/>
      <c r="BH1807" s="48"/>
      <c r="BI1807" s="48"/>
      <c r="BJ1807" s="48"/>
      <c r="BK1807" s="48"/>
      <c r="BL1807" s="48"/>
      <c r="BM1807" s="48"/>
      <c r="BN1807" s="48"/>
      <c r="BO1807" s="48"/>
      <c r="BP1807" s="48"/>
      <c r="BQ1807" s="48"/>
      <c r="BR1807" s="48"/>
      <c r="BS1807" s="48"/>
      <c r="BT1807" s="48"/>
      <c r="BU1807" s="48"/>
    </row>
    <row r="1808" spans="1:73" hidden="1">
      <c r="A1808" s="48"/>
      <c r="B1808" s="48"/>
      <c r="C1808" s="48"/>
      <c r="D1808" s="48"/>
      <c r="E1808" s="48"/>
      <c r="F1808" s="48"/>
      <c r="G1808" s="48"/>
      <c r="H1808" s="48"/>
      <c r="I1808" s="48"/>
      <c r="J1808" s="48"/>
      <c r="K1808" s="48"/>
      <c r="L1808" s="144"/>
      <c r="M1808" s="48"/>
      <c r="N1808" s="147" t="s">
        <v>4197</v>
      </c>
      <c r="O1808" s="48"/>
      <c r="P1808" s="48"/>
      <c r="Q1808" s="48"/>
      <c r="R1808" s="48"/>
      <c r="S1808" s="48"/>
      <c r="T1808" s="48"/>
      <c r="U1808" s="48"/>
      <c r="V1808" s="48"/>
      <c r="W1808" s="48"/>
      <c r="X1808" s="48"/>
      <c r="Y1808" s="48"/>
      <c r="Z1808" s="48"/>
      <c r="AA1808" s="48"/>
      <c r="AB1808" s="48"/>
      <c r="AC1808" s="48"/>
      <c r="AD1808" s="48"/>
      <c r="AE1808" s="48"/>
      <c r="AF1808" s="48"/>
      <c r="AG1808" s="48"/>
      <c r="AH1808" s="48"/>
      <c r="AI1808" s="48"/>
      <c r="AJ1808" s="48"/>
      <c r="AK1808" s="48"/>
      <c r="AL1808" s="48"/>
      <c r="AM1808" s="48"/>
      <c r="AN1808" s="48"/>
      <c r="AO1808" s="48"/>
      <c r="AP1808" s="48"/>
      <c r="AQ1808" s="48"/>
      <c r="AR1808" s="48"/>
      <c r="AS1808" s="48"/>
      <c r="AT1808" s="48"/>
      <c r="AU1808" s="48"/>
      <c r="AV1808" s="48"/>
      <c r="AW1808" s="48"/>
      <c r="AX1808" s="48"/>
      <c r="AY1808" s="48"/>
      <c r="AZ1808" s="48"/>
      <c r="BA1808" s="48"/>
      <c r="BB1808" s="48"/>
      <c r="BC1808" s="48"/>
      <c r="BD1808" s="48"/>
      <c r="BE1808" s="48"/>
      <c r="BF1808" s="48"/>
      <c r="BG1808" s="48"/>
      <c r="BH1808" s="48"/>
      <c r="BI1808" s="48"/>
      <c r="BJ1808" s="48"/>
      <c r="BK1808" s="48"/>
      <c r="BL1808" s="48"/>
      <c r="BM1808" s="48"/>
      <c r="BN1808" s="48"/>
      <c r="BO1808" s="48"/>
      <c r="BP1808" s="48"/>
      <c r="BQ1808" s="48"/>
      <c r="BR1808" s="48"/>
      <c r="BS1808" s="48"/>
      <c r="BT1808" s="48"/>
      <c r="BU1808" s="48"/>
    </row>
    <row r="1809" spans="1:73" hidden="1">
      <c r="A1809" s="48"/>
      <c r="B1809" s="48"/>
      <c r="C1809" s="48"/>
      <c r="D1809" s="48"/>
      <c r="E1809" s="48"/>
      <c r="F1809" s="48"/>
      <c r="G1809" s="48"/>
      <c r="H1809" s="48"/>
      <c r="I1809" s="48"/>
      <c r="J1809" s="48"/>
      <c r="K1809" s="48"/>
      <c r="L1809" s="144"/>
      <c r="M1809" s="48"/>
      <c r="N1809" s="147" t="s">
        <v>4198</v>
      </c>
      <c r="O1809" s="48"/>
      <c r="P1809" s="48"/>
      <c r="Q1809" s="48"/>
      <c r="R1809" s="48"/>
      <c r="S1809" s="48"/>
      <c r="T1809" s="48"/>
      <c r="U1809" s="48"/>
      <c r="V1809" s="48"/>
      <c r="W1809" s="48"/>
      <c r="X1809" s="48"/>
      <c r="Y1809" s="48"/>
      <c r="Z1809" s="48"/>
      <c r="AA1809" s="48"/>
      <c r="AB1809" s="48"/>
      <c r="AC1809" s="48"/>
      <c r="AD1809" s="48"/>
      <c r="AE1809" s="48"/>
      <c r="AF1809" s="48"/>
      <c r="AG1809" s="48"/>
      <c r="AH1809" s="48"/>
      <c r="AI1809" s="48"/>
      <c r="AJ1809" s="48"/>
      <c r="AK1809" s="48"/>
      <c r="AL1809" s="48"/>
      <c r="AM1809" s="48"/>
      <c r="AN1809" s="48"/>
      <c r="AO1809" s="48"/>
      <c r="AP1809" s="48"/>
      <c r="AQ1809" s="48"/>
      <c r="AR1809" s="48"/>
      <c r="AS1809" s="48"/>
      <c r="AT1809" s="48"/>
      <c r="AU1809" s="48"/>
      <c r="AV1809" s="48"/>
      <c r="AW1809" s="48"/>
      <c r="AX1809" s="48"/>
      <c r="AY1809" s="48"/>
      <c r="AZ1809" s="48"/>
      <c r="BA1809" s="48"/>
      <c r="BB1809" s="48"/>
      <c r="BC1809" s="48"/>
      <c r="BD1809" s="48"/>
      <c r="BE1809" s="48"/>
      <c r="BF1809" s="48"/>
      <c r="BG1809" s="48"/>
      <c r="BH1809" s="48"/>
      <c r="BI1809" s="48"/>
      <c r="BJ1809" s="48"/>
      <c r="BK1809" s="48"/>
      <c r="BL1809" s="48"/>
      <c r="BM1809" s="48"/>
      <c r="BN1809" s="48"/>
      <c r="BO1809" s="48"/>
      <c r="BP1809" s="48"/>
      <c r="BQ1809" s="48"/>
      <c r="BR1809" s="48"/>
      <c r="BS1809" s="48"/>
      <c r="BT1809" s="48"/>
      <c r="BU1809" s="48"/>
    </row>
    <row r="1810" spans="1:73" hidden="1">
      <c r="A1810" s="48"/>
      <c r="B1810" s="48"/>
      <c r="C1810" s="48"/>
      <c r="D1810" s="48"/>
      <c r="E1810" s="48"/>
      <c r="F1810" s="48"/>
      <c r="G1810" s="48"/>
      <c r="H1810" s="48"/>
      <c r="I1810" s="48"/>
      <c r="J1810" s="48"/>
      <c r="K1810" s="48"/>
      <c r="L1810" s="171"/>
      <c r="M1810" s="48"/>
      <c r="N1810" s="147" t="s">
        <v>4199</v>
      </c>
      <c r="O1810" s="48"/>
      <c r="P1810" s="48"/>
      <c r="Q1810" s="48"/>
      <c r="R1810" s="48"/>
      <c r="S1810" s="48"/>
      <c r="T1810" s="48"/>
      <c r="U1810" s="48"/>
      <c r="V1810" s="48"/>
      <c r="W1810" s="48"/>
      <c r="X1810" s="48"/>
      <c r="Y1810" s="48"/>
      <c r="Z1810" s="48"/>
      <c r="AA1810" s="48"/>
      <c r="AB1810" s="48"/>
      <c r="AC1810" s="48"/>
      <c r="AD1810" s="48"/>
      <c r="AE1810" s="48"/>
      <c r="AF1810" s="48"/>
      <c r="AG1810" s="48"/>
      <c r="AH1810" s="48"/>
      <c r="AI1810" s="48"/>
      <c r="AJ1810" s="48"/>
      <c r="AK1810" s="48"/>
      <c r="AL1810" s="48"/>
      <c r="AM1810" s="48"/>
      <c r="AN1810" s="48"/>
      <c r="AO1810" s="48"/>
      <c r="AP1810" s="48"/>
      <c r="AQ1810" s="48"/>
      <c r="AR1810" s="48"/>
      <c r="AS1810" s="48"/>
      <c r="AT1810" s="48"/>
      <c r="AU1810" s="48"/>
      <c r="AV1810" s="48"/>
      <c r="AW1810" s="48"/>
      <c r="AX1810" s="48"/>
      <c r="AY1810" s="48"/>
      <c r="AZ1810" s="48"/>
      <c r="BA1810" s="48"/>
      <c r="BB1810" s="48"/>
      <c r="BC1810" s="48"/>
      <c r="BD1810" s="48"/>
      <c r="BE1810" s="48"/>
      <c r="BF1810" s="48"/>
      <c r="BG1810" s="48"/>
      <c r="BH1810" s="48"/>
      <c r="BI1810" s="48"/>
      <c r="BJ1810" s="48"/>
      <c r="BK1810" s="48"/>
      <c r="BL1810" s="48"/>
      <c r="BM1810" s="48"/>
      <c r="BN1810" s="48"/>
      <c r="BO1810" s="48"/>
      <c r="BP1810" s="48"/>
      <c r="BQ1810" s="48"/>
      <c r="BR1810" s="48"/>
      <c r="BS1810" s="48"/>
      <c r="BT1810" s="48"/>
      <c r="BU1810" s="48"/>
    </row>
    <row r="1811" spans="1:73" hidden="1">
      <c r="A1811" s="48"/>
      <c r="B1811" s="48"/>
      <c r="C1811" s="48"/>
      <c r="D1811" s="48"/>
      <c r="E1811" s="48"/>
      <c r="F1811" s="48"/>
      <c r="G1811" s="48"/>
      <c r="H1811" s="48"/>
      <c r="I1811" s="48"/>
      <c r="J1811" s="48"/>
      <c r="K1811" s="48"/>
      <c r="L1811" s="144"/>
      <c r="M1811" s="48"/>
      <c r="N1811" s="147" t="s">
        <v>4200</v>
      </c>
      <c r="O1811" s="48"/>
      <c r="P1811" s="48"/>
      <c r="Q1811" s="48"/>
      <c r="R1811" s="48"/>
      <c r="S1811" s="48"/>
      <c r="T1811" s="48"/>
      <c r="U1811" s="48"/>
      <c r="V1811" s="48"/>
      <c r="W1811" s="48"/>
      <c r="X1811" s="48"/>
      <c r="Y1811" s="48"/>
      <c r="Z1811" s="48"/>
      <c r="AA1811" s="48"/>
      <c r="AB1811" s="48"/>
      <c r="AC1811" s="48"/>
      <c r="AD1811" s="48"/>
      <c r="AE1811" s="48"/>
      <c r="AF1811" s="48"/>
      <c r="AG1811" s="48"/>
      <c r="AH1811" s="48"/>
      <c r="AI1811" s="48"/>
      <c r="AJ1811" s="48"/>
      <c r="AK1811" s="48"/>
      <c r="AL1811" s="48"/>
      <c r="AM1811" s="48"/>
      <c r="AN1811" s="48"/>
      <c r="AO1811" s="48"/>
      <c r="AP1811" s="48"/>
      <c r="AQ1811" s="48"/>
      <c r="AR1811" s="48"/>
      <c r="AS1811" s="48"/>
      <c r="AT1811" s="48"/>
      <c r="AU1811" s="48"/>
      <c r="AV1811" s="48"/>
      <c r="AW1811" s="48"/>
      <c r="AX1811" s="48"/>
      <c r="AY1811" s="48"/>
      <c r="AZ1811" s="48"/>
      <c r="BA1811" s="48"/>
      <c r="BB1811" s="48"/>
      <c r="BC1811" s="48"/>
      <c r="BD1811" s="48"/>
      <c r="BE1811" s="48"/>
      <c r="BF1811" s="48"/>
      <c r="BG1811" s="48"/>
      <c r="BH1811" s="48"/>
      <c r="BI1811" s="48"/>
      <c r="BJ1811" s="48"/>
      <c r="BK1811" s="48"/>
      <c r="BL1811" s="48"/>
      <c r="BM1811" s="48"/>
      <c r="BN1811" s="48"/>
      <c r="BO1811" s="48"/>
      <c r="BP1811" s="48"/>
      <c r="BQ1811" s="48"/>
      <c r="BR1811" s="48"/>
      <c r="BS1811" s="48"/>
      <c r="BT1811" s="48"/>
      <c r="BU1811" s="48"/>
    </row>
    <row r="1812" spans="1:73" hidden="1">
      <c r="A1812" s="48"/>
      <c r="B1812" s="48"/>
      <c r="C1812" s="48"/>
      <c r="D1812" s="48"/>
      <c r="E1812" s="48"/>
      <c r="F1812" s="48"/>
      <c r="G1812" s="48"/>
      <c r="H1812" s="48"/>
      <c r="I1812" s="48"/>
      <c r="J1812" s="48"/>
      <c r="K1812" s="48"/>
      <c r="L1812" s="144"/>
      <c r="M1812" s="48"/>
      <c r="N1812" s="147" t="s">
        <v>4201</v>
      </c>
      <c r="O1812" s="48"/>
      <c r="P1812" s="48"/>
      <c r="Q1812" s="48"/>
      <c r="R1812" s="48"/>
      <c r="S1812" s="48"/>
      <c r="T1812" s="48"/>
      <c r="U1812" s="48"/>
      <c r="V1812" s="48"/>
      <c r="W1812" s="48"/>
      <c r="X1812" s="48"/>
      <c r="Y1812" s="48"/>
      <c r="Z1812" s="48"/>
      <c r="AA1812" s="48"/>
      <c r="AB1812" s="48"/>
      <c r="AC1812" s="48"/>
      <c r="AD1812" s="48"/>
      <c r="AE1812" s="48"/>
      <c r="AF1812" s="48"/>
      <c r="AG1812" s="48"/>
      <c r="AH1812" s="48"/>
      <c r="AI1812" s="48"/>
      <c r="AJ1812" s="48"/>
      <c r="AK1812" s="48"/>
      <c r="AL1812" s="48"/>
      <c r="AM1812" s="48"/>
      <c r="AN1812" s="48"/>
      <c r="AO1812" s="48"/>
      <c r="AP1812" s="48"/>
      <c r="AQ1812" s="48"/>
      <c r="AR1812" s="48"/>
      <c r="AS1812" s="48"/>
      <c r="AT1812" s="48"/>
      <c r="AU1812" s="48"/>
      <c r="AV1812" s="48"/>
      <c r="AW1812" s="48"/>
      <c r="AX1812" s="48"/>
      <c r="AY1812" s="48"/>
      <c r="AZ1812" s="48"/>
      <c r="BA1812" s="48"/>
      <c r="BB1812" s="48"/>
      <c r="BC1812" s="48"/>
      <c r="BD1812" s="48"/>
      <c r="BE1812" s="48"/>
      <c r="BF1812" s="48"/>
      <c r="BG1812" s="48"/>
      <c r="BH1812" s="48"/>
      <c r="BI1812" s="48"/>
      <c r="BJ1812" s="48"/>
      <c r="BK1812" s="48"/>
      <c r="BL1812" s="48"/>
      <c r="BM1812" s="48"/>
      <c r="BN1812" s="48"/>
      <c r="BO1812" s="48"/>
      <c r="BP1812" s="48"/>
      <c r="BQ1812" s="48"/>
      <c r="BR1812" s="48"/>
      <c r="BS1812" s="48"/>
      <c r="BT1812" s="48"/>
      <c r="BU1812" s="48"/>
    </row>
    <row r="1813" spans="1:73" hidden="1">
      <c r="A1813" s="48"/>
      <c r="B1813" s="48"/>
      <c r="C1813" s="48"/>
      <c r="D1813" s="48"/>
      <c r="E1813" s="48"/>
      <c r="F1813" s="48"/>
      <c r="G1813" s="48"/>
      <c r="H1813" s="48"/>
      <c r="I1813" s="48"/>
      <c r="J1813" s="48"/>
      <c r="K1813" s="48"/>
      <c r="L1813" s="144"/>
      <c r="M1813" s="48"/>
      <c r="N1813" s="147" t="s">
        <v>4202</v>
      </c>
      <c r="O1813" s="48"/>
      <c r="P1813" s="48"/>
      <c r="Q1813" s="48"/>
      <c r="R1813" s="48"/>
      <c r="S1813" s="48"/>
      <c r="T1813" s="48"/>
      <c r="U1813" s="48"/>
      <c r="V1813" s="48"/>
      <c r="W1813" s="48"/>
      <c r="X1813" s="48"/>
      <c r="Y1813" s="48"/>
      <c r="Z1813" s="48"/>
      <c r="AA1813" s="48"/>
      <c r="AB1813" s="48"/>
      <c r="AC1813" s="48"/>
      <c r="AD1813" s="48"/>
      <c r="AE1813" s="48"/>
      <c r="AF1813" s="48"/>
      <c r="AG1813" s="48"/>
      <c r="AH1813" s="48"/>
      <c r="AI1813" s="48"/>
      <c r="AJ1813" s="48"/>
      <c r="AK1813" s="48"/>
      <c r="AL1813" s="48"/>
      <c r="AM1813" s="48"/>
      <c r="AN1813" s="48"/>
      <c r="AO1813" s="48"/>
      <c r="AP1813" s="48"/>
      <c r="AQ1813" s="48"/>
      <c r="AR1813" s="48"/>
      <c r="AS1813" s="48"/>
      <c r="AT1813" s="48"/>
      <c r="AU1813" s="48"/>
      <c r="AV1813" s="48"/>
      <c r="AW1813" s="48"/>
      <c r="AX1813" s="48"/>
      <c r="AY1813" s="48"/>
      <c r="AZ1813" s="48"/>
      <c r="BA1813" s="48"/>
      <c r="BB1813" s="48"/>
      <c r="BC1813" s="48"/>
      <c r="BD1813" s="48"/>
      <c r="BE1813" s="48"/>
      <c r="BF1813" s="48"/>
      <c r="BG1813" s="48"/>
      <c r="BH1813" s="48"/>
      <c r="BI1813" s="48"/>
      <c r="BJ1813" s="48"/>
      <c r="BK1813" s="48"/>
      <c r="BL1813" s="48"/>
      <c r="BM1813" s="48"/>
      <c r="BN1813" s="48"/>
      <c r="BO1813" s="48"/>
      <c r="BP1813" s="48"/>
      <c r="BQ1813" s="48"/>
      <c r="BR1813" s="48"/>
      <c r="BS1813" s="48"/>
      <c r="BT1813" s="48"/>
      <c r="BU1813" s="48"/>
    </row>
    <row r="1814" spans="1:73" hidden="1">
      <c r="A1814" s="48"/>
      <c r="B1814" s="48"/>
      <c r="C1814" s="48"/>
      <c r="D1814" s="48"/>
      <c r="E1814" s="48"/>
      <c r="F1814" s="48"/>
      <c r="G1814" s="48"/>
      <c r="H1814" s="48"/>
      <c r="I1814" s="48"/>
      <c r="J1814" s="48"/>
      <c r="K1814" s="48"/>
      <c r="L1814" s="171"/>
      <c r="M1814" s="48"/>
      <c r="N1814" s="147" t="s">
        <v>4203</v>
      </c>
      <c r="O1814" s="48"/>
      <c r="P1814" s="48"/>
      <c r="Q1814" s="48"/>
      <c r="R1814" s="48"/>
      <c r="S1814" s="48"/>
      <c r="T1814" s="48"/>
      <c r="U1814" s="48"/>
      <c r="V1814" s="48"/>
      <c r="W1814" s="48"/>
      <c r="X1814" s="48"/>
      <c r="Y1814" s="48"/>
      <c r="Z1814" s="48"/>
      <c r="AA1814" s="48"/>
      <c r="AB1814" s="48"/>
      <c r="AC1814" s="48"/>
      <c r="AD1814" s="48"/>
      <c r="AE1814" s="48"/>
      <c r="AF1814" s="48"/>
      <c r="AG1814" s="48"/>
      <c r="AH1814" s="48"/>
      <c r="AI1814" s="48"/>
      <c r="AJ1814" s="48"/>
      <c r="AK1814" s="48"/>
      <c r="AL1814" s="48"/>
      <c r="AM1814" s="48"/>
      <c r="AN1814" s="48"/>
      <c r="AO1814" s="48"/>
      <c r="AP1814" s="48"/>
      <c r="AQ1814" s="48"/>
      <c r="AR1814" s="48"/>
      <c r="AS1814" s="48"/>
      <c r="AT1814" s="48"/>
      <c r="AU1814" s="48"/>
      <c r="AV1814" s="48"/>
      <c r="AW1814" s="48"/>
      <c r="AX1814" s="48"/>
      <c r="AY1814" s="48"/>
      <c r="AZ1814" s="48"/>
      <c r="BA1814" s="48"/>
      <c r="BB1814" s="48"/>
      <c r="BC1814" s="48"/>
      <c r="BD1814" s="48"/>
      <c r="BE1814" s="48"/>
      <c r="BF1814" s="48"/>
      <c r="BG1814" s="48"/>
      <c r="BH1814" s="48"/>
      <c r="BI1814" s="48"/>
      <c r="BJ1814" s="48"/>
      <c r="BK1814" s="48"/>
      <c r="BL1814" s="48"/>
      <c r="BM1814" s="48"/>
      <c r="BN1814" s="48"/>
      <c r="BO1814" s="48"/>
      <c r="BP1814" s="48"/>
      <c r="BQ1814" s="48"/>
      <c r="BR1814" s="48"/>
      <c r="BS1814" s="48"/>
      <c r="BT1814" s="48"/>
      <c r="BU1814" s="48"/>
    </row>
    <row r="1815" spans="1:73" hidden="1">
      <c r="A1815" s="48"/>
      <c r="B1815" s="48"/>
      <c r="C1815" s="48"/>
      <c r="D1815" s="48"/>
      <c r="E1815" s="48"/>
      <c r="F1815" s="48"/>
      <c r="G1815" s="48"/>
      <c r="H1815" s="48"/>
      <c r="I1815" s="48"/>
      <c r="J1815" s="48"/>
      <c r="K1815" s="48"/>
      <c r="L1815" s="144"/>
      <c r="M1815" s="48"/>
      <c r="N1815" s="147" t="s">
        <v>4204</v>
      </c>
      <c r="O1815" s="48"/>
      <c r="P1815" s="48"/>
      <c r="Q1815" s="48"/>
      <c r="R1815" s="48"/>
      <c r="S1815" s="48"/>
      <c r="T1815" s="48"/>
      <c r="U1815" s="48"/>
      <c r="V1815" s="48"/>
      <c r="W1815" s="48"/>
      <c r="X1815" s="48"/>
      <c r="Y1815" s="48"/>
      <c r="Z1815" s="48"/>
      <c r="AA1815" s="48"/>
      <c r="AB1815" s="48"/>
      <c r="AC1815" s="48"/>
      <c r="AD1815" s="48"/>
      <c r="AE1815" s="48"/>
      <c r="AF1815" s="48"/>
      <c r="AG1815" s="48"/>
      <c r="AH1815" s="48"/>
      <c r="AI1815" s="48"/>
      <c r="AJ1815" s="48"/>
      <c r="AK1815" s="48"/>
      <c r="AL1815" s="48"/>
      <c r="AM1815" s="48"/>
      <c r="AN1815" s="48"/>
      <c r="AO1815" s="48"/>
      <c r="AP1815" s="48"/>
      <c r="AQ1815" s="48"/>
      <c r="AR1815" s="48"/>
      <c r="AS1815" s="48"/>
      <c r="AT1815" s="48"/>
      <c r="AU1815" s="48"/>
      <c r="AV1815" s="48"/>
      <c r="AW1815" s="48"/>
      <c r="AX1815" s="48"/>
      <c r="AY1815" s="48"/>
      <c r="AZ1815" s="48"/>
      <c r="BA1815" s="48"/>
      <c r="BB1815" s="48"/>
      <c r="BC1815" s="48"/>
      <c r="BD1815" s="48"/>
      <c r="BE1815" s="48"/>
      <c r="BF1815" s="48"/>
      <c r="BG1815" s="48"/>
      <c r="BH1815" s="48"/>
      <c r="BI1815" s="48"/>
      <c r="BJ1815" s="48"/>
      <c r="BK1815" s="48"/>
      <c r="BL1815" s="48"/>
      <c r="BM1815" s="48"/>
      <c r="BN1815" s="48"/>
      <c r="BO1815" s="48"/>
      <c r="BP1815" s="48"/>
      <c r="BQ1815" s="48"/>
      <c r="BR1815" s="48"/>
      <c r="BS1815" s="48"/>
      <c r="BT1815" s="48"/>
      <c r="BU1815" s="48"/>
    </row>
    <row r="1816" spans="1:73" hidden="1">
      <c r="A1816" s="48"/>
      <c r="B1816" s="48"/>
      <c r="C1816" s="48"/>
      <c r="D1816" s="48"/>
      <c r="E1816" s="48"/>
      <c r="F1816" s="48"/>
      <c r="G1816" s="48"/>
      <c r="H1816" s="48"/>
      <c r="I1816" s="48"/>
      <c r="J1816" s="48"/>
      <c r="K1816" s="48"/>
      <c r="L1816" s="144"/>
      <c r="M1816" s="48"/>
      <c r="N1816" s="147" t="s">
        <v>4205</v>
      </c>
      <c r="O1816" s="48"/>
      <c r="P1816" s="48"/>
      <c r="Q1816" s="48"/>
      <c r="R1816" s="48"/>
      <c r="S1816" s="48"/>
      <c r="T1816" s="48"/>
      <c r="U1816" s="48"/>
      <c r="V1816" s="48"/>
      <c r="W1816" s="48"/>
      <c r="X1816" s="48"/>
      <c r="Y1816" s="48"/>
      <c r="Z1816" s="48"/>
      <c r="AA1816" s="48"/>
      <c r="AB1816" s="48"/>
      <c r="AC1816" s="48"/>
      <c r="AD1816" s="48"/>
      <c r="AE1816" s="48"/>
      <c r="AF1816" s="48"/>
      <c r="AG1816" s="48"/>
      <c r="AH1816" s="48"/>
      <c r="AI1816" s="48"/>
      <c r="AJ1816" s="48"/>
      <c r="AK1816" s="48"/>
      <c r="AL1816" s="48"/>
      <c r="AM1816" s="48"/>
      <c r="AN1816" s="48"/>
      <c r="AO1816" s="48"/>
      <c r="AP1816" s="48"/>
      <c r="AQ1816" s="48"/>
      <c r="AR1816" s="48"/>
      <c r="AS1816" s="48"/>
      <c r="AT1816" s="48"/>
      <c r="AU1816" s="48"/>
      <c r="AV1816" s="48"/>
      <c r="AW1816" s="48"/>
      <c r="AX1816" s="48"/>
      <c r="AY1816" s="48"/>
      <c r="AZ1816" s="48"/>
      <c r="BA1816" s="48"/>
      <c r="BB1816" s="48"/>
      <c r="BC1816" s="48"/>
      <c r="BD1816" s="48"/>
      <c r="BE1816" s="48"/>
      <c r="BF1816" s="48"/>
      <c r="BG1816" s="48"/>
      <c r="BH1816" s="48"/>
      <c r="BI1816" s="48"/>
      <c r="BJ1816" s="48"/>
      <c r="BK1816" s="48"/>
      <c r="BL1816" s="48"/>
      <c r="BM1816" s="48"/>
      <c r="BN1816" s="48"/>
      <c r="BO1816" s="48"/>
      <c r="BP1816" s="48"/>
      <c r="BQ1816" s="48"/>
      <c r="BR1816" s="48"/>
      <c r="BS1816" s="48"/>
      <c r="BT1816" s="48"/>
      <c r="BU1816" s="48"/>
    </row>
    <row r="1817" spans="1:73" hidden="1">
      <c r="A1817" s="48"/>
      <c r="B1817" s="48"/>
      <c r="C1817" s="48"/>
      <c r="D1817" s="48"/>
      <c r="E1817" s="48"/>
      <c r="F1817" s="48"/>
      <c r="G1817" s="48"/>
      <c r="H1817" s="48"/>
      <c r="I1817" s="48"/>
      <c r="J1817" s="48"/>
      <c r="K1817" s="48"/>
      <c r="L1817" s="144"/>
      <c r="M1817" s="48"/>
      <c r="N1817" s="147" t="s">
        <v>2745</v>
      </c>
      <c r="O1817" s="48"/>
      <c r="P1817" s="48"/>
      <c r="Q1817" s="48"/>
      <c r="R1817" s="48"/>
      <c r="S1817" s="48"/>
      <c r="T1817" s="48"/>
      <c r="U1817" s="48"/>
      <c r="V1817" s="48"/>
      <c r="W1817" s="48"/>
      <c r="X1817" s="48"/>
      <c r="Y1817" s="48"/>
      <c r="Z1817" s="48"/>
      <c r="AA1817" s="48"/>
      <c r="AB1817" s="48"/>
      <c r="AC1817" s="48"/>
      <c r="AD1817" s="48"/>
      <c r="AE1817" s="48"/>
      <c r="AF1817" s="48"/>
      <c r="AG1817" s="48"/>
      <c r="AH1817" s="48"/>
      <c r="AI1817" s="48"/>
      <c r="AJ1817" s="48"/>
      <c r="AK1817" s="48"/>
      <c r="AL1817" s="48"/>
      <c r="AM1817" s="48"/>
      <c r="AN1817" s="48"/>
      <c r="AO1817" s="48"/>
      <c r="AP1817" s="48"/>
      <c r="AQ1817" s="48"/>
      <c r="AR1817" s="48"/>
      <c r="AS1817" s="48"/>
      <c r="AT1817" s="48"/>
      <c r="AU1817" s="48"/>
      <c r="AV1817" s="48"/>
      <c r="AW1817" s="48"/>
      <c r="AX1817" s="48"/>
      <c r="AY1817" s="48"/>
      <c r="AZ1817" s="48"/>
      <c r="BA1817" s="48"/>
      <c r="BB1817" s="48"/>
      <c r="BC1817" s="48"/>
      <c r="BD1817" s="48"/>
      <c r="BE1817" s="48"/>
      <c r="BF1817" s="48"/>
      <c r="BG1817" s="48"/>
      <c r="BH1817" s="48"/>
      <c r="BI1817" s="48"/>
      <c r="BJ1817" s="48"/>
      <c r="BK1817" s="48"/>
      <c r="BL1817" s="48"/>
      <c r="BM1817" s="48"/>
      <c r="BN1817" s="48"/>
      <c r="BO1817" s="48"/>
      <c r="BP1817" s="48"/>
      <c r="BQ1817" s="48"/>
      <c r="BR1817" s="48"/>
      <c r="BS1817" s="48"/>
      <c r="BT1817" s="48"/>
      <c r="BU1817" s="48"/>
    </row>
    <row r="1818" spans="1:73" hidden="1">
      <c r="A1818" s="48"/>
      <c r="B1818" s="48"/>
      <c r="C1818" s="48"/>
      <c r="D1818" s="48"/>
      <c r="E1818" s="48"/>
      <c r="F1818" s="48"/>
      <c r="G1818" s="48"/>
      <c r="H1818" s="48"/>
      <c r="I1818" s="48"/>
      <c r="J1818" s="48"/>
      <c r="K1818" s="48"/>
      <c r="L1818" s="171"/>
      <c r="M1818" s="48"/>
      <c r="N1818" s="147" t="s">
        <v>4206</v>
      </c>
      <c r="O1818" s="48"/>
      <c r="P1818" s="48"/>
      <c r="Q1818" s="48"/>
      <c r="R1818" s="48"/>
      <c r="S1818" s="48"/>
      <c r="T1818" s="48"/>
      <c r="U1818" s="48"/>
      <c r="V1818" s="48"/>
      <c r="W1818" s="48"/>
      <c r="X1818" s="48"/>
      <c r="Y1818" s="48"/>
      <c r="Z1818" s="48"/>
      <c r="AA1818" s="48"/>
      <c r="AB1818" s="48"/>
      <c r="AC1818" s="48"/>
      <c r="AD1818" s="48"/>
      <c r="AE1818" s="48"/>
      <c r="AF1818" s="48"/>
      <c r="AG1818" s="48"/>
      <c r="AH1818" s="48"/>
      <c r="AI1818" s="48"/>
      <c r="AJ1818" s="48"/>
      <c r="AK1818" s="48"/>
      <c r="AL1818" s="48"/>
      <c r="AM1818" s="48"/>
      <c r="AN1818" s="48"/>
      <c r="AO1818" s="48"/>
      <c r="AP1818" s="48"/>
      <c r="AQ1818" s="48"/>
      <c r="AR1818" s="48"/>
      <c r="AS1818" s="48"/>
      <c r="AT1818" s="48"/>
      <c r="AU1818" s="48"/>
      <c r="AV1818" s="48"/>
      <c r="AW1818" s="48"/>
      <c r="AX1818" s="48"/>
      <c r="AY1818" s="48"/>
      <c r="AZ1818" s="48"/>
      <c r="BA1818" s="48"/>
      <c r="BB1818" s="48"/>
      <c r="BC1818" s="48"/>
      <c r="BD1818" s="48"/>
      <c r="BE1818" s="48"/>
      <c r="BF1818" s="48"/>
      <c r="BG1818" s="48"/>
      <c r="BH1818" s="48"/>
      <c r="BI1818" s="48"/>
      <c r="BJ1818" s="48"/>
      <c r="BK1818" s="48"/>
      <c r="BL1818" s="48"/>
      <c r="BM1818" s="48"/>
      <c r="BN1818" s="48"/>
      <c r="BO1818" s="48"/>
      <c r="BP1818" s="48"/>
      <c r="BQ1818" s="48"/>
      <c r="BR1818" s="48"/>
      <c r="BS1818" s="48"/>
      <c r="BT1818" s="48"/>
      <c r="BU1818" s="48"/>
    </row>
    <row r="1819" spans="1:73" hidden="1">
      <c r="A1819" s="48"/>
      <c r="B1819" s="48"/>
      <c r="C1819" s="48"/>
      <c r="D1819" s="48"/>
      <c r="E1819" s="48"/>
      <c r="F1819" s="48"/>
      <c r="G1819" s="48"/>
      <c r="H1819" s="48"/>
      <c r="I1819" s="48"/>
      <c r="J1819" s="48"/>
      <c r="K1819" s="48"/>
      <c r="L1819" s="144"/>
      <c r="M1819" s="48"/>
      <c r="N1819" s="147" t="s">
        <v>4207</v>
      </c>
      <c r="O1819" s="48"/>
      <c r="P1819" s="48"/>
      <c r="Q1819" s="48"/>
      <c r="R1819" s="48"/>
      <c r="S1819" s="48"/>
      <c r="T1819" s="48"/>
      <c r="U1819" s="48"/>
      <c r="V1819" s="48"/>
      <c r="W1819" s="48"/>
      <c r="X1819" s="48"/>
      <c r="Y1819" s="48"/>
      <c r="Z1819" s="48"/>
      <c r="AA1819" s="48"/>
      <c r="AB1819" s="48"/>
      <c r="AC1819" s="48"/>
      <c r="AD1819" s="48"/>
      <c r="AE1819" s="48"/>
      <c r="AF1819" s="48"/>
      <c r="AG1819" s="48"/>
      <c r="AH1819" s="48"/>
      <c r="AI1819" s="48"/>
      <c r="AJ1819" s="48"/>
      <c r="AK1819" s="48"/>
      <c r="AL1819" s="48"/>
      <c r="AM1819" s="48"/>
      <c r="AN1819" s="48"/>
      <c r="AO1819" s="48"/>
      <c r="AP1819" s="48"/>
      <c r="AQ1819" s="48"/>
      <c r="AR1819" s="48"/>
      <c r="AS1819" s="48"/>
      <c r="AT1819" s="48"/>
      <c r="AU1819" s="48"/>
      <c r="AV1819" s="48"/>
      <c r="AW1819" s="48"/>
      <c r="AX1819" s="48"/>
      <c r="AY1819" s="48"/>
      <c r="AZ1819" s="48"/>
      <c r="BA1819" s="48"/>
      <c r="BB1819" s="48"/>
      <c r="BC1819" s="48"/>
      <c r="BD1819" s="48"/>
      <c r="BE1819" s="48"/>
      <c r="BF1819" s="48"/>
      <c r="BG1819" s="48"/>
      <c r="BH1819" s="48"/>
      <c r="BI1819" s="48"/>
      <c r="BJ1819" s="48"/>
      <c r="BK1819" s="48"/>
      <c r="BL1819" s="48"/>
      <c r="BM1819" s="48"/>
      <c r="BN1819" s="48"/>
      <c r="BO1819" s="48"/>
      <c r="BP1819" s="48"/>
      <c r="BQ1819" s="48"/>
      <c r="BR1819" s="48"/>
      <c r="BS1819" s="48"/>
      <c r="BT1819" s="48"/>
      <c r="BU1819" s="48"/>
    </row>
    <row r="1820" spans="1:73" hidden="1">
      <c r="A1820" s="48"/>
      <c r="B1820" s="48"/>
      <c r="C1820" s="48"/>
      <c r="D1820" s="48"/>
      <c r="E1820" s="48"/>
      <c r="F1820" s="48"/>
      <c r="G1820" s="48"/>
      <c r="H1820" s="48"/>
      <c r="I1820" s="48"/>
      <c r="J1820" s="48"/>
      <c r="K1820" s="48"/>
      <c r="L1820" s="144"/>
      <c r="M1820" s="48"/>
      <c r="N1820" s="147" t="s">
        <v>4208</v>
      </c>
      <c r="O1820" s="48"/>
      <c r="P1820" s="48"/>
      <c r="Q1820" s="48"/>
      <c r="R1820" s="48"/>
      <c r="S1820" s="48"/>
      <c r="T1820" s="48"/>
      <c r="U1820" s="48"/>
      <c r="V1820" s="48"/>
      <c r="W1820" s="48"/>
      <c r="X1820" s="48"/>
      <c r="Y1820" s="48"/>
      <c r="Z1820" s="48"/>
      <c r="AA1820" s="48"/>
      <c r="AB1820" s="48"/>
      <c r="AC1820" s="48"/>
      <c r="AD1820" s="48"/>
      <c r="AE1820" s="48"/>
      <c r="AF1820" s="48"/>
      <c r="AG1820" s="48"/>
      <c r="AH1820" s="48"/>
      <c r="AI1820" s="48"/>
      <c r="AJ1820" s="48"/>
      <c r="AK1820" s="48"/>
      <c r="AL1820" s="48"/>
      <c r="AM1820" s="48"/>
      <c r="AN1820" s="48"/>
      <c r="AO1820" s="48"/>
      <c r="AP1820" s="48"/>
      <c r="AQ1820" s="48"/>
      <c r="AR1820" s="48"/>
      <c r="AS1820" s="48"/>
      <c r="AT1820" s="48"/>
      <c r="AU1820" s="48"/>
      <c r="AV1820" s="48"/>
      <c r="AW1820" s="48"/>
      <c r="AX1820" s="48"/>
      <c r="AY1820" s="48"/>
      <c r="AZ1820" s="48"/>
      <c r="BA1820" s="48"/>
      <c r="BB1820" s="48"/>
      <c r="BC1820" s="48"/>
      <c r="BD1820" s="48"/>
      <c r="BE1820" s="48"/>
      <c r="BF1820" s="48"/>
      <c r="BG1820" s="48"/>
      <c r="BH1820" s="48"/>
      <c r="BI1820" s="48"/>
      <c r="BJ1820" s="48"/>
      <c r="BK1820" s="48"/>
      <c r="BL1820" s="48"/>
      <c r="BM1820" s="48"/>
      <c r="BN1820" s="48"/>
      <c r="BO1820" s="48"/>
      <c r="BP1820" s="48"/>
      <c r="BQ1820" s="48"/>
      <c r="BR1820" s="48"/>
      <c r="BS1820" s="48"/>
      <c r="BT1820" s="48"/>
      <c r="BU1820" s="48"/>
    </row>
    <row r="1821" spans="1:73" hidden="1">
      <c r="A1821" s="48"/>
      <c r="B1821" s="48"/>
      <c r="C1821" s="48"/>
      <c r="D1821" s="48"/>
      <c r="E1821" s="48"/>
      <c r="F1821" s="48"/>
      <c r="G1821" s="48"/>
      <c r="H1821" s="48"/>
      <c r="I1821" s="48"/>
      <c r="J1821" s="48"/>
      <c r="K1821" s="48"/>
      <c r="L1821" s="144"/>
      <c r="M1821" s="48"/>
      <c r="N1821" s="147" t="s">
        <v>4209</v>
      </c>
      <c r="O1821" s="48"/>
      <c r="P1821" s="48"/>
      <c r="Q1821" s="48"/>
      <c r="R1821" s="48"/>
      <c r="S1821" s="48"/>
      <c r="T1821" s="48"/>
      <c r="U1821" s="48"/>
      <c r="V1821" s="48"/>
      <c r="W1821" s="48"/>
      <c r="X1821" s="48"/>
      <c r="Y1821" s="48"/>
      <c r="Z1821" s="48"/>
      <c r="AA1821" s="48"/>
      <c r="AB1821" s="48"/>
      <c r="AC1821" s="48"/>
      <c r="AD1821" s="48"/>
      <c r="AE1821" s="48"/>
      <c r="AF1821" s="48"/>
      <c r="AG1821" s="48"/>
      <c r="AH1821" s="48"/>
      <c r="AI1821" s="48"/>
      <c r="AJ1821" s="48"/>
      <c r="AK1821" s="48"/>
      <c r="AL1821" s="48"/>
      <c r="AM1821" s="48"/>
      <c r="AN1821" s="48"/>
      <c r="AO1821" s="48"/>
      <c r="AP1821" s="48"/>
      <c r="AQ1821" s="48"/>
      <c r="AR1821" s="48"/>
      <c r="AS1821" s="48"/>
      <c r="AT1821" s="48"/>
      <c r="AU1821" s="48"/>
      <c r="AV1821" s="48"/>
      <c r="AW1821" s="48"/>
      <c r="AX1821" s="48"/>
      <c r="AY1821" s="48"/>
      <c r="AZ1821" s="48"/>
      <c r="BA1821" s="48"/>
      <c r="BB1821" s="48"/>
      <c r="BC1821" s="48"/>
      <c r="BD1821" s="48"/>
      <c r="BE1821" s="48"/>
      <c r="BF1821" s="48"/>
      <c r="BG1821" s="48"/>
      <c r="BH1821" s="48"/>
      <c r="BI1821" s="48"/>
      <c r="BJ1821" s="48"/>
      <c r="BK1821" s="48"/>
      <c r="BL1821" s="48"/>
      <c r="BM1821" s="48"/>
      <c r="BN1821" s="48"/>
      <c r="BO1821" s="48"/>
      <c r="BP1821" s="48"/>
      <c r="BQ1821" s="48"/>
      <c r="BR1821" s="48"/>
      <c r="BS1821" s="48"/>
      <c r="BT1821" s="48"/>
      <c r="BU1821" s="48"/>
    </row>
    <row r="1822" spans="1:73" hidden="1">
      <c r="A1822" s="48"/>
      <c r="B1822" s="48"/>
      <c r="C1822" s="48"/>
      <c r="D1822" s="48"/>
      <c r="E1822" s="48"/>
      <c r="F1822" s="48"/>
      <c r="G1822" s="48"/>
      <c r="H1822" s="48"/>
      <c r="I1822" s="48"/>
      <c r="J1822" s="48"/>
      <c r="K1822" s="48"/>
      <c r="L1822" s="171"/>
      <c r="M1822" s="48"/>
      <c r="N1822" s="147" t="s">
        <v>4210</v>
      </c>
      <c r="O1822" s="48"/>
      <c r="P1822" s="48"/>
      <c r="Q1822" s="48"/>
      <c r="R1822" s="48"/>
      <c r="S1822" s="48"/>
      <c r="T1822" s="48"/>
      <c r="U1822" s="48"/>
      <c r="V1822" s="48"/>
      <c r="W1822" s="48"/>
      <c r="X1822" s="48"/>
      <c r="Y1822" s="48"/>
      <c r="Z1822" s="48"/>
      <c r="AA1822" s="48"/>
      <c r="AB1822" s="48"/>
      <c r="AC1822" s="48"/>
      <c r="AD1822" s="48"/>
      <c r="AE1822" s="48"/>
      <c r="AF1822" s="48"/>
      <c r="AG1822" s="48"/>
      <c r="AH1822" s="48"/>
      <c r="AI1822" s="48"/>
      <c r="AJ1822" s="48"/>
      <c r="AK1822" s="48"/>
      <c r="AL1822" s="48"/>
      <c r="AM1822" s="48"/>
      <c r="AN1822" s="48"/>
      <c r="AO1822" s="48"/>
      <c r="AP1822" s="48"/>
      <c r="AQ1822" s="48"/>
      <c r="AR1822" s="48"/>
      <c r="AS1822" s="48"/>
      <c r="AT1822" s="48"/>
      <c r="AU1822" s="48"/>
      <c r="AV1822" s="48"/>
      <c r="AW1822" s="48"/>
      <c r="AX1822" s="48"/>
      <c r="AY1822" s="48"/>
      <c r="AZ1822" s="48"/>
      <c r="BA1822" s="48"/>
      <c r="BB1822" s="48"/>
      <c r="BC1822" s="48"/>
      <c r="BD1822" s="48"/>
      <c r="BE1822" s="48"/>
      <c r="BF1822" s="48"/>
      <c r="BG1822" s="48"/>
      <c r="BH1822" s="48"/>
      <c r="BI1822" s="48"/>
      <c r="BJ1822" s="48"/>
      <c r="BK1822" s="48"/>
      <c r="BL1822" s="48"/>
      <c r="BM1822" s="48"/>
      <c r="BN1822" s="48"/>
      <c r="BO1822" s="48"/>
      <c r="BP1822" s="48"/>
      <c r="BQ1822" s="48"/>
      <c r="BR1822" s="48"/>
      <c r="BS1822" s="48"/>
      <c r="BT1822" s="48"/>
      <c r="BU1822" s="48"/>
    </row>
    <row r="1823" spans="1:73" hidden="1">
      <c r="A1823" s="48"/>
      <c r="B1823" s="48"/>
      <c r="C1823" s="48"/>
      <c r="D1823" s="48"/>
      <c r="E1823" s="48"/>
      <c r="F1823" s="48"/>
      <c r="G1823" s="48"/>
      <c r="H1823" s="48"/>
      <c r="I1823" s="48"/>
      <c r="J1823" s="48"/>
      <c r="K1823" s="48"/>
      <c r="L1823" s="144"/>
      <c r="M1823" s="48"/>
      <c r="N1823" s="147" t="s">
        <v>4211</v>
      </c>
      <c r="O1823" s="48"/>
      <c r="P1823" s="48"/>
      <c r="Q1823" s="48"/>
      <c r="R1823" s="48"/>
      <c r="S1823" s="48"/>
      <c r="T1823" s="48"/>
      <c r="U1823" s="48"/>
      <c r="V1823" s="48"/>
      <c r="W1823" s="48"/>
      <c r="X1823" s="48"/>
      <c r="Y1823" s="48"/>
      <c r="Z1823" s="48"/>
      <c r="AA1823" s="48"/>
      <c r="AB1823" s="48"/>
      <c r="AC1823" s="48"/>
      <c r="AD1823" s="48"/>
      <c r="AE1823" s="48"/>
      <c r="AF1823" s="48"/>
      <c r="AG1823" s="48"/>
      <c r="AH1823" s="48"/>
      <c r="AI1823" s="48"/>
      <c r="AJ1823" s="48"/>
      <c r="AK1823" s="48"/>
      <c r="AL1823" s="48"/>
      <c r="AM1823" s="48"/>
      <c r="AN1823" s="48"/>
      <c r="AO1823" s="48"/>
      <c r="AP1823" s="48"/>
      <c r="AQ1823" s="48"/>
      <c r="AR1823" s="48"/>
      <c r="AS1823" s="48"/>
      <c r="AT1823" s="48"/>
      <c r="AU1823" s="48"/>
      <c r="AV1823" s="48"/>
      <c r="AW1823" s="48"/>
      <c r="AX1823" s="48"/>
      <c r="AY1823" s="48"/>
      <c r="AZ1823" s="48"/>
      <c r="BA1823" s="48"/>
      <c r="BB1823" s="48"/>
      <c r="BC1823" s="48"/>
      <c r="BD1823" s="48"/>
      <c r="BE1823" s="48"/>
      <c r="BF1823" s="48"/>
      <c r="BG1823" s="48"/>
      <c r="BH1823" s="48"/>
      <c r="BI1823" s="48"/>
      <c r="BJ1823" s="48"/>
      <c r="BK1823" s="48"/>
      <c r="BL1823" s="48"/>
      <c r="BM1823" s="48"/>
      <c r="BN1823" s="48"/>
      <c r="BO1823" s="48"/>
      <c r="BP1823" s="48"/>
      <c r="BQ1823" s="48"/>
      <c r="BR1823" s="48"/>
      <c r="BS1823" s="48"/>
      <c r="BT1823" s="48"/>
      <c r="BU1823" s="48"/>
    </row>
    <row r="1824" spans="1:73" hidden="1">
      <c r="A1824" s="48"/>
      <c r="B1824" s="48"/>
      <c r="C1824" s="48"/>
      <c r="D1824" s="48"/>
      <c r="E1824" s="48"/>
      <c r="F1824" s="48"/>
      <c r="G1824" s="48"/>
      <c r="H1824" s="48"/>
      <c r="I1824" s="48"/>
      <c r="J1824" s="48"/>
      <c r="K1824" s="48"/>
      <c r="L1824" s="144"/>
      <c r="M1824" s="48"/>
      <c r="N1824" s="147" t="s">
        <v>4212</v>
      </c>
      <c r="O1824" s="48"/>
      <c r="P1824" s="48"/>
      <c r="Q1824" s="48"/>
      <c r="R1824" s="48"/>
      <c r="S1824" s="48"/>
      <c r="T1824" s="48"/>
      <c r="U1824" s="48"/>
      <c r="V1824" s="48"/>
      <c r="W1824" s="48"/>
      <c r="X1824" s="48"/>
      <c r="Y1824" s="48"/>
      <c r="Z1824" s="48"/>
      <c r="AA1824" s="48"/>
      <c r="AB1824" s="48"/>
      <c r="AC1824" s="48"/>
      <c r="AD1824" s="48"/>
      <c r="AE1824" s="48"/>
      <c r="AF1824" s="48"/>
      <c r="AG1824" s="48"/>
      <c r="AH1824" s="48"/>
      <c r="AI1824" s="48"/>
      <c r="AJ1824" s="48"/>
      <c r="AK1824" s="48"/>
      <c r="AL1824" s="48"/>
      <c r="AM1824" s="48"/>
      <c r="AN1824" s="48"/>
      <c r="AO1824" s="48"/>
      <c r="AP1824" s="48"/>
      <c r="AQ1824" s="48"/>
      <c r="AR1824" s="48"/>
      <c r="AS1824" s="48"/>
      <c r="AT1824" s="48"/>
      <c r="AU1824" s="48"/>
      <c r="AV1824" s="48"/>
      <c r="AW1824" s="48"/>
      <c r="AX1824" s="48"/>
      <c r="AY1824" s="48"/>
      <c r="AZ1824" s="48"/>
      <c r="BA1824" s="48"/>
      <c r="BB1824" s="48"/>
      <c r="BC1824" s="48"/>
      <c r="BD1824" s="48"/>
      <c r="BE1824" s="48"/>
      <c r="BF1824" s="48"/>
      <c r="BG1824" s="48"/>
      <c r="BH1824" s="48"/>
      <c r="BI1824" s="48"/>
      <c r="BJ1824" s="48"/>
      <c r="BK1824" s="48"/>
      <c r="BL1824" s="48"/>
      <c r="BM1824" s="48"/>
      <c r="BN1824" s="48"/>
      <c r="BO1824" s="48"/>
      <c r="BP1824" s="48"/>
      <c r="BQ1824" s="48"/>
      <c r="BR1824" s="48"/>
      <c r="BS1824" s="48"/>
      <c r="BT1824" s="48"/>
      <c r="BU1824" s="48"/>
    </row>
    <row r="1825" spans="1:73" hidden="1">
      <c r="A1825" s="48"/>
      <c r="B1825" s="48"/>
      <c r="C1825" s="48"/>
      <c r="D1825" s="48"/>
      <c r="E1825" s="48"/>
      <c r="F1825" s="48"/>
      <c r="G1825" s="48"/>
      <c r="H1825" s="48"/>
      <c r="I1825" s="48"/>
      <c r="J1825" s="48"/>
      <c r="K1825" s="48"/>
      <c r="L1825" s="144"/>
      <c r="M1825" s="48"/>
      <c r="N1825" s="147" t="s">
        <v>4213</v>
      </c>
      <c r="O1825" s="48"/>
      <c r="P1825" s="48"/>
      <c r="Q1825" s="48"/>
      <c r="R1825" s="48"/>
      <c r="S1825" s="48"/>
      <c r="T1825" s="48"/>
      <c r="U1825" s="48"/>
      <c r="V1825" s="48"/>
      <c r="W1825" s="48"/>
      <c r="X1825" s="48"/>
      <c r="Y1825" s="48"/>
      <c r="Z1825" s="48"/>
      <c r="AA1825" s="48"/>
      <c r="AB1825" s="48"/>
      <c r="AC1825" s="48"/>
      <c r="AD1825" s="48"/>
      <c r="AE1825" s="48"/>
      <c r="AF1825" s="48"/>
      <c r="AG1825" s="48"/>
      <c r="AH1825" s="48"/>
      <c r="AI1825" s="48"/>
      <c r="AJ1825" s="48"/>
      <c r="AK1825" s="48"/>
      <c r="AL1825" s="48"/>
      <c r="AM1825" s="48"/>
      <c r="AN1825" s="48"/>
      <c r="AO1825" s="48"/>
      <c r="AP1825" s="48"/>
      <c r="AQ1825" s="48"/>
      <c r="AR1825" s="48"/>
      <c r="AS1825" s="48"/>
      <c r="AT1825" s="48"/>
      <c r="AU1825" s="48"/>
      <c r="AV1825" s="48"/>
      <c r="AW1825" s="48"/>
      <c r="AX1825" s="48"/>
      <c r="AY1825" s="48"/>
      <c r="AZ1825" s="48"/>
      <c r="BA1825" s="48"/>
      <c r="BB1825" s="48"/>
      <c r="BC1825" s="48"/>
      <c r="BD1825" s="48"/>
      <c r="BE1825" s="48"/>
      <c r="BF1825" s="48"/>
      <c r="BG1825" s="48"/>
      <c r="BH1825" s="48"/>
      <c r="BI1825" s="48"/>
      <c r="BJ1825" s="48"/>
      <c r="BK1825" s="48"/>
      <c r="BL1825" s="48"/>
      <c r="BM1825" s="48"/>
      <c r="BN1825" s="48"/>
      <c r="BO1825" s="48"/>
      <c r="BP1825" s="48"/>
      <c r="BQ1825" s="48"/>
      <c r="BR1825" s="48"/>
      <c r="BS1825" s="48"/>
      <c r="BT1825" s="48"/>
      <c r="BU1825" s="48"/>
    </row>
    <row r="1826" spans="1:73" hidden="1">
      <c r="A1826" s="48"/>
      <c r="B1826" s="48"/>
      <c r="C1826" s="48"/>
      <c r="D1826" s="48"/>
      <c r="E1826" s="48"/>
      <c r="F1826" s="48"/>
      <c r="G1826" s="48"/>
      <c r="H1826" s="48"/>
      <c r="I1826" s="48"/>
      <c r="J1826" s="48"/>
      <c r="K1826" s="48"/>
      <c r="L1826" s="171"/>
      <c r="M1826" s="48"/>
      <c r="N1826" s="147" t="s">
        <v>4214</v>
      </c>
      <c r="O1826" s="48"/>
      <c r="P1826" s="48"/>
      <c r="Q1826" s="48"/>
      <c r="R1826" s="48"/>
      <c r="S1826" s="48"/>
      <c r="T1826" s="48"/>
      <c r="U1826" s="48"/>
      <c r="V1826" s="48"/>
      <c r="W1826" s="48"/>
      <c r="X1826" s="48"/>
      <c r="Y1826" s="48"/>
      <c r="Z1826" s="48"/>
      <c r="AA1826" s="48"/>
      <c r="AB1826" s="48"/>
      <c r="AC1826" s="48"/>
      <c r="AD1826" s="48"/>
      <c r="AE1826" s="48"/>
      <c r="AF1826" s="48"/>
      <c r="AG1826" s="48"/>
      <c r="AH1826" s="48"/>
      <c r="AI1826" s="48"/>
      <c r="AJ1826" s="48"/>
      <c r="AK1826" s="48"/>
      <c r="AL1826" s="48"/>
      <c r="AM1826" s="48"/>
      <c r="AN1826" s="48"/>
      <c r="AO1826" s="48"/>
      <c r="AP1826" s="48"/>
      <c r="AQ1826" s="48"/>
      <c r="AR1826" s="48"/>
      <c r="AS1826" s="48"/>
      <c r="AT1826" s="48"/>
      <c r="AU1826" s="48"/>
      <c r="AV1826" s="48"/>
      <c r="AW1826" s="48"/>
      <c r="AX1826" s="48"/>
      <c r="AY1826" s="48"/>
      <c r="AZ1826" s="48"/>
      <c r="BA1826" s="48"/>
      <c r="BB1826" s="48"/>
      <c r="BC1826" s="48"/>
      <c r="BD1826" s="48"/>
      <c r="BE1826" s="48"/>
      <c r="BF1826" s="48"/>
      <c r="BG1826" s="48"/>
      <c r="BH1826" s="48"/>
      <c r="BI1826" s="48"/>
      <c r="BJ1826" s="48"/>
      <c r="BK1826" s="48"/>
      <c r="BL1826" s="48"/>
      <c r="BM1826" s="48"/>
      <c r="BN1826" s="48"/>
      <c r="BO1826" s="48"/>
      <c r="BP1826" s="48"/>
      <c r="BQ1826" s="48"/>
      <c r="BR1826" s="48"/>
      <c r="BS1826" s="48"/>
      <c r="BT1826" s="48"/>
      <c r="BU1826" s="48"/>
    </row>
    <row r="1827" spans="1:73" hidden="1">
      <c r="A1827" s="48"/>
      <c r="B1827" s="48"/>
      <c r="C1827" s="48"/>
      <c r="D1827" s="48"/>
      <c r="E1827" s="48"/>
      <c r="F1827" s="48"/>
      <c r="G1827" s="48"/>
      <c r="H1827" s="48"/>
      <c r="I1827" s="48"/>
      <c r="J1827" s="48"/>
      <c r="K1827" s="48"/>
      <c r="L1827" s="171"/>
      <c r="M1827" s="48"/>
      <c r="N1827" s="147" t="s">
        <v>4215</v>
      </c>
      <c r="O1827" s="48"/>
      <c r="P1827" s="48"/>
      <c r="Q1827" s="48"/>
      <c r="R1827" s="48"/>
      <c r="S1827" s="48"/>
      <c r="T1827" s="48"/>
      <c r="U1827" s="48"/>
      <c r="V1827" s="48"/>
      <c r="W1827" s="48"/>
      <c r="X1827" s="48"/>
      <c r="Y1827" s="48"/>
      <c r="Z1827" s="48"/>
      <c r="AA1827" s="48"/>
      <c r="AB1827" s="48"/>
      <c r="AC1827" s="48"/>
      <c r="AD1827" s="48"/>
      <c r="AE1827" s="48"/>
      <c r="AF1827" s="48"/>
      <c r="AG1827" s="48"/>
      <c r="AH1827" s="48"/>
      <c r="AI1827" s="48"/>
      <c r="AJ1827" s="48"/>
      <c r="AK1827" s="48"/>
      <c r="AL1827" s="48"/>
      <c r="AM1827" s="48"/>
      <c r="AN1827" s="48"/>
      <c r="AO1827" s="48"/>
      <c r="AP1827" s="48"/>
      <c r="AQ1827" s="48"/>
      <c r="AR1827" s="48"/>
      <c r="AS1827" s="48"/>
      <c r="AT1827" s="48"/>
      <c r="AU1827" s="48"/>
      <c r="AV1827" s="48"/>
      <c r="AW1827" s="48"/>
      <c r="AX1827" s="48"/>
      <c r="AY1827" s="48"/>
      <c r="AZ1827" s="48"/>
      <c r="BA1827" s="48"/>
      <c r="BB1827" s="48"/>
      <c r="BC1827" s="48"/>
      <c r="BD1827" s="48"/>
      <c r="BE1827" s="48"/>
      <c r="BF1827" s="48"/>
      <c r="BG1827" s="48"/>
      <c r="BH1827" s="48"/>
      <c r="BI1827" s="48"/>
      <c r="BJ1827" s="48"/>
      <c r="BK1827" s="48"/>
      <c r="BL1827" s="48"/>
      <c r="BM1827" s="48"/>
      <c r="BN1827" s="48"/>
      <c r="BO1827" s="48"/>
      <c r="BP1827" s="48"/>
      <c r="BQ1827" s="48"/>
      <c r="BR1827" s="48"/>
      <c r="BS1827" s="48"/>
      <c r="BT1827" s="48"/>
      <c r="BU1827" s="48"/>
    </row>
    <row r="1828" spans="1:73" hidden="1">
      <c r="A1828" s="48"/>
      <c r="B1828" s="48"/>
      <c r="C1828" s="48"/>
      <c r="D1828" s="48"/>
      <c r="E1828" s="48"/>
      <c r="F1828" s="48"/>
      <c r="G1828" s="48"/>
      <c r="H1828" s="48"/>
      <c r="I1828" s="48"/>
      <c r="J1828" s="48"/>
      <c r="K1828" s="48"/>
      <c r="L1828" s="144"/>
      <c r="M1828" s="48"/>
      <c r="N1828" s="147" t="s">
        <v>4216</v>
      </c>
      <c r="O1828" s="48"/>
      <c r="P1828" s="48"/>
      <c r="Q1828" s="48"/>
      <c r="R1828" s="48"/>
      <c r="S1828" s="48"/>
      <c r="T1828" s="48"/>
      <c r="U1828" s="48"/>
      <c r="V1828" s="48"/>
      <c r="W1828" s="48"/>
      <c r="X1828" s="48"/>
      <c r="Y1828" s="48"/>
      <c r="Z1828" s="48"/>
      <c r="AA1828" s="48"/>
      <c r="AB1828" s="48"/>
      <c r="AC1828" s="48"/>
      <c r="AD1828" s="48"/>
      <c r="AE1828" s="48"/>
      <c r="AF1828" s="48"/>
      <c r="AG1828" s="48"/>
      <c r="AH1828" s="48"/>
      <c r="AI1828" s="48"/>
      <c r="AJ1828" s="48"/>
      <c r="AK1828" s="48"/>
      <c r="AL1828" s="48"/>
      <c r="AM1828" s="48"/>
      <c r="AN1828" s="48"/>
      <c r="AO1828" s="48"/>
      <c r="AP1828" s="48"/>
      <c r="AQ1828" s="48"/>
      <c r="AR1828" s="48"/>
      <c r="AS1828" s="48"/>
      <c r="AT1828" s="48"/>
      <c r="AU1828" s="48"/>
      <c r="AV1828" s="48"/>
      <c r="AW1828" s="48"/>
      <c r="AX1828" s="48"/>
      <c r="AY1828" s="48"/>
      <c r="AZ1828" s="48"/>
      <c r="BA1828" s="48"/>
      <c r="BB1828" s="48"/>
      <c r="BC1828" s="48"/>
      <c r="BD1828" s="48"/>
      <c r="BE1828" s="48"/>
      <c r="BF1828" s="48"/>
      <c r="BG1828" s="48"/>
      <c r="BH1828" s="48"/>
      <c r="BI1828" s="48"/>
      <c r="BJ1828" s="48"/>
      <c r="BK1828" s="48"/>
      <c r="BL1828" s="48"/>
      <c r="BM1828" s="48"/>
      <c r="BN1828" s="48"/>
      <c r="BO1828" s="48"/>
      <c r="BP1828" s="48"/>
      <c r="BQ1828" s="48"/>
      <c r="BR1828" s="48"/>
      <c r="BS1828" s="48"/>
      <c r="BT1828" s="48"/>
      <c r="BU1828" s="48"/>
    </row>
    <row r="1829" spans="1:73" hidden="1">
      <c r="A1829" s="48"/>
      <c r="B1829" s="48"/>
      <c r="C1829" s="48"/>
      <c r="D1829" s="48"/>
      <c r="E1829" s="48"/>
      <c r="F1829" s="48"/>
      <c r="G1829" s="48"/>
      <c r="H1829" s="48"/>
      <c r="I1829" s="48"/>
      <c r="J1829" s="48"/>
      <c r="K1829" s="48"/>
      <c r="L1829" s="144"/>
      <c r="M1829" s="48"/>
      <c r="N1829" s="147" t="s">
        <v>4217</v>
      </c>
      <c r="O1829" s="48"/>
      <c r="P1829" s="48"/>
      <c r="Q1829" s="48"/>
      <c r="R1829" s="48"/>
      <c r="S1829" s="48"/>
      <c r="T1829" s="48"/>
      <c r="U1829" s="48"/>
      <c r="V1829" s="48"/>
      <c r="W1829" s="48"/>
      <c r="X1829" s="48"/>
      <c r="Y1829" s="48"/>
      <c r="Z1829" s="48"/>
      <c r="AA1829" s="48"/>
      <c r="AB1829" s="48"/>
      <c r="AC1829" s="48"/>
      <c r="AD1829" s="48"/>
      <c r="AE1829" s="48"/>
      <c r="AF1829" s="48"/>
      <c r="AG1829" s="48"/>
      <c r="AH1829" s="48"/>
      <c r="AI1829" s="48"/>
      <c r="AJ1829" s="48"/>
      <c r="AK1829" s="48"/>
      <c r="AL1829" s="48"/>
      <c r="AM1829" s="48"/>
      <c r="AN1829" s="48"/>
      <c r="AO1829" s="48"/>
      <c r="AP1829" s="48"/>
      <c r="AQ1829" s="48"/>
      <c r="AR1829" s="48"/>
      <c r="AS1829" s="48"/>
      <c r="AT1829" s="48"/>
      <c r="AU1829" s="48"/>
      <c r="AV1829" s="48"/>
      <c r="AW1829" s="48"/>
      <c r="AX1829" s="48"/>
      <c r="AY1829" s="48"/>
      <c r="AZ1829" s="48"/>
      <c r="BA1829" s="48"/>
      <c r="BB1829" s="48"/>
      <c r="BC1829" s="48"/>
      <c r="BD1829" s="48"/>
      <c r="BE1829" s="48"/>
      <c r="BF1829" s="48"/>
      <c r="BG1829" s="48"/>
      <c r="BH1829" s="48"/>
      <c r="BI1829" s="48"/>
      <c r="BJ1829" s="48"/>
      <c r="BK1829" s="48"/>
      <c r="BL1829" s="48"/>
      <c r="BM1829" s="48"/>
      <c r="BN1829" s="48"/>
      <c r="BO1829" s="48"/>
      <c r="BP1829" s="48"/>
      <c r="BQ1829" s="48"/>
      <c r="BR1829" s="48"/>
      <c r="BS1829" s="48"/>
      <c r="BT1829" s="48"/>
      <c r="BU1829" s="48"/>
    </row>
    <row r="1830" spans="1:73" hidden="1">
      <c r="A1830" s="48"/>
      <c r="B1830" s="48"/>
      <c r="C1830" s="48"/>
      <c r="D1830" s="48"/>
      <c r="E1830" s="48"/>
      <c r="F1830" s="48"/>
      <c r="G1830" s="48"/>
      <c r="H1830" s="48"/>
      <c r="I1830" s="48"/>
      <c r="J1830" s="48"/>
      <c r="K1830" s="48"/>
      <c r="L1830" s="144"/>
      <c r="M1830" s="48"/>
      <c r="N1830" s="147" t="s">
        <v>4218</v>
      </c>
      <c r="O1830" s="48"/>
      <c r="P1830" s="48"/>
      <c r="Q1830" s="48"/>
      <c r="R1830" s="48"/>
      <c r="S1830" s="48"/>
      <c r="T1830" s="48"/>
      <c r="U1830" s="48"/>
      <c r="V1830" s="48"/>
      <c r="W1830" s="48"/>
      <c r="X1830" s="48"/>
      <c r="Y1830" s="48"/>
      <c r="Z1830" s="48"/>
      <c r="AA1830" s="48"/>
      <c r="AB1830" s="48"/>
      <c r="AC1830" s="48"/>
      <c r="AD1830" s="48"/>
      <c r="AE1830" s="48"/>
      <c r="AF1830" s="48"/>
      <c r="AG1830" s="48"/>
      <c r="AH1830" s="48"/>
      <c r="AI1830" s="48"/>
      <c r="AJ1830" s="48"/>
      <c r="AK1830" s="48"/>
      <c r="AL1830" s="48"/>
      <c r="AM1830" s="48"/>
      <c r="AN1830" s="48"/>
      <c r="AO1830" s="48"/>
      <c r="AP1830" s="48"/>
      <c r="AQ1830" s="48"/>
      <c r="AR1830" s="48"/>
      <c r="AS1830" s="48"/>
      <c r="AT1830" s="48"/>
      <c r="AU1830" s="48"/>
      <c r="AV1830" s="48"/>
      <c r="AW1830" s="48"/>
      <c r="AX1830" s="48"/>
      <c r="AY1830" s="48"/>
      <c r="AZ1830" s="48"/>
      <c r="BA1830" s="48"/>
      <c r="BB1830" s="48"/>
      <c r="BC1830" s="48"/>
      <c r="BD1830" s="48"/>
      <c r="BE1830" s="48"/>
      <c r="BF1830" s="48"/>
      <c r="BG1830" s="48"/>
      <c r="BH1830" s="48"/>
      <c r="BI1830" s="48"/>
      <c r="BJ1830" s="48"/>
      <c r="BK1830" s="48"/>
      <c r="BL1830" s="48"/>
      <c r="BM1830" s="48"/>
      <c r="BN1830" s="48"/>
      <c r="BO1830" s="48"/>
      <c r="BP1830" s="48"/>
      <c r="BQ1830" s="48"/>
      <c r="BR1830" s="48"/>
      <c r="BS1830" s="48"/>
      <c r="BT1830" s="48"/>
      <c r="BU1830" s="48"/>
    </row>
    <row r="1831" spans="1:73" hidden="1">
      <c r="A1831" s="48"/>
      <c r="B1831" s="48"/>
      <c r="C1831" s="48"/>
      <c r="D1831" s="48"/>
      <c r="E1831" s="48"/>
      <c r="F1831" s="48"/>
      <c r="G1831" s="48"/>
      <c r="H1831" s="48"/>
      <c r="I1831" s="48"/>
      <c r="J1831" s="48"/>
      <c r="K1831" s="48"/>
      <c r="L1831" s="171"/>
      <c r="M1831" s="48"/>
      <c r="N1831" s="147" t="s">
        <v>4219</v>
      </c>
      <c r="O1831" s="48"/>
      <c r="P1831" s="48"/>
      <c r="Q1831" s="48"/>
      <c r="R1831" s="48"/>
      <c r="S1831" s="48"/>
      <c r="T1831" s="48"/>
      <c r="U1831" s="48"/>
      <c r="V1831" s="48"/>
      <c r="W1831" s="48"/>
      <c r="X1831" s="48"/>
      <c r="Y1831" s="48"/>
      <c r="Z1831" s="48"/>
      <c r="AA1831" s="48"/>
      <c r="AB1831" s="48"/>
      <c r="AC1831" s="48"/>
      <c r="AD1831" s="48"/>
      <c r="AE1831" s="48"/>
      <c r="AF1831" s="48"/>
      <c r="AG1831" s="48"/>
      <c r="AH1831" s="48"/>
      <c r="AI1831" s="48"/>
      <c r="AJ1831" s="48"/>
      <c r="AK1831" s="48"/>
      <c r="AL1831" s="48"/>
      <c r="AM1831" s="48"/>
      <c r="AN1831" s="48"/>
      <c r="AO1831" s="48"/>
      <c r="AP1831" s="48"/>
      <c r="AQ1831" s="48"/>
      <c r="AR1831" s="48"/>
      <c r="AS1831" s="48"/>
      <c r="AT1831" s="48"/>
      <c r="AU1831" s="48"/>
      <c r="AV1831" s="48"/>
      <c r="AW1831" s="48"/>
      <c r="AX1831" s="48"/>
      <c r="AY1831" s="48"/>
      <c r="AZ1831" s="48"/>
      <c r="BA1831" s="48"/>
      <c r="BB1831" s="48"/>
      <c r="BC1831" s="48"/>
      <c r="BD1831" s="48"/>
      <c r="BE1831" s="48"/>
      <c r="BF1831" s="48"/>
      <c r="BG1831" s="48"/>
      <c r="BH1831" s="48"/>
      <c r="BI1831" s="48"/>
      <c r="BJ1831" s="48"/>
      <c r="BK1831" s="48"/>
      <c r="BL1831" s="48"/>
      <c r="BM1831" s="48"/>
      <c r="BN1831" s="48"/>
      <c r="BO1831" s="48"/>
      <c r="BP1831" s="48"/>
      <c r="BQ1831" s="48"/>
      <c r="BR1831" s="48"/>
      <c r="BS1831" s="48"/>
      <c r="BT1831" s="48"/>
      <c r="BU1831" s="48"/>
    </row>
    <row r="1832" spans="1:73" hidden="1">
      <c r="A1832" s="48"/>
      <c r="B1832" s="48"/>
      <c r="C1832" s="48"/>
      <c r="D1832" s="48"/>
      <c r="E1832" s="48"/>
      <c r="F1832" s="48"/>
      <c r="G1832" s="48"/>
      <c r="H1832" s="48"/>
      <c r="I1832" s="48"/>
      <c r="J1832" s="48"/>
      <c r="K1832" s="48"/>
      <c r="L1832" s="144"/>
      <c r="M1832" s="48"/>
      <c r="N1832" s="147" t="s">
        <v>4220</v>
      </c>
      <c r="O1832" s="48"/>
      <c r="P1832" s="48"/>
      <c r="Q1832" s="48"/>
      <c r="R1832" s="48"/>
      <c r="S1832" s="48"/>
      <c r="T1832" s="48"/>
      <c r="U1832" s="48"/>
      <c r="V1832" s="48"/>
      <c r="W1832" s="48"/>
      <c r="X1832" s="48"/>
      <c r="Y1832" s="48"/>
      <c r="Z1832" s="48"/>
      <c r="AA1832" s="48"/>
      <c r="AB1832" s="48"/>
      <c r="AC1832" s="48"/>
      <c r="AD1832" s="48"/>
      <c r="AE1832" s="48"/>
      <c r="AF1832" s="48"/>
      <c r="AG1832" s="48"/>
      <c r="AH1832" s="48"/>
      <c r="AI1832" s="48"/>
      <c r="AJ1832" s="48"/>
      <c r="AK1832" s="48"/>
      <c r="AL1832" s="48"/>
      <c r="AM1832" s="48"/>
      <c r="AN1832" s="48"/>
      <c r="AO1832" s="48"/>
      <c r="AP1832" s="48"/>
      <c r="AQ1832" s="48"/>
      <c r="AR1832" s="48"/>
      <c r="AS1832" s="48"/>
      <c r="AT1832" s="48"/>
      <c r="AU1832" s="48"/>
      <c r="AV1832" s="48"/>
      <c r="AW1832" s="48"/>
      <c r="AX1832" s="48"/>
      <c r="AY1832" s="48"/>
      <c r="AZ1832" s="48"/>
      <c r="BA1832" s="48"/>
      <c r="BB1832" s="48"/>
      <c r="BC1832" s="48"/>
      <c r="BD1832" s="48"/>
      <c r="BE1832" s="48"/>
      <c r="BF1832" s="48"/>
      <c r="BG1832" s="48"/>
      <c r="BH1832" s="48"/>
      <c r="BI1832" s="48"/>
      <c r="BJ1832" s="48"/>
      <c r="BK1832" s="48"/>
      <c r="BL1832" s="48"/>
      <c r="BM1832" s="48"/>
      <c r="BN1832" s="48"/>
      <c r="BO1832" s="48"/>
      <c r="BP1832" s="48"/>
      <c r="BQ1832" s="48"/>
      <c r="BR1832" s="48"/>
      <c r="BS1832" s="48"/>
      <c r="BT1832" s="48"/>
      <c r="BU1832" s="48"/>
    </row>
    <row r="1833" spans="1:73" hidden="1">
      <c r="A1833" s="48"/>
      <c r="B1833" s="48"/>
      <c r="C1833" s="48"/>
      <c r="D1833" s="48"/>
      <c r="E1833" s="48"/>
      <c r="F1833" s="48"/>
      <c r="G1833" s="48"/>
      <c r="H1833" s="48"/>
      <c r="I1833" s="48"/>
      <c r="J1833" s="48"/>
      <c r="K1833" s="48"/>
      <c r="L1833" s="144"/>
      <c r="M1833" s="48"/>
      <c r="N1833" s="147" t="s">
        <v>4221</v>
      </c>
      <c r="O1833" s="48"/>
      <c r="P1833" s="48"/>
      <c r="Q1833" s="48"/>
      <c r="R1833" s="48"/>
      <c r="S1833" s="48"/>
      <c r="T1833" s="48"/>
      <c r="U1833" s="48"/>
      <c r="V1833" s="48"/>
      <c r="W1833" s="48"/>
      <c r="X1833" s="48"/>
      <c r="Y1833" s="48"/>
      <c r="Z1833" s="48"/>
      <c r="AA1833" s="48"/>
      <c r="AB1833" s="48"/>
      <c r="AC1833" s="48"/>
      <c r="AD1833" s="48"/>
      <c r="AE1833" s="48"/>
      <c r="AF1833" s="48"/>
      <c r="AG1833" s="48"/>
      <c r="AH1833" s="48"/>
      <c r="AI1833" s="48"/>
      <c r="AJ1833" s="48"/>
      <c r="AK1833" s="48"/>
      <c r="AL1833" s="48"/>
      <c r="AM1833" s="48"/>
      <c r="AN1833" s="48"/>
      <c r="AO1833" s="48"/>
      <c r="AP1833" s="48"/>
      <c r="AQ1833" s="48"/>
      <c r="AR1833" s="48"/>
      <c r="AS1833" s="48"/>
      <c r="AT1833" s="48"/>
      <c r="AU1833" s="48"/>
      <c r="AV1833" s="48"/>
      <c r="AW1833" s="48"/>
      <c r="AX1833" s="48"/>
      <c r="AY1833" s="48"/>
      <c r="AZ1833" s="48"/>
      <c r="BA1833" s="48"/>
      <c r="BB1833" s="48"/>
      <c r="BC1833" s="48"/>
      <c r="BD1833" s="48"/>
      <c r="BE1833" s="48"/>
      <c r="BF1833" s="48"/>
      <c r="BG1833" s="48"/>
      <c r="BH1833" s="48"/>
      <c r="BI1833" s="48"/>
      <c r="BJ1833" s="48"/>
      <c r="BK1833" s="48"/>
      <c r="BL1833" s="48"/>
      <c r="BM1833" s="48"/>
      <c r="BN1833" s="48"/>
      <c r="BO1833" s="48"/>
      <c r="BP1833" s="48"/>
      <c r="BQ1833" s="48"/>
      <c r="BR1833" s="48"/>
      <c r="BS1833" s="48"/>
      <c r="BT1833" s="48"/>
      <c r="BU1833" s="48"/>
    </row>
    <row r="1834" spans="1:73" hidden="1">
      <c r="A1834" s="48"/>
      <c r="B1834" s="48"/>
      <c r="C1834" s="48"/>
      <c r="D1834" s="48"/>
      <c r="E1834" s="48"/>
      <c r="F1834" s="48"/>
      <c r="G1834" s="48"/>
      <c r="H1834" s="48"/>
      <c r="I1834" s="48"/>
      <c r="J1834" s="48"/>
      <c r="K1834" s="48"/>
      <c r="L1834" s="144"/>
      <c r="M1834" s="48"/>
      <c r="N1834" s="147" t="s">
        <v>3059</v>
      </c>
      <c r="O1834" s="48"/>
      <c r="P1834" s="48"/>
      <c r="Q1834" s="48"/>
      <c r="R1834" s="48"/>
      <c r="S1834" s="48"/>
      <c r="T1834" s="48"/>
      <c r="U1834" s="48"/>
      <c r="V1834" s="48"/>
      <c r="W1834" s="48"/>
      <c r="X1834" s="48"/>
      <c r="Y1834" s="48"/>
      <c r="Z1834" s="48"/>
      <c r="AA1834" s="48"/>
      <c r="AB1834" s="48"/>
      <c r="AC1834" s="48"/>
      <c r="AD1834" s="48"/>
      <c r="AE1834" s="48"/>
      <c r="AF1834" s="48"/>
      <c r="AG1834" s="48"/>
      <c r="AH1834" s="48"/>
      <c r="AI1834" s="48"/>
      <c r="AJ1834" s="48"/>
      <c r="AK1834" s="48"/>
      <c r="AL1834" s="48"/>
      <c r="AM1834" s="48"/>
      <c r="AN1834" s="48"/>
      <c r="AO1834" s="48"/>
      <c r="AP1834" s="48"/>
      <c r="AQ1834" s="48"/>
      <c r="AR1834" s="48"/>
      <c r="AS1834" s="48"/>
      <c r="AT1834" s="48"/>
      <c r="AU1834" s="48"/>
      <c r="AV1834" s="48"/>
      <c r="AW1834" s="48"/>
      <c r="AX1834" s="48"/>
      <c r="AY1834" s="48"/>
      <c r="AZ1834" s="48"/>
      <c r="BA1834" s="48"/>
      <c r="BB1834" s="48"/>
      <c r="BC1834" s="48"/>
      <c r="BD1834" s="48"/>
      <c r="BE1834" s="48"/>
      <c r="BF1834" s="48"/>
      <c r="BG1834" s="48"/>
      <c r="BH1834" s="48"/>
      <c r="BI1834" s="48"/>
      <c r="BJ1834" s="48"/>
      <c r="BK1834" s="48"/>
      <c r="BL1834" s="48"/>
      <c r="BM1834" s="48"/>
      <c r="BN1834" s="48"/>
      <c r="BO1834" s="48"/>
      <c r="BP1834" s="48"/>
      <c r="BQ1834" s="48"/>
      <c r="BR1834" s="48"/>
      <c r="BS1834" s="48"/>
      <c r="BT1834" s="48"/>
      <c r="BU1834" s="48"/>
    </row>
    <row r="1835" spans="1:73" hidden="1">
      <c r="A1835" s="48"/>
      <c r="B1835" s="48"/>
      <c r="C1835" s="48"/>
      <c r="D1835" s="48"/>
      <c r="E1835" s="48"/>
      <c r="F1835" s="48"/>
      <c r="G1835" s="48"/>
      <c r="H1835" s="48"/>
      <c r="I1835" s="48"/>
      <c r="J1835" s="48"/>
      <c r="K1835" s="48"/>
      <c r="L1835" s="171"/>
      <c r="M1835" s="48"/>
      <c r="N1835" s="147" t="s">
        <v>4222</v>
      </c>
      <c r="O1835" s="48"/>
      <c r="P1835" s="48"/>
      <c r="Q1835" s="48"/>
      <c r="R1835" s="48"/>
      <c r="S1835" s="48"/>
      <c r="T1835" s="48"/>
      <c r="U1835" s="48"/>
      <c r="V1835" s="48"/>
      <c r="W1835" s="48"/>
      <c r="X1835" s="48"/>
      <c r="Y1835" s="48"/>
      <c r="Z1835" s="48"/>
      <c r="AA1835" s="48"/>
      <c r="AB1835" s="48"/>
      <c r="AC1835" s="48"/>
      <c r="AD1835" s="48"/>
      <c r="AE1835" s="48"/>
      <c r="AF1835" s="48"/>
      <c r="AG1835" s="48"/>
      <c r="AH1835" s="48"/>
      <c r="AI1835" s="48"/>
      <c r="AJ1835" s="48"/>
      <c r="AK1835" s="48"/>
      <c r="AL1835" s="48"/>
      <c r="AM1835" s="48"/>
      <c r="AN1835" s="48"/>
      <c r="AO1835" s="48"/>
      <c r="AP1835" s="48"/>
      <c r="AQ1835" s="48"/>
      <c r="AR1835" s="48"/>
      <c r="AS1835" s="48"/>
      <c r="AT1835" s="48"/>
      <c r="AU1835" s="48"/>
      <c r="AV1835" s="48"/>
      <c r="AW1835" s="48"/>
      <c r="AX1835" s="48"/>
      <c r="AY1835" s="48"/>
      <c r="AZ1835" s="48"/>
      <c r="BA1835" s="48"/>
      <c r="BB1835" s="48"/>
      <c r="BC1835" s="48"/>
      <c r="BD1835" s="48"/>
      <c r="BE1835" s="48"/>
      <c r="BF1835" s="48"/>
      <c r="BG1835" s="48"/>
      <c r="BH1835" s="48"/>
      <c r="BI1835" s="48"/>
      <c r="BJ1835" s="48"/>
      <c r="BK1835" s="48"/>
      <c r="BL1835" s="48"/>
      <c r="BM1835" s="48"/>
      <c r="BN1835" s="48"/>
      <c r="BO1835" s="48"/>
      <c r="BP1835" s="48"/>
      <c r="BQ1835" s="48"/>
      <c r="BR1835" s="48"/>
      <c r="BS1835" s="48"/>
      <c r="BT1835" s="48"/>
      <c r="BU1835" s="48"/>
    </row>
    <row r="1836" spans="1:73" hidden="1">
      <c r="A1836" s="48"/>
      <c r="B1836" s="48"/>
      <c r="C1836" s="48"/>
      <c r="D1836" s="48"/>
      <c r="E1836" s="48"/>
      <c r="F1836" s="48"/>
      <c r="G1836" s="48"/>
      <c r="H1836" s="48"/>
      <c r="I1836" s="48"/>
      <c r="J1836" s="48"/>
      <c r="K1836" s="48"/>
      <c r="L1836" s="144"/>
      <c r="M1836" s="48"/>
      <c r="N1836" s="147" t="s">
        <v>4223</v>
      </c>
      <c r="O1836" s="48"/>
      <c r="P1836" s="48"/>
      <c r="Q1836" s="48"/>
      <c r="R1836" s="48"/>
      <c r="S1836" s="48"/>
      <c r="T1836" s="48"/>
      <c r="U1836" s="48"/>
      <c r="V1836" s="48"/>
      <c r="W1836" s="48"/>
      <c r="X1836" s="48"/>
      <c r="Y1836" s="48"/>
      <c r="Z1836" s="48"/>
      <c r="AA1836" s="48"/>
      <c r="AB1836" s="48"/>
      <c r="AC1836" s="48"/>
      <c r="AD1836" s="48"/>
      <c r="AE1836" s="48"/>
      <c r="AF1836" s="48"/>
      <c r="AG1836" s="48"/>
      <c r="AH1836" s="48"/>
      <c r="AI1836" s="48"/>
      <c r="AJ1836" s="48"/>
      <c r="AK1836" s="48"/>
      <c r="AL1836" s="48"/>
      <c r="AM1836" s="48"/>
      <c r="AN1836" s="48"/>
      <c r="AO1836" s="48"/>
      <c r="AP1836" s="48"/>
      <c r="AQ1836" s="48"/>
      <c r="AR1836" s="48"/>
      <c r="AS1836" s="48"/>
      <c r="AT1836" s="48"/>
      <c r="AU1836" s="48"/>
      <c r="AV1836" s="48"/>
      <c r="AW1836" s="48"/>
      <c r="AX1836" s="48"/>
      <c r="AY1836" s="48"/>
      <c r="AZ1836" s="48"/>
      <c r="BA1836" s="48"/>
      <c r="BB1836" s="48"/>
      <c r="BC1836" s="48"/>
      <c r="BD1836" s="48"/>
      <c r="BE1836" s="48"/>
      <c r="BF1836" s="48"/>
      <c r="BG1836" s="48"/>
      <c r="BH1836" s="48"/>
      <c r="BI1836" s="48"/>
      <c r="BJ1836" s="48"/>
      <c r="BK1836" s="48"/>
      <c r="BL1836" s="48"/>
      <c r="BM1836" s="48"/>
      <c r="BN1836" s="48"/>
      <c r="BO1836" s="48"/>
      <c r="BP1836" s="48"/>
      <c r="BQ1836" s="48"/>
      <c r="BR1836" s="48"/>
      <c r="BS1836" s="48"/>
      <c r="BT1836" s="48"/>
      <c r="BU1836" s="48"/>
    </row>
    <row r="1837" spans="1:73" hidden="1">
      <c r="A1837" s="48"/>
      <c r="B1837" s="48"/>
      <c r="C1837" s="48"/>
      <c r="D1837" s="48"/>
      <c r="E1837" s="48"/>
      <c r="F1837" s="48"/>
      <c r="G1837" s="48"/>
      <c r="H1837" s="48"/>
      <c r="I1837" s="48"/>
      <c r="J1837" s="48"/>
      <c r="K1837" s="48"/>
      <c r="L1837" s="144"/>
      <c r="M1837" s="48"/>
      <c r="N1837" s="147" t="s">
        <v>4224</v>
      </c>
      <c r="O1837" s="48"/>
      <c r="P1837" s="48"/>
      <c r="Q1837" s="48"/>
      <c r="R1837" s="48"/>
      <c r="S1837" s="48"/>
      <c r="T1837" s="48"/>
      <c r="U1837" s="48"/>
      <c r="V1837" s="48"/>
      <c r="W1837" s="48"/>
      <c r="X1837" s="48"/>
      <c r="Y1837" s="48"/>
      <c r="Z1837" s="48"/>
      <c r="AA1837" s="48"/>
      <c r="AB1837" s="48"/>
      <c r="AC1837" s="48"/>
      <c r="AD1837" s="48"/>
      <c r="AE1837" s="48"/>
      <c r="AF1837" s="48"/>
      <c r="AG1837" s="48"/>
      <c r="AH1837" s="48"/>
      <c r="AI1837" s="48"/>
      <c r="AJ1837" s="48"/>
      <c r="AK1837" s="48"/>
      <c r="AL1837" s="48"/>
      <c r="AM1837" s="48"/>
      <c r="AN1837" s="48"/>
      <c r="AO1837" s="48"/>
      <c r="AP1837" s="48"/>
      <c r="AQ1837" s="48"/>
      <c r="AR1837" s="48"/>
      <c r="AS1837" s="48"/>
      <c r="AT1837" s="48"/>
      <c r="AU1837" s="48"/>
      <c r="AV1837" s="48"/>
      <c r="AW1837" s="48"/>
      <c r="AX1837" s="48"/>
      <c r="AY1837" s="48"/>
      <c r="AZ1837" s="48"/>
      <c r="BA1837" s="48"/>
      <c r="BB1837" s="48"/>
      <c r="BC1837" s="48"/>
      <c r="BD1837" s="48"/>
      <c r="BE1837" s="48"/>
      <c r="BF1837" s="48"/>
      <c r="BG1837" s="48"/>
      <c r="BH1837" s="48"/>
      <c r="BI1837" s="48"/>
      <c r="BJ1837" s="48"/>
      <c r="BK1837" s="48"/>
      <c r="BL1837" s="48"/>
      <c r="BM1837" s="48"/>
      <c r="BN1837" s="48"/>
      <c r="BO1837" s="48"/>
      <c r="BP1837" s="48"/>
      <c r="BQ1837" s="48"/>
      <c r="BR1837" s="48"/>
      <c r="BS1837" s="48"/>
      <c r="BT1837" s="48"/>
      <c r="BU1837" s="48"/>
    </row>
    <row r="1838" spans="1:73" hidden="1">
      <c r="A1838" s="48"/>
      <c r="B1838" s="48"/>
      <c r="C1838" s="48"/>
      <c r="D1838" s="48"/>
      <c r="E1838" s="48"/>
      <c r="F1838" s="48"/>
      <c r="G1838" s="48"/>
      <c r="H1838" s="48"/>
      <c r="I1838" s="48"/>
      <c r="J1838" s="48"/>
      <c r="K1838" s="48"/>
      <c r="L1838" s="144"/>
      <c r="M1838" s="48"/>
      <c r="N1838" s="147" t="s">
        <v>4225</v>
      </c>
      <c r="O1838" s="48"/>
      <c r="P1838" s="48"/>
      <c r="Q1838" s="48"/>
      <c r="R1838" s="48"/>
      <c r="S1838" s="48"/>
      <c r="T1838" s="48"/>
      <c r="U1838" s="48"/>
      <c r="V1838" s="48"/>
      <c r="W1838" s="48"/>
      <c r="X1838" s="48"/>
      <c r="Y1838" s="48"/>
      <c r="Z1838" s="48"/>
      <c r="AA1838" s="48"/>
      <c r="AB1838" s="48"/>
      <c r="AC1838" s="48"/>
      <c r="AD1838" s="48"/>
      <c r="AE1838" s="48"/>
      <c r="AF1838" s="48"/>
      <c r="AG1838" s="48"/>
      <c r="AH1838" s="48"/>
      <c r="AI1838" s="48"/>
      <c r="AJ1838" s="48"/>
      <c r="AK1838" s="48"/>
      <c r="AL1838" s="48"/>
      <c r="AM1838" s="48"/>
      <c r="AN1838" s="48"/>
      <c r="AO1838" s="48"/>
      <c r="AP1838" s="48"/>
      <c r="AQ1838" s="48"/>
      <c r="AR1838" s="48"/>
      <c r="AS1838" s="48"/>
      <c r="AT1838" s="48"/>
      <c r="AU1838" s="48"/>
      <c r="AV1838" s="48"/>
      <c r="AW1838" s="48"/>
      <c r="AX1838" s="48"/>
      <c r="AY1838" s="48"/>
      <c r="AZ1838" s="48"/>
      <c r="BA1838" s="48"/>
      <c r="BB1838" s="48"/>
      <c r="BC1838" s="48"/>
      <c r="BD1838" s="48"/>
      <c r="BE1838" s="48"/>
      <c r="BF1838" s="48"/>
      <c r="BG1838" s="48"/>
      <c r="BH1838" s="48"/>
      <c r="BI1838" s="48"/>
      <c r="BJ1838" s="48"/>
      <c r="BK1838" s="48"/>
      <c r="BL1838" s="48"/>
      <c r="BM1838" s="48"/>
      <c r="BN1838" s="48"/>
      <c r="BO1838" s="48"/>
      <c r="BP1838" s="48"/>
      <c r="BQ1838" s="48"/>
      <c r="BR1838" s="48"/>
      <c r="BS1838" s="48"/>
      <c r="BT1838" s="48"/>
      <c r="BU1838" s="48"/>
    </row>
    <row r="1839" spans="1:73" hidden="1">
      <c r="A1839" s="48"/>
      <c r="B1839" s="48"/>
      <c r="C1839" s="48"/>
      <c r="D1839" s="48"/>
      <c r="E1839" s="48"/>
      <c r="F1839" s="48"/>
      <c r="G1839" s="48"/>
      <c r="H1839" s="48"/>
      <c r="I1839" s="48"/>
      <c r="J1839" s="48"/>
      <c r="K1839" s="48"/>
      <c r="L1839" s="171"/>
      <c r="M1839" s="48"/>
      <c r="N1839" s="147" t="s">
        <v>4226</v>
      </c>
      <c r="O1839" s="48"/>
      <c r="P1839" s="48"/>
      <c r="Q1839" s="48"/>
      <c r="R1839" s="48"/>
      <c r="S1839" s="48"/>
      <c r="T1839" s="48"/>
      <c r="U1839" s="48"/>
      <c r="V1839" s="48"/>
      <c r="W1839" s="48"/>
      <c r="X1839" s="48"/>
      <c r="Y1839" s="48"/>
      <c r="Z1839" s="48"/>
      <c r="AA1839" s="48"/>
      <c r="AB1839" s="48"/>
      <c r="AC1839" s="48"/>
      <c r="AD1839" s="48"/>
      <c r="AE1839" s="48"/>
      <c r="AF1839" s="48"/>
      <c r="AG1839" s="48"/>
      <c r="AH1839" s="48"/>
      <c r="AI1839" s="48"/>
      <c r="AJ1839" s="48"/>
      <c r="AK1839" s="48"/>
      <c r="AL1839" s="48"/>
      <c r="AM1839" s="48"/>
      <c r="AN1839" s="48"/>
      <c r="AO1839" s="48"/>
      <c r="AP1839" s="48"/>
      <c r="AQ1839" s="48"/>
      <c r="AR1839" s="48"/>
      <c r="AS1839" s="48"/>
      <c r="AT1839" s="48"/>
      <c r="AU1839" s="48"/>
      <c r="AV1839" s="48"/>
      <c r="AW1839" s="48"/>
      <c r="AX1839" s="48"/>
      <c r="AY1839" s="48"/>
      <c r="AZ1839" s="48"/>
      <c r="BA1839" s="48"/>
      <c r="BB1839" s="48"/>
      <c r="BC1839" s="48"/>
      <c r="BD1839" s="48"/>
      <c r="BE1839" s="48"/>
      <c r="BF1839" s="48"/>
      <c r="BG1839" s="48"/>
      <c r="BH1839" s="48"/>
      <c r="BI1839" s="48"/>
      <c r="BJ1839" s="48"/>
      <c r="BK1839" s="48"/>
      <c r="BL1839" s="48"/>
      <c r="BM1839" s="48"/>
      <c r="BN1839" s="48"/>
      <c r="BO1839" s="48"/>
      <c r="BP1839" s="48"/>
      <c r="BQ1839" s="48"/>
      <c r="BR1839" s="48"/>
      <c r="BS1839" s="48"/>
      <c r="BT1839" s="48"/>
      <c r="BU1839" s="48"/>
    </row>
    <row r="1840" spans="1:73" hidden="1">
      <c r="A1840" s="48"/>
      <c r="B1840" s="48"/>
      <c r="C1840" s="48"/>
      <c r="D1840" s="48"/>
      <c r="E1840" s="48"/>
      <c r="F1840" s="48"/>
      <c r="G1840" s="48"/>
      <c r="H1840" s="48"/>
      <c r="I1840" s="48"/>
      <c r="J1840" s="48"/>
      <c r="K1840" s="48"/>
      <c r="L1840" s="144"/>
      <c r="M1840" s="48"/>
      <c r="N1840" s="147" t="s">
        <v>4227</v>
      </c>
      <c r="O1840" s="48"/>
      <c r="P1840" s="48"/>
      <c r="Q1840" s="48"/>
      <c r="R1840" s="48"/>
      <c r="S1840" s="48"/>
      <c r="T1840" s="48"/>
      <c r="U1840" s="48"/>
      <c r="V1840" s="48"/>
      <c r="W1840" s="48"/>
      <c r="X1840" s="48"/>
      <c r="Y1840" s="48"/>
      <c r="Z1840" s="48"/>
      <c r="AA1840" s="48"/>
      <c r="AB1840" s="48"/>
      <c r="AC1840" s="48"/>
      <c r="AD1840" s="48"/>
      <c r="AE1840" s="48"/>
      <c r="AF1840" s="48"/>
      <c r="AG1840" s="48"/>
      <c r="AH1840" s="48"/>
      <c r="AI1840" s="48"/>
      <c r="AJ1840" s="48"/>
      <c r="AK1840" s="48"/>
      <c r="AL1840" s="48"/>
      <c r="AM1840" s="48"/>
      <c r="AN1840" s="48"/>
      <c r="AO1840" s="48"/>
      <c r="AP1840" s="48"/>
      <c r="AQ1840" s="48"/>
      <c r="AR1840" s="48"/>
      <c r="AS1840" s="48"/>
      <c r="AT1840" s="48"/>
      <c r="AU1840" s="48"/>
      <c r="AV1840" s="48"/>
      <c r="AW1840" s="48"/>
      <c r="AX1840" s="48"/>
      <c r="AY1840" s="48"/>
      <c r="AZ1840" s="48"/>
      <c r="BA1840" s="48"/>
      <c r="BB1840" s="48"/>
      <c r="BC1840" s="48"/>
      <c r="BD1840" s="48"/>
      <c r="BE1840" s="48"/>
      <c r="BF1840" s="48"/>
      <c r="BG1840" s="48"/>
      <c r="BH1840" s="48"/>
      <c r="BI1840" s="48"/>
      <c r="BJ1840" s="48"/>
      <c r="BK1840" s="48"/>
      <c r="BL1840" s="48"/>
      <c r="BM1840" s="48"/>
      <c r="BN1840" s="48"/>
      <c r="BO1840" s="48"/>
      <c r="BP1840" s="48"/>
      <c r="BQ1840" s="48"/>
      <c r="BR1840" s="48"/>
      <c r="BS1840" s="48"/>
      <c r="BT1840" s="48"/>
      <c r="BU1840" s="48"/>
    </row>
    <row r="1841" spans="1:73" hidden="1">
      <c r="A1841" s="48"/>
      <c r="B1841" s="48"/>
      <c r="C1841" s="48"/>
      <c r="D1841" s="48"/>
      <c r="E1841" s="48"/>
      <c r="F1841" s="48"/>
      <c r="G1841" s="48"/>
      <c r="H1841" s="48"/>
      <c r="I1841" s="48"/>
      <c r="J1841" s="48"/>
      <c r="K1841" s="48"/>
      <c r="L1841" s="144"/>
      <c r="M1841" s="48"/>
      <c r="N1841" s="147" t="s">
        <v>4228</v>
      </c>
      <c r="O1841" s="48"/>
      <c r="P1841" s="48"/>
      <c r="Q1841" s="48"/>
      <c r="R1841" s="48"/>
      <c r="S1841" s="48"/>
      <c r="T1841" s="48"/>
      <c r="U1841" s="48"/>
      <c r="V1841" s="48"/>
      <c r="W1841" s="48"/>
      <c r="X1841" s="48"/>
      <c r="Y1841" s="48"/>
      <c r="Z1841" s="48"/>
      <c r="AA1841" s="48"/>
      <c r="AB1841" s="48"/>
      <c r="AC1841" s="48"/>
      <c r="AD1841" s="48"/>
      <c r="AE1841" s="48"/>
      <c r="AF1841" s="48"/>
      <c r="AG1841" s="48"/>
      <c r="AH1841" s="48"/>
      <c r="AI1841" s="48"/>
      <c r="AJ1841" s="48"/>
      <c r="AK1841" s="48"/>
      <c r="AL1841" s="48"/>
      <c r="AM1841" s="48"/>
      <c r="AN1841" s="48"/>
      <c r="AO1841" s="48"/>
      <c r="AP1841" s="48"/>
      <c r="AQ1841" s="48"/>
      <c r="AR1841" s="48"/>
      <c r="AS1841" s="48"/>
      <c r="AT1841" s="48"/>
      <c r="AU1841" s="48"/>
      <c r="AV1841" s="48"/>
      <c r="AW1841" s="48"/>
      <c r="AX1841" s="48"/>
      <c r="AY1841" s="48"/>
      <c r="AZ1841" s="48"/>
      <c r="BA1841" s="48"/>
      <c r="BB1841" s="48"/>
      <c r="BC1841" s="48"/>
      <c r="BD1841" s="48"/>
      <c r="BE1841" s="48"/>
      <c r="BF1841" s="48"/>
      <c r="BG1841" s="48"/>
      <c r="BH1841" s="48"/>
      <c r="BI1841" s="48"/>
      <c r="BJ1841" s="48"/>
      <c r="BK1841" s="48"/>
      <c r="BL1841" s="48"/>
      <c r="BM1841" s="48"/>
      <c r="BN1841" s="48"/>
      <c r="BO1841" s="48"/>
      <c r="BP1841" s="48"/>
      <c r="BQ1841" s="48"/>
      <c r="BR1841" s="48"/>
      <c r="BS1841" s="48"/>
      <c r="BT1841" s="48"/>
      <c r="BU1841" s="48"/>
    </row>
    <row r="1842" spans="1:73" hidden="1">
      <c r="A1842" s="48"/>
      <c r="B1842" s="48"/>
      <c r="C1842" s="48"/>
      <c r="D1842" s="48"/>
      <c r="E1842" s="48"/>
      <c r="F1842" s="48"/>
      <c r="G1842" s="48"/>
      <c r="H1842" s="48"/>
      <c r="I1842" s="48"/>
      <c r="J1842" s="48"/>
      <c r="K1842" s="48"/>
      <c r="L1842" s="144"/>
      <c r="M1842" s="48"/>
      <c r="N1842" s="147" t="s">
        <v>4229</v>
      </c>
      <c r="O1842" s="48"/>
      <c r="P1842" s="48"/>
      <c r="Q1842" s="48"/>
      <c r="R1842" s="48"/>
      <c r="S1842" s="48"/>
      <c r="T1842" s="48"/>
      <c r="U1842" s="48"/>
      <c r="V1842" s="48"/>
      <c r="W1842" s="48"/>
      <c r="X1842" s="48"/>
      <c r="Y1842" s="48"/>
      <c r="Z1842" s="48"/>
      <c r="AA1842" s="48"/>
      <c r="AB1842" s="48"/>
      <c r="AC1842" s="48"/>
      <c r="AD1842" s="48"/>
      <c r="AE1842" s="48"/>
      <c r="AF1842" s="48"/>
      <c r="AG1842" s="48"/>
      <c r="AH1842" s="48"/>
      <c r="AI1842" s="48"/>
      <c r="AJ1842" s="48"/>
      <c r="AK1842" s="48"/>
      <c r="AL1842" s="48"/>
      <c r="AM1842" s="48"/>
      <c r="AN1842" s="48"/>
      <c r="AO1842" s="48"/>
      <c r="AP1842" s="48"/>
      <c r="AQ1842" s="48"/>
      <c r="AR1842" s="48"/>
      <c r="AS1842" s="48"/>
      <c r="AT1842" s="48"/>
      <c r="AU1842" s="48"/>
      <c r="AV1842" s="48"/>
      <c r="AW1842" s="48"/>
      <c r="AX1842" s="48"/>
      <c r="AY1842" s="48"/>
      <c r="AZ1842" s="48"/>
      <c r="BA1842" s="48"/>
      <c r="BB1842" s="48"/>
      <c r="BC1842" s="48"/>
      <c r="BD1842" s="48"/>
      <c r="BE1842" s="48"/>
      <c r="BF1842" s="48"/>
      <c r="BG1842" s="48"/>
      <c r="BH1842" s="48"/>
      <c r="BI1842" s="48"/>
      <c r="BJ1842" s="48"/>
      <c r="BK1842" s="48"/>
      <c r="BL1842" s="48"/>
      <c r="BM1842" s="48"/>
      <c r="BN1842" s="48"/>
      <c r="BO1842" s="48"/>
      <c r="BP1842" s="48"/>
      <c r="BQ1842" s="48"/>
      <c r="BR1842" s="48"/>
      <c r="BS1842" s="48"/>
      <c r="BT1842" s="48"/>
      <c r="BU1842" s="48"/>
    </row>
    <row r="1843" spans="1:73" hidden="1">
      <c r="A1843" s="48"/>
      <c r="B1843" s="48"/>
      <c r="C1843" s="48"/>
      <c r="D1843" s="48"/>
      <c r="E1843" s="48"/>
      <c r="F1843" s="48"/>
      <c r="G1843" s="48"/>
      <c r="H1843" s="48"/>
      <c r="I1843" s="48"/>
      <c r="J1843" s="48"/>
      <c r="K1843" s="48"/>
      <c r="L1843" s="171"/>
      <c r="M1843" s="48"/>
      <c r="N1843" s="147" t="s">
        <v>4230</v>
      </c>
      <c r="O1843" s="48"/>
      <c r="P1843" s="48"/>
      <c r="Q1843" s="48"/>
      <c r="R1843" s="48"/>
      <c r="S1843" s="48"/>
      <c r="T1843" s="48"/>
      <c r="U1843" s="48"/>
      <c r="V1843" s="48"/>
      <c r="W1843" s="48"/>
      <c r="X1843" s="48"/>
      <c r="Y1843" s="48"/>
      <c r="Z1843" s="48"/>
      <c r="AA1843" s="48"/>
      <c r="AB1843" s="48"/>
      <c r="AC1843" s="48"/>
      <c r="AD1843" s="48"/>
      <c r="AE1843" s="48"/>
      <c r="AF1843" s="48"/>
      <c r="AG1843" s="48"/>
      <c r="AH1843" s="48"/>
      <c r="AI1843" s="48"/>
      <c r="AJ1843" s="48"/>
      <c r="AK1843" s="48"/>
      <c r="AL1843" s="48"/>
      <c r="AM1843" s="48"/>
      <c r="AN1843" s="48"/>
      <c r="AO1843" s="48"/>
      <c r="AP1843" s="48"/>
      <c r="AQ1843" s="48"/>
      <c r="AR1843" s="48"/>
      <c r="AS1843" s="48"/>
      <c r="AT1843" s="48"/>
      <c r="AU1843" s="48"/>
      <c r="AV1843" s="48"/>
      <c r="AW1843" s="48"/>
      <c r="AX1843" s="48"/>
      <c r="AY1843" s="48"/>
      <c r="AZ1843" s="48"/>
      <c r="BA1843" s="48"/>
      <c r="BB1843" s="48"/>
      <c r="BC1843" s="48"/>
      <c r="BD1843" s="48"/>
      <c r="BE1843" s="48"/>
      <c r="BF1843" s="48"/>
      <c r="BG1843" s="48"/>
      <c r="BH1843" s="48"/>
      <c r="BI1843" s="48"/>
      <c r="BJ1843" s="48"/>
      <c r="BK1843" s="48"/>
      <c r="BL1843" s="48"/>
      <c r="BM1843" s="48"/>
      <c r="BN1843" s="48"/>
      <c r="BO1843" s="48"/>
      <c r="BP1843" s="48"/>
      <c r="BQ1843" s="48"/>
      <c r="BR1843" s="48"/>
      <c r="BS1843" s="48"/>
      <c r="BT1843" s="48"/>
      <c r="BU1843" s="48"/>
    </row>
    <row r="1844" spans="1:73" hidden="1">
      <c r="A1844" s="48"/>
      <c r="B1844" s="48"/>
      <c r="C1844" s="48"/>
      <c r="D1844" s="48"/>
      <c r="E1844" s="48"/>
      <c r="F1844" s="48"/>
      <c r="G1844" s="48"/>
      <c r="H1844" s="48"/>
      <c r="I1844" s="48"/>
      <c r="J1844" s="48"/>
      <c r="K1844" s="48"/>
      <c r="L1844" s="144"/>
      <c r="M1844" s="48"/>
      <c r="N1844" s="147" t="s">
        <v>4231</v>
      </c>
      <c r="O1844" s="48"/>
      <c r="P1844" s="48"/>
      <c r="Q1844" s="48"/>
      <c r="R1844" s="48"/>
      <c r="S1844" s="48"/>
      <c r="T1844" s="48"/>
      <c r="U1844" s="48"/>
      <c r="V1844" s="48"/>
      <c r="W1844" s="48"/>
      <c r="X1844" s="48"/>
      <c r="Y1844" s="48"/>
      <c r="Z1844" s="48"/>
      <c r="AA1844" s="48"/>
      <c r="AB1844" s="48"/>
      <c r="AC1844" s="48"/>
      <c r="AD1844" s="48"/>
      <c r="AE1844" s="48"/>
      <c r="AF1844" s="48"/>
      <c r="AG1844" s="48"/>
      <c r="AH1844" s="48"/>
      <c r="AI1844" s="48"/>
      <c r="AJ1844" s="48"/>
      <c r="AK1844" s="48"/>
      <c r="AL1844" s="48"/>
      <c r="AM1844" s="48"/>
      <c r="AN1844" s="48"/>
      <c r="AO1844" s="48"/>
      <c r="AP1844" s="48"/>
      <c r="AQ1844" s="48"/>
      <c r="AR1844" s="48"/>
      <c r="AS1844" s="48"/>
      <c r="AT1844" s="48"/>
      <c r="AU1844" s="48"/>
      <c r="AV1844" s="48"/>
      <c r="AW1844" s="48"/>
      <c r="AX1844" s="48"/>
      <c r="AY1844" s="48"/>
      <c r="AZ1844" s="48"/>
      <c r="BA1844" s="48"/>
      <c r="BB1844" s="48"/>
      <c r="BC1844" s="48"/>
      <c r="BD1844" s="48"/>
      <c r="BE1844" s="48"/>
      <c r="BF1844" s="48"/>
      <c r="BG1844" s="48"/>
      <c r="BH1844" s="48"/>
      <c r="BI1844" s="48"/>
      <c r="BJ1844" s="48"/>
      <c r="BK1844" s="48"/>
      <c r="BL1844" s="48"/>
      <c r="BM1844" s="48"/>
      <c r="BN1844" s="48"/>
      <c r="BO1844" s="48"/>
      <c r="BP1844" s="48"/>
      <c r="BQ1844" s="48"/>
      <c r="BR1844" s="48"/>
      <c r="BS1844" s="48"/>
      <c r="BT1844" s="48"/>
      <c r="BU1844" s="48"/>
    </row>
    <row r="1845" spans="1:73" hidden="1">
      <c r="A1845" s="48"/>
      <c r="B1845" s="48"/>
      <c r="C1845" s="48"/>
      <c r="D1845" s="48"/>
      <c r="E1845" s="48"/>
      <c r="F1845" s="48"/>
      <c r="G1845" s="48"/>
      <c r="H1845" s="48"/>
      <c r="I1845" s="48"/>
      <c r="J1845" s="48"/>
      <c r="K1845" s="48"/>
      <c r="L1845" s="144"/>
      <c r="M1845" s="48"/>
      <c r="N1845" s="147" t="s">
        <v>4232</v>
      </c>
      <c r="O1845" s="48"/>
      <c r="P1845" s="48"/>
      <c r="Q1845" s="48"/>
      <c r="R1845" s="48"/>
      <c r="S1845" s="48"/>
      <c r="T1845" s="48"/>
      <c r="U1845" s="48"/>
      <c r="V1845" s="48"/>
      <c r="W1845" s="48"/>
      <c r="X1845" s="48"/>
      <c r="Y1845" s="48"/>
      <c r="Z1845" s="48"/>
      <c r="AA1845" s="48"/>
      <c r="AB1845" s="48"/>
      <c r="AC1845" s="48"/>
      <c r="AD1845" s="48"/>
      <c r="AE1845" s="48"/>
      <c r="AF1845" s="48"/>
      <c r="AG1845" s="48"/>
      <c r="AH1845" s="48"/>
      <c r="AI1845" s="48"/>
      <c r="AJ1845" s="48"/>
      <c r="AK1845" s="48"/>
      <c r="AL1845" s="48"/>
      <c r="AM1845" s="48"/>
      <c r="AN1845" s="48"/>
      <c r="AO1845" s="48"/>
      <c r="AP1845" s="48"/>
      <c r="AQ1845" s="48"/>
      <c r="AR1845" s="48"/>
      <c r="AS1845" s="48"/>
      <c r="AT1845" s="48"/>
      <c r="AU1845" s="48"/>
      <c r="AV1845" s="48"/>
      <c r="AW1845" s="48"/>
      <c r="AX1845" s="48"/>
      <c r="AY1845" s="48"/>
      <c r="AZ1845" s="48"/>
      <c r="BA1845" s="48"/>
      <c r="BB1845" s="48"/>
      <c r="BC1845" s="48"/>
      <c r="BD1845" s="48"/>
      <c r="BE1845" s="48"/>
      <c r="BF1845" s="48"/>
      <c r="BG1845" s="48"/>
      <c r="BH1845" s="48"/>
      <c r="BI1845" s="48"/>
      <c r="BJ1845" s="48"/>
      <c r="BK1845" s="48"/>
      <c r="BL1845" s="48"/>
      <c r="BM1845" s="48"/>
      <c r="BN1845" s="48"/>
      <c r="BO1845" s="48"/>
      <c r="BP1845" s="48"/>
      <c r="BQ1845" s="48"/>
      <c r="BR1845" s="48"/>
      <c r="BS1845" s="48"/>
      <c r="BT1845" s="48"/>
      <c r="BU1845" s="48"/>
    </row>
    <row r="1846" spans="1:73" hidden="1">
      <c r="A1846" s="48"/>
      <c r="B1846" s="48"/>
      <c r="C1846" s="48"/>
      <c r="D1846" s="48"/>
      <c r="E1846" s="48"/>
      <c r="F1846" s="48"/>
      <c r="G1846" s="48"/>
      <c r="H1846" s="48"/>
      <c r="I1846" s="48"/>
      <c r="J1846" s="48"/>
      <c r="K1846" s="48"/>
      <c r="L1846" s="144"/>
      <c r="M1846" s="48"/>
      <c r="N1846" s="147" t="s">
        <v>4233</v>
      </c>
      <c r="O1846" s="48"/>
      <c r="P1846" s="48"/>
      <c r="Q1846" s="48"/>
      <c r="R1846" s="48"/>
      <c r="S1846" s="48"/>
      <c r="T1846" s="48"/>
      <c r="U1846" s="48"/>
      <c r="V1846" s="48"/>
      <c r="W1846" s="48"/>
      <c r="X1846" s="48"/>
      <c r="Y1846" s="48"/>
      <c r="Z1846" s="48"/>
      <c r="AA1846" s="48"/>
      <c r="AB1846" s="48"/>
      <c r="AC1846" s="48"/>
      <c r="AD1846" s="48"/>
      <c r="AE1846" s="48"/>
      <c r="AF1846" s="48"/>
      <c r="AG1846" s="48"/>
      <c r="AH1846" s="48"/>
      <c r="AI1846" s="48"/>
      <c r="AJ1846" s="48"/>
      <c r="AK1846" s="48"/>
      <c r="AL1846" s="48"/>
      <c r="AM1846" s="48"/>
      <c r="AN1846" s="48"/>
      <c r="AO1846" s="48"/>
      <c r="AP1846" s="48"/>
      <c r="AQ1846" s="48"/>
      <c r="AR1846" s="48"/>
      <c r="AS1846" s="48"/>
      <c r="AT1846" s="48"/>
      <c r="AU1846" s="48"/>
      <c r="AV1846" s="48"/>
      <c r="AW1846" s="48"/>
      <c r="AX1846" s="48"/>
      <c r="AY1846" s="48"/>
      <c r="AZ1846" s="48"/>
      <c r="BA1846" s="48"/>
      <c r="BB1846" s="48"/>
      <c r="BC1846" s="48"/>
      <c r="BD1846" s="48"/>
      <c r="BE1846" s="48"/>
      <c r="BF1846" s="48"/>
      <c r="BG1846" s="48"/>
      <c r="BH1846" s="48"/>
      <c r="BI1846" s="48"/>
      <c r="BJ1846" s="48"/>
      <c r="BK1846" s="48"/>
      <c r="BL1846" s="48"/>
      <c r="BM1846" s="48"/>
      <c r="BN1846" s="48"/>
      <c r="BO1846" s="48"/>
      <c r="BP1846" s="48"/>
      <c r="BQ1846" s="48"/>
      <c r="BR1846" s="48"/>
      <c r="BS1846" s="48"/>
      <c r="BT1846" s="48"/>
      <c r="BU1846" s="48"/>
    </row>
    <row r="1847" spans="1:73" hidden="1">
      <c r="A1847" s="48"/>
      <c r="B1847" s="48"/>
      <c r="C1847" s="48"/>
      <c r="D1847" s="48"/>
      <c r="E1847" s="48"/>
      <c r="F1847" s="48"/>
      <c r="G1847" s="48"/>
      <c r="H1847" s="48"/>
      <c r="I1847" s="48"/>
      <c r="J1847" s="48"/>
      <c r="K1847" s="48"/>
      <c r="L1847" s="171"/>
      <c r="M1847" s="48"/>
      <c r="N1847" s="147" t="s">
        <v>4234</v>
      </c>
      <c r="O1847" s="48"/>
      <c r="P1847" s="48"/>
      <c r="Q1847" s="48"/>
      <c r="R1847" s="48"/>
      <c r="S1847" s="48"/>
      <c r="T1847" s="48"/>
      <c r="U1847" s="48"/>
      <c r="V1847" s="48"/>
      <c r="W1847" s="48"/>
      <c r="X1847" s="48"/>
      <c r="Y1847" s="48"/>
      <c r="Z1847" s="48"/>
      <c r="AA1847" s="48"/>
      <c r="AB1847" s="48"/>
      <c r="AC1847" s="48"/>
      <c r="AD1847" s="48"/>
      <c r="AE1847" s="48"/>
      <c r="AF1847" s="48"/>
      <c r="AG1847" s="48"/>
      <c r="AH1847" s="48"/>
      <c r="AI1847" s="48"/>
      <c r="AJ1847" s="48"/>
      <c r="AK1847" s="48"/>
      <c r="AL1847" s="48"/>
      <c r="AM1847" s="48"/>
      <c r="AN1847" s="48"/>
      <c r="AO1847" s="48"/>
      <c r="AP1847" s="48"/>
      <c r="AQ1847" s="48"/>
      <c r="AR1847" s="48"/>
      <c r="AS1847" s="48"/>
      <c r="AT1847" s="48"/>
      <c r="AU1847" s="48"/>
      <c r="AV1847" s="48"/>
      <c r="AW1847" s="48"/>
      <c r="AX1847" s="48"/>
      <c r="AY1847" s="48"/>
      <c r="AZ1847" s="48"/>
      <c r="BA1847" s="48"/>
      <c r="BB1847" s="48"/>
      <c r="BC1847" s="48"/>
      <c r="BD1847" s="48"/>
      <c r="BE1847" s="48"/>
      <c r="BF1847" s="48"/>
      <c r="BG1847" s="48"/>
      <c r="BH1847" s="48"/>
      <c r="BI1847" s="48"/>
      <c r="BJ1847" s="48"/>
      <c r="BK1847" s="48"/>
      <c r="BL1847" s="48"/>
      <c r="BM1847" s="48"/>
      <c r="BN1847" s="48"/>
      <c r="BO1847" s="48"/>
      <c r="BP1847" s="48"/>
      <c r="BQ1847" s="48"/>
      <c r="BR1847" s="48"/>
      <c r="BS1847" s="48"/>
      <c r="BT1847" s="48"/>
      <c r="BU1847" s="48"/>
    </row>
    <row r="1848" spans="1:73" hidden="1">
      <c r="A1848" s="48"/>
      <c r="B1848" s="48"/>
      <c r="C1848" s="48"/>
      <c r="D1848" s="48"/>
      <c r="E1848" s="48"/>
      <c r="F1848" s="48"/>
      <c r="G1848" s="48"/>
      <c r="H1848" s="48"/>
      <c r="I1848" s="48"/>
      <c r="J1848" s="48"/>
      <c r="K1848" s="48"/>
      <c r="L1848" s="48"/>
      <c r="M1848" s="48"/>
      <c r="N1848" s="48"/>
      <c r="O1848" s="48"/>
      <c r="P1848" s="48"/>
      <c r="Q1848" s="48"/>
      <c r="R1848" s="48"/>
      <c r="S1848" s="48"/>
      <c r="T1848" s="48"/>
      <c r="U1848" s="48"/>
      <c r="V1848" s="48"/>
      <c r="W1848" s="48"/>
      <c r="X1848" s="48"/>
      <c r="Y1848" s="48"/>
      <c r="Z1848" s="48"/>
      <c r="AA1848" s="48"/>
      <c r="AB1848" s="48"/>
      <c r="AC1848" s="48"/>
      <c r="AD1848" s="48"/>
      <c r="AE1848" s="48"/>
      <c r="AF1848" s="48"/>
      <c r="AG1848" s="48"/>
      <c r="AH1848" s="48"/>
      <c r="AI1848" s="48"/>
      <c r="AJ1848" s="48"/>
      <c r="AK1848" s="48"/>
      <c r="AL1848" s="48"/>
      <c r="AM1848" s="48"/>
      <c r="AN1848" s="48"/>
      <c r="AO1848" s="48"/>
      <c r="AP1848" s="48"/>
      <c r="AQ1848" s="48"/>
      <c r="AR1848" s="48"/>
      <c r="AS1848" s="48"/>
      <c r="AT1848" s="48"/>
      <c r="AU1848" s="48"/>
      <c r="AV1848" s="48"/>
      <c r="AW1848" s="48"/>
      <c r="AX1848" s="48"/>
      <c r="AY1848" s="48"/>
      <c r="AZ1848" s="48"/>
      <c r="BA1848" s="48"/>
      <c r="BB1848" s="48"/>
      <c r="BC1848" s="48"/>
      <c r="BD1848" s="48"/>
      <c r="BE1848" s="48"/>
      <c r="BF1848" s="48"/>
      <c r="BG1848" s="48"/>
      <c r="BH1848" s="48"/>
      <c r="BI1848" s="48"/>
      <c r="BJ1848" s="48"/>
      <c r="BK1848" s="48"/>
      <c r="BL1848" s="48"/>
      <c r="BM1848" s="48"/>
      <c r="BN1848" s="48"/>
      <c r="BO1848" s="48"/>
      <c r="BP1848" s="48"/>
      <c r="BQ1848" s="48"/>
      <c r="BR1848" s="48"/>
      <c r="BS1848" s="48"/>
      <c r="BT1848" s="48"/>
      <c r="BU1848" s="48"/>
    </row>
    <row r="1849" spans="1:73" hidden="1">
      <c r="A1849" s="48"/>
      <c r="B1849" s="48"/>
      <c r="C1849" s="48"/>
      <c r="D1849" s="48"/>
      <c r="E1849" s="48"/>
      <c r="F1849" s="48"/>
      <c r="G1849" s="48"/>
      <c r="H1849" s="48"/>
      <c r="I1849" s="48"/>
      <c r="J1849" s="48"/>
      <c r="K1849" s="48"/>
      <c r="L1849" s="48"/>
      <c r="M1849" s="48"/>
      <c r="N1849" s="48"/>
      <c r="O1849" s="48"/>
      <c r="P1849" s="48"/>
      <c r="Q1849" s="48"/>
      <c r="R1849" s="48"/>
      <c r="S1849" s="48"/>
      <c r="T1849" s="48"/>
      <c r="U1849" s="48"/>
      <c r="V1849" s="48"/>
      <c r="W1849" s="48"/>
      <c r="X1849" s="48"/>
      <c r="Y1849" s="48"/>
      <c r="Z1849" s="48"/>
      <c r="AA1849" s="48"/>
      <c r="AB1849" s="48"/>
      <c r="AC1849" s="48"/>
      <c r="AD1849" s="48"/>
      <c r="AE1849" s="48"/>
      <c r="AF1849" s="48"/>
      <c r="AG1849" s="48"/>
      <c r="AH1849" s="48"/>
      <c r="AI1849" s="48"/>
      <c r="AJ1849" s="48"/>
      <c r="AK1849" s="48"/>
      <c r="AL1849" s="48"/>
      <c r="AM1849" s="48"/>
      <c r="AN1849" s="48"/>
      <c r="AO1849" s="48"/>
      <c r="AP1849" s="48"/>
      <c r="AQ1849" s="48"/>
      <c r="AR1849" s="48"/>
      <c r="AS1849" s="48"/>
      <c r="AT1849" s="48"/>
      <c r="AU1849" s="48"/>
      <c r="AV1849" s="48"/>
      <c r="AW1849" s="48"/>
      <c r="AX1849" s="48"/>
      <c r="AY1849" s="48"/>
      <c r="AZ1849" s="48"/>
      <c r="BA1849" s="48"/>
      <c r="BB1849" s="48"/>
      <c r="BC1849" s="48"/>
      <c r="BD1849" s="48"/>
      <c r="BE1849" s="48"/>
      <c r="BF1849" s="48"/>
      <c r="BG1849" s="48"/>
      <c r="BH1849" s="48"/>
      <c r="BI1849" s="48"/>
      <c r="BJ1849" s="48"/>
      <c r="BK1849" s="48"/>
      <c r="BL1849" s="48"/>
      <c r="BM1849" s="48"/>
      <c r="BN1849" s="48"/>
      <c r="BO1849" s="48"/>
      <c r="BP1849" s="48"/>
      <c r="BQ1849" s="48"/>
      <c r="BR1849" s="48"/>
      <c r="BS1849" s="48"/>
      <c r="BT1849" s="48"/>
      <c r="BU1849" s="48"/>
    </row>
    <row r="1850" spans="1:73">
      <c r="A1850" s="48"/>
      <c r="B1850" s="48"/>
      <c r="C1850" s="48"/>
      <c r="D1850" s="48"/>
      <c r="E1850" s="48"/>
      <c r="F1850" s="48"/>
      <c r="G1850" s="48"/>
      <c r="H1850" s="48"/>
      <c r="I1850" s="48"/>
      <c r="J1850" s="48"/>
      <c r="K1850" s="48"/>
      <c r="L1850" s="48"/>
      <c r="M1850" s="48"/>
      <c r="N1850" s="48"/>
      <c r="O1850" s="48"/>
      <c r="P1850" s="48"/>
      <c r="Q1850" s="48"/>
      <c r="R1850" s="48"/>
      <c r="S1850" s="48"/>
      <c r="T1850" s="48"/>
      <c r="U1850" s="48"/>
      <c r="V1850" s="48"/>
      <c r="W1850" s="48"/>
      <c r="X1850" s="48"/>
      <c r="Y1850" s="48"/>
      <c r="Z1850" s="48"/>
      <c r="AA1850" s="48"/>
      <c r="AB1850" s="48"/>
      <c r="AC1850" s="48"/>
      <c r="AD1850" s="48"/>
      <c r="AE1850" s="48"/>
      <c r="AF1850" s="48"/>
      <c r="AG1850" s="48"/>
      <c r="AH1850" s="48"/>
      <c r="AI1850" s="48"/>
      <c r="AJ1850" s="48"/>
      <c r="AK1850" s="48"/>
      <c r="AL1850" s="48"/>
      <c r="AM1850" s="48"/>
      <c r="AN1850" s="48"/>
      <c r="AO1850" s="48"/>
      <c r="AP1850" s="48"/>
      <c r="AQ1850" s="48"/>
      <c r="AR1850" s="48"/>
      <c r="AS1850" s="48"/>
      <c r="AT1850" s="48"/>
      <c r="AU1850" s="48"/>
      <c r="AV1850" s="48"/>
      <c r="AW1850" s="48"/>
      <c r="AX1850" s="48"/>
      <c r="AY1850" s="48"/>
      <c r="AZ1850" s="48"/>
      <c r="BA1850" s="48"/>
      <c r="BB1850" s="48"/>
      <c r="BC1850" s="48"/>
      <c r="BD1850" s="48"/>
      <c r="BE1850" s="48"/>
      <c r="BF1850" s="48"/>
      <c r="BG1850" s="48"/>
      <c r="BH1850" s="48"/>
      <c r="BI1850" s="48"/>
      <c r="BJ1850" s="48"/>
      <c r="BK1850" s="48"/>
      <c r="BL1850" s="48"/>
      <c r="BM1850" s="48"/>
      <c r="BN1850" s="48"/>
      <c r="BO1850" s="48"/>
      <c r="BP1850" s="48"/>
      <c r="BQ1850" s="48"/>
      <c r="BR1850" s="48"/>
      <c r="BS1850" s="48"/>
      <c r="BT1850" s="48"/>
      <c r="BU1850" s="48"/>
    </row>
    <row r="1851" spans="1:73">
      <c r="A1851" s="48"/>
      <c r="B1851" s="48"/>
      <c r="C1851" s="48"/>
      <c r="D1851" s="48"/>
      <c r="E1851" s="48"/>
      <c r="F1851" s="48"/>
      <c r="G1851" s="48"/>
      <c r="H1851" s="48"/>
      <c r="I1851" s="48"/>
      <c r="J1851" s="48"/>
      <c r="K1851" s="48"/>
      <c r="L1851" s="48"/>
      <c r="M1851" s="48"/>
      <c r="N1851" s="48"/>
      <c r="O1851" s="48"/>
      <c r="P1851" s="48"/>
      <c r="Q1851" s="48"/>
      <c r="R1851" s="48"/>
      <c r="S1851" s="48"/>
      <c r="T1851" s="48"/>
      <c r="U1851" s="48"/>
      <c r="V1851" s="48"/>
      <c r="W1851" s="48"/>
      <c r="X1851" s="48"/>
      <c r="Y1851" s="48"/>
      <c r="Z1851" s="48"/>
      <c r="AA1851" s="48"/>
      <c r="AB1851" s="48"/>
      <c r="AC1851" s="48"/>
      <c r="AD1851" s="48"/>
      <c r="AE1851" s="48"/>
      <c r="AF1851" s="48"/>
      <c r="AG1851" s="48"/>
      <c r="AH1851" s="48"/>
      <c r="AI1851" s="48"/>
      <c r="AJ1851" s="48"/>
      <c r="AK1851" s="48"/>
      <c r="AL1851" s="48"/>
      <c r="AM1851" s="48"/>
      <c r="AN1851" s="48"/>
      <c r="AO1851" s="48"/>
      <c r="AP1851" s="48"/>
      <c r="AQ1851" s="48"/>
      <c r="AR1851" s="48"/>
      <c r="AS1851" s="48"/>
      <c r="AT1851" s="48"/>
      <c r="AU1851" s="48"/>
      <c r="AV1851" s="48"/>
      <c r="AW1851" s="48"/>
      <c r="AX1851" s="48"/>
      <c r="AY1851" s="48"/>
      <c r="AZ1851" s="48"/>
      <c r="BA1851" s="48"/>
      <c r="BB1851" s="48"/>
      <c r="BC1851" s="48"/>
      <c r="BD1851" s="48"/>
      <c r="BE1851" s="48"/>
      <c r="BF1851" s="48"/>
      <c r="BG1851" s="48"/>
      <c r="BH1851" s="48"/>
      <c r="BI1851" s="48"/>
      <c r="BJ1851" s="48"/>
      <c r="BK1851" s="48"/>
      <c r="BL1851" s="48"/>
      <c r="BM1851" s="48"/>
      <c r="BN1851" s="48"/>
      <c r="BO1851" s="48"/>
      <c r="BP1851" s="48"/>
      <c r="BQ1851" s="48"/>
      <c r="BR1851" s="48"/>
      <c r="BS1851" s="48"/>
      <c r="BT1851" s="48"/>
      <c r="BU1851" s="48"/>
    </row>
    <row r="1852" spans="1:73">
      <c r="A1852" s="48"/>
      <c r="B1852" s="48"/>
      <c r="C1852" s="48"/>
      <c r="D1852" s="48"/>
      <c r="E1852" s="48"/>
      <c r="F1852" s="48"/>
      <c r="G1852" s="48"/>
      <c r="H1852" s="48"/>
      <c r="I1852" s="48"/>
      <c r="J1852" s="48"/>
      <c r="K1852" s="48"/>
      <c r="L1852" s="48"/>
      <c r="M1852" s="48"/>
      <c r="N1852" s="48"/>
      <c r="O1852" s="48"/>
      <c r="P1852" s="48"/>
      <c r="Q1852" s="48"/>
      <c r="R1852" s="48"/>
      <c r="S1852" s="48"/>
      <c r="T1852" s="48"/>
      <c r="U1852" s="48"/>
      <c r="V1852" s="48"/>
      <c r="W1852" s="48"/>
      <c r="X1852" s="48"/>
      <c r="Y1852" s="48"/>
      <c r="Z1852" s="48"/>
      <c r="AA1852" s="48"/>
      <c r="AB1852" s="48"/>
      <c r="AC1852" s="48"/>
      <c r="AD1852" s="48"/>
      <c r="AE1852" s="48"/>
      <c r="AF1852" s="48"/>
      <c r="AG1852" s="48"/>
      <c r="AH1852" s="48"/>
      <c r="AI1852" s="48"/>
      <c r="AJ1852" s="48"/>
      <c r="AK1852" s="48"/>
      <c r="AL1852" s="48"/>
      <c r="AM1852" s="48"/>
      <c r="AN1852" s="48"/>
      <c r="AO1852" s="48"/>
      <c r="AP1852" s="48"/>
      <c r="AQ1852" s="48"/>
      <c r="AR1852" s="48"/>
      <c r="AS1852" s="48"/>
      <c r="AT1852" s="48"/>
      <c r="AU1852" s="48"/>
      <c r="AV1852" s="48"/>
      <c r="AW1852" s="48"/>
      <c r="AX1852" s="48"/>
      <c r="AY1852" s="48"/>
      <c r="AZ1852" s="48"/>
      <c r="BA1852" s="48"/>
      <c r="BB1852" s="48"/>
      <c r="BC1852" s="48"/>
      <c r="BD1852" s="48"/>
      <c r="BE1852" s="48"/>
      <c r="BF1852" s="48"/>
      <c r="BG1852" s="48"/>
      <c r="BH1852" s="48"/>
      <c r="BI1852" s="48"/>
      <c r="BJ1852" s="48"/>
      <c r="BK1852" s="48"/>
      <c r="BL1852" s="48"/>
      <c r="BM1852" s="48"/>
      <c r="BN1852" s="48"/>
      <c r="BO1852" s="48"/>
      <c r="BP1852" s="48"/>
      <c r="BQ1852" s="48"/>
      <c r="BR1852" s="48"/>
      <c r="BS1852" s="48"/>
      <c r="BT1852" s="48"/>
      <c r="BU1852" s="48"/>
    </row>
    <row r="1853" spans="1:73">
      <c r="A1853" s="48"/>
      <c r="B1853" s="48"/>
      <c r="C1853" s="48"/>
      <c r="D1853" s="48"/>
      <c r="E1853" s="48"/>
      <c r="F1853" s="48"/>
      <c r="G1853" s="48"/>
      <c r="H1853" s="48"/>
      <c r="I1853" s="48"/>
      <c r="J1853" s="48"/>
      <c r="K1853" s="48"/>
      <c r="L1853" s="48"/>
      <c r="M1853" s="48"/>
      <c r="N1853" s="48"/>
      <c r="O1853" s="48"/>
      <c r="P1853" s="48"/>
      <c r="Q1853" s="48"/>
      <c r="R1853" s="48"/>
      <c r="S1853" s="48"/>
      <c r="T1853" s="48"/>
      <c r="U1853" s="48"/>
      <c r="V1853" s="48"/>
      <c r="W1853" s="48"/>
      <c r="X1853" s="48"/>
      <c r="Y1853" s="48"/>
      <c r="Z1853" s="48"/>
      <c r="AA1853" s="48"/>
      <c r="AB1853" s="48"/>
      <c r="AC1853" s="48"/>
      <c r="AD1853" s="48"/>
      <c r="AE1853" s="48"/>
      <c r="AF1853" s="48"/>
      <c r="AG1853" s="48"/>
      <c r="AH1853" s="48"/>
      <c r="AI1853" s="48"/>
      <c r="AJ1853" s="48"/>
      <c r="AK1853" s="48"/>
      <c r="AL1853" s="48"/>
      <c r="AM1853" s="48"/>
      <c r="AN1853" s="48"/>
      <c r="AO1853" s="48"/>
      <c r="AP1853" s="48"/>
      <c r="AQ1853" s="48"/>
      <c r="AR1853" s="48"/>
      <c r="AS1853" s="48"/>
      <c r="AT1853" s="48"/>
      <c r="AU1853" s="48"/>
      <c r="AV1853" s="48"/>
      <c r="AW1853" s="48"/>
      <c r="AX1853" s="48"/>
      <c r="AY1853" s="48"/>
      <c r="AZ1853" s="48"/>
      <c r="BA1853" s="48"/>
      <c r="BB1853" s="48"/>
      <c r="BC1853" s="48"/>
      <c r="BD1853" s="48"/>
      <c r="BE1853" s="48"/>
      <c r="BF1853" s="48"/>
      <c r="BG1853" s="48"/>
      <c r="BH1853" s="48"/>
      <c r="BI1853" s="48"/>
      <c r="BJ1853" s="48"/>
      <c r="BK1853" s="48"/>
      <c r="BL1853" s="48"/>
      <c r="BM1853" s="48"/>
      <c r="BN1853" s="48"/>
      <c r="BO1853" s="48"/>
      <c r="BP1853" s="48"/>
      <c r="BQ1853" s="48"/>
      <c r="BR1853" s="48"/>
      <c r="BS1853" s="48"/>
      <c r="BT1853" s="48"/>
      <c r="BU1853" s="48"/>
    </row>
    <row r="1854" spans="1:73">
      <c r="A1854" s="48"/>
      <c r="B1854" s="48"/>
      <c r="C1854" s="48"/>
      <c r="D1854" s="48"/>
      <c r="E1854" s="48"/>
      <c r="F1854" s="48"/>
      <c r="G1854" s="48"/>
      <c r="H1854" s="48"/>
      <c r="I1854" s="48"/>
      <c r="J1854" s="48"/>
      <c r="K1854" s="48"/>
      <c r="L1854" s="48"/>
      <c r="M1854" s="48"/>
      <c r="N1854" s="48"/>
      <c r="O1854" s="48"/>
      <c r="P1854" s="48"/>
      <c r="Q1854" s="48"/>
      <c r="R1854" s="48"/>
      <c r="S1854" s="48"/>
      <c r="T1854" s="48"/>
      <c r="U1854" s="48"/>
      <c r="V1854" s="48"/>
      <c r="W1854" s="48"/>
      <c r="X1854" s="48"/>
      <c r="Y1854" s="48"/>
      <c r="Z1854" s="48"/>
      <c r="AA1854" s="48"/>
      <c r="AB1854" s="48"/>
      <c r="AC1854" s="48"/>
      <c r="AD1854" s="48"/>
      <c r="AE1854" s="48"/>
      <c r="AF1854" s="48"/>
      <c r="AG1854" s="48"/>
      <c r="AH1854" s="48"/>
      <c r="AI1854" s="48"/>
      <c r="AJ1854" s="48"/>
      <c r="AK1854" s="48"/>
      <c r="AL1854" s="48"/>
      <c r="AM1854" s="48"/>
      <c r="AN1854" s="48"/>
      <c r="AO1854" s="48"/>
      <c r="AP1854" s="48"/>
      <c r="AQ1854" s="48"/>
      <c r="AR1854" s="48"/>
      <c r="AS1854" s="48"/>
      <c r="AT1854" s="48"/>
      <c r="AU1854" s="48"/>
      <c r="AV1854" s="48"/>
      <c r="AW1854" s="48"/>
      <c r="AX1854" s="48"/>
      <c r="AY1854" s="48"/>
      <c r="AZ1854" s="48"/>
      <c r="BA1854" s="48"/>
      <c r="BB1854" s="48"/>
      <c r="BC1854" s="48"/>
      <c r="BD1854" s="48"/>
      <c r="BE1854" s="48"/>
      <c r="BF1854" s="48"/>
      <c r="BG1854" s="48"/>
      <c r="BH1854" s="48"/>
      <c r="BI1854" s="48"/>
      <c r="BJ1854" s="48"/>
      <c r="BK1854" s="48"/>
      <c r="BL1854" s="48"/>
      <c r="BM1854" s="48"/>
      <c r="BN1854" s="48"/>
      <c r="BO1854" s="48"/>
      <c r="BP1854" s="48"/>
      <c r="BQ1854" s="48"/>
      <c r="BR1854" s="48"/>
      <c r="BS1854" s="48"/>
      <c r="BT1854" s="48"/>
      <c r="BU1854" s="48"/>
    </row>
    <row r="1855" spans="1:73">
      <c r="A1855" s="48"/>
      <c r="B1855" s="48"/>
      <c r="C1855" s="48"/>
      <c r="D1855" s="48"/>
      <c r="E1855" s="48"/>
      <c r="F1855" s="48"/>
      <c r="G1855" s="48"/>
      <c r="H1855" s="48"/>
      <c r="I1855" s="48"/>
      <c r="J1855" s="48"/>
      <c r="K1855" s="48"/>
      <c r="L1855" s="48"/>
      <c r="M1855" s="48"/>
      <c r="N1855" s="48"/>
      <c r="O1855" s="48"/>
      <c r="P1855" s="48"/>
      <c r="Q1855" s="48"/>
      <c r="R1855" s="48"/>
      <c r="S1855" s="48"/>
      <c r="T1855" s="48"/>
      <c r="U1855" s="48"/>
      <c r="V1855" s="48"/>
      <c r="W1855" s="48"/>
      <c r="X1855" s="48"/>
      <c r="Y1855" s="48"/>
      <c r="Z1855" s="48"/>
      <c r="AA1855" s="48"/>
      <c r="AB1855" s="48"/>
      <c r="AC1855" s="48"/>
      <c r="AD1855" s="48"/>
      <c r="AE1855" s="48"/>
      <c r="AF1855" s="48"/>
      <c r="AG1855" s="48"/>
      <c r="AH1855" s="48"/>
      <c r="AI1855" s="48"/>
      <c r="AJ1855" s="48"/>
      <c r="AK1855" s="48"/>
      <c r="AL1855" s="48"/>
      <c r="AM1855" s="48"/>
      <c r="AN1855" s="48"/>
      <c r="AO1855" s="48"/>
      <c r="AP1855" s="48"/>
      <c r="AQ1855" s="48"/>
      <c r="AR1855" s="48"/>
      <c r="AS1855" s="48"/>
      <c r="AT1855" s="48"/>
      <c r="AU1855" s="48"/>
      <c r="AV1855" s="48"/>
      <c r="AW1855" s="48"/>
      <c r="AX1855" s="48"/>
      <c r="AY1855" s="48"/>
      <c r="AZ1855" s="48"/>
      <c r="BA1855" s="48"/>
      <c r="BB1855" s="48"/>
      <c r="BC1855" s="48"/>
      <c r="BD1855" s="48"/>
      <c r="BE1855" s="48"/>
      <c r="BF1855" s="48"/>
      <c r="BG1855" s="48"/>
      <c r="BH1855" s="48"/>
      <c r="BI1855" s="48"/>
      <c r="BJ1855" s="48"/>
      <c r="BK1855" s="48"/>
      <c r="BL1855" s="48"/>
      <c r="BM1855" s="48"/>
      <c r="BN1855" s="48"/>
      <c r="BO1855" s="48"/>
      <c r="BP1855" s="48"/>
      <c r="BQ1855" s="48"/>
      <c r="BR1855" s="48"/>
      <c r="BS1855" s="48"/>
      <c r="BT1855" s="48"/>
      <c r="BU1855" s="48"/>
    </row>
    <row r="1856" spans="1:73">
      <c r="A1856" s="48"/>
      <c r="B1856" s="48"/>
      <c r="C1856" s="48"/>
      <c r="D1856" s="48"/>
      <c r="E1856" s="48"/>
      <c r="F1856" s="48"/>
      <c r="G1856" s="48"/>
      <c r="H1856" s="48"/>
      <c r="I1856" s="48"/>
      <c r="J1856" s="48"/>
      <c r="K1856" s="48"/>
      <c r="L1856" s="48"/>
      <c r="M1856" s="48"/>
      <c r="N1856" s="48"/>
      <c r="O1856" s="48"/>
      <c r="P1856" s="48"/>
      <c r="Q1856" s="48"/>
      <c r="R1856" s="48"/>
      <c r="S1856" s="48"/>
      <c r="T1856" s="48"/>
      <c r="U1856" s="48"/>
      <c r="V1856" s="48"/>
      <c r="W1856" s="48"/>
      <c r="X1856" s="48"/>
      <c r="Y1856" s="48"/>
      <c r="Z1856" s="48"/>
      <c r="AA1856" s="48"/>
      <c r="AB1856" s="48"/>
      <c r="AC1856" s="48"/>
      <c r="AD1856" s="48"/>
      <c r="AE1856" s="48"/>
      <c r="AF1856" s="48"/>
      <c r="AG1856" s="48"/>
      <c r="AH1856" s="48"/>
      <c r="AI1856" s="48"/>
      <c r="AJ1856" s="48"/>
      <c r="AK1856" s="48"/>
      <c r="AL1856" s="48"/>
      <c r="AM1856" s="48"/>
      <c r="AN1856" s="48"/>
      <c r="AO1856" s="48"/>
      <c r="AP1856" s="48"/>
      <c r="AQ1856" s="48"/>
      <c r="AR1856" s="48"/>
      <c r="AS1856" s="48"/>
      <c r="AT1856" s="48"/>
      <c r="AU1856" s="48"/>
      <c r="AV1856" s="48"/>
      <c r="AW1856" s="48"/>
      <c r="AX1856" s="48"/>
      <c r="AY1856" s="48"/>
      <c r="AZ1856" s="48"/>
      <c r="BA1856" s="48"/>
      <c r="BB1856" s="48"/>
      <c r="BC1856" s="48"/>
      <c r="BD1856" s="48"/>
      <c r="BE1856" s="48"/>
      <c r="BF1856" s="48"/>
      <c r="BG1856" s="48"/>
      <c r="BH1856" s="48"/>
      <c r="BI1856" s="48"/>
      <c r="BJ1856" s="48"/>
      <c r="BK1856" s="48"/>
      <c r="BL1856" s="48"/>
      <c r="BM1856" s="48"/>
      <c r="BN1856" s="48"/>
      <c r="BO1856" s="48"/>
      <c r="BP1856" s="48"/>
      <c r="BQ1856" s="48"/>
      <c r="BR1856" s="48"/>
      <c r="BS1856" s="48"/>
      <c r="BT1856" s="48"/>
      <c r="BU1856" s="48"/>
    </row>
    <row r="1857" spans="1:73">
      <c r="A1857" s="48"/>
      <c r="B1857" s="48"/>
      <c r="C1857" s="48"/>
      <c r="D1857" s="48"/>
      <c r="E1857" s="48"/>
      <c r="F1857" s="48"/>
      <c r="G1857" s="48"/>
      <c r="H1857" s="48"/>
      <c r="I1857" s="48"/>
      <c r="J1857" s="48"/>
      <c r="K1857" s="48"/>
      <c r="L1857" s="48"/>
      <c r="M1857" s="48"/>
      <c r="N1857" s="48"/>
      <c r="O1857" s="48"/>
      <c r="P1857" s="48"/>
      <c r="Q1857" s="48"/>
      <c r="R1857" s="48"/>
      <c r="S1857" s="48"/>
      <c r="T1857" s="48"/>
      <c r="U1857" s="48"/>
      <c r="V1857" s="48"/>
      <c r="W1857" s="48"/>
      <c r="X1857" s="48"/>
      <c r="Y1857" s="48"/>
      <c r="Z1857" s="48"/>
      <c r="AA1857" s="48"/>
      <c r="AB1857" s="48"/>
      <c r="AC1857" s="48"/>
      <c r="AD1857" s="48"/>
      <c r="AE1857" s="48"/>
      <c r="AF1857" s="48"/>
      <c r="AG1857" s="48"/>
      <c r="AH1857" s="48"/>
      <c r="AI1857" s="48"/>
      <c r="AJ1857" s="48"/>
      <c r="AK1857" s="48"/>
      <c r="AL1857" s="48"/>
      <c r="AM1857" s="48"/>
      <c r="AN1857" s="48"/>
      <c r="AO1857" s="48"/>
      <c r="AP1857" s="48"/>
      <c r="AQ1857" s="48"/>
      <c r="AR1857" s="48"/>
      <c r="AS1857" s="48"/>
      <c r="AT1857" s="48"/>
      <c r="AU1857" s="48"/>
      <c r="AV1857" s="48"/>
      <c r="AW1857" s="48"/>
      <c r="AX1857" s="48"/>
      <c r="AY1857" s="48"/>
      <c r="AZ1857" s="48"/>
      <c r="BA1857" s="48"/>
      <c r="BB1857" s="48"/>
      <c r="BC1857" s="48"/>
      <c r="BD1857" s="48"/>
      <c r="BE1857" s="48"/>
      <c r="BF1857" s="48"/>
      <c r="BG1857" s="48"/>
      <c r="BH1857" s="48"/>
      <c r="BI1857" s="48"/>
      <c r="BJ1857" s="48"/>
      <c r="BK1857" s="48"/>
      <c r="BL1857" s="48"/>
      <c r="BM1857" s="48"/>
      <c r="BN1857" s="48"/>
      <c r="BO1857" s="48"/>
      <c r="BP1857" s="48"/>
      <c r="BQ1857" s="48"/>
      <c r="BR1857" s="48"/>
      <c r="BS1857" s="48"/>
      <c r="BT1857" s="48"/>
      <c r="BU1857" s="48"/>
    </row>
    <row r="1858" spans="1:73">
      <c r="A1858" s="48"/>
      <c r="B1858" s="48"/>
      <c r="C1858" s="48"/>
      <c r="D1858" s="48"/>
      <c r="E1858" s="48"/>
      <c r="F1858" s="48"/>
      <c r="G1858" s="48"/>
      <c r="H1858" s="48"/>
      <c r="I1858" s="48"/>
      <c r="J1858" s="48"/>
      <c r="K1858" s="48"/>
      <c r="L1858" s="48"/>
      <c r="M1858" s="48"/>
      <c r="N1858" s="48"/>
      <c r="O1858" s="48"/>
      <c r="P1858" s="48"/>
      <c r="Q1858" s="48"/>
      <c r="R1858" s="48"/>
      <c r="S1858" s="48"/>
      <c r="T1858" s="48"/>
      <c r="U1858" s="48"/>
      <c r="V1858" s="48"/>
      <c r="W1858" s="48"/>
      <c r="X1858" s="48"/>
      <c r="Y1858" s="48"/>
      <c r="Z1858" s="48"/>
      <c r="AA1858" s="48"/>
      <c r="AB1858" s="48"/>
      <c r="AC1858" s="48"/>
      <c r="AD1858" s="48"/>
      <c r="AE1858" s="48"/>
      <c r="AF1858" s="48"/>
      <c r="AG1858" s="48"/>
      <c r="AH1858" s="48"/>
      <c r="AI1858" s="48"/>
      <c r="AJ1858" s="48"/>
      <c r="AK1858" s="48"/>
      <c r="AL1858" s="48"/>
      <c r="AM1858" s="48"/>
      <c r="AN1858" s="48"/>
      <c r="AO1858" s="48"/>
      <c r="AP1858" s="48"/>
      <c r="AQ1858" s="48"/>
      <c r="AR1858" s="48"/>
      <c r="AS1858" s="48"/>
      <c r="AT1858" s="48"/>
      <c r="AU1858" s="48"/>
      <c r="AV1858" s="48"/>
      <c r="AW1858" s="48"/>
      <c r="AX1858" s="48"/>
      <c r="AY1858" s="48"/>
      <c r="AZ1858" s="48"/>
      <c r="BA1858" s="48"/>
      <c r="BB1858" s="48"/>
      <c r="BC1858" s="48"/>
      <c r="BD1858" s="48"/>
      <c r="BE1858" s="48"/>
      <c r="BF1858" s="48"/>
      <c r="BG1858" s="48"/>
      <c r="BH1858" s="48"/>
      <c r="BI1858" s="48"/>
      <c r="BJ1858" s="48"/>
      <c r="BK1858" s="48"/>
      <c r="BL1858" s="48"/>
      <c r="BM1858" s="48"/>
      <c r="BN1858" s="48"/>
      <c r="BO1858" s="48"/>
      <c r="BP1858" s="48"/>
      <c r="BQ1858" s="48"/>
      <c r="BR1858" s="48"/>
      <c r="BS1858" s="48"/>
      <c r="BT1858" s="48"/>
      <c r="BU1858" s="48"/>
    </row>
    <row r="1859" spans="1:73">
      <c r="A1859" s="48"/>
      <c r="B1859" s="48"/>
      <c r="C1859" s="48"/>
      <c r="D1859" s="48"/>
      <c r="E1859" s="48"/>
      <c r="F1859" s="48"/>
      <c r="G1859" s="48"/>
      <c r="H1859" s="48"/>
      <c r="I1859" s="48"/>
      <c r="J1859" s="48"/>
      <c r="K1859" s="48"/>
      <c r="L1859" s="48"/>
      <c r="M1859" s="48"/>
      <c r="N1859" s="48"/>
      <c r="O1859" s="48"/>
      <c r="P1859" s="48"/>
      <c r="Q1859" s="48"/>
      <c r="R1859" s="48"/>
      <c r="S1859" s="48"/>
      <c r="T1859" s="48"/>
      <c r="U1859" s="48"/>
      <c r="V1859" s="48"/>
      <c r="W1859" s="48"/>
      <c r="X1859" s="48"/>
      <c r="Y1859" s="48"/>
      <c r="Z1859" s="48"/>
      <c r="AA1859" s="48"/>
      <c r="AB1859" s="48"/>
      <c r="AC1859" s="48"/>
      <c r="AD1859" s="48"/>
      <c r="AE1859" s="48"/>
      <c r="AF1859" s="48"/>
      <c r="AG1859" s="48"/>
      <c r="AH1859" s="48"/>
      <c r="AI1859" s="48"/>
      <c r="AJ1859" s="48"/>
      <c r="AK1859" s="48"/>
      <c r="AL1859" s="48"/>
      <c r="AM1859" s="48"/>
      <c r="AN1859" s="48"/>
      <c r="AO1859" s="48"/>
      <c r="AP1859" s="48"/>
      <c r="AQ1859" s="48"/>
      <c r="AR1859" s="48"/>
      <c r="AS1859" s="48"/>
      <c r="AT1859" s="48"/>
      <c r="AU1859" s="48"/>
      <c r="AV1859" s="48"/>
      <c r="AW1859" s="48"/>
      <c r="AX1859" s="48"/>
      <c r="AY1859" s="48"/>
      <c r="AZ1859" s="48"/>
      <c r="BA1859" s="48"/>
      <c r="BB1859" s="48"/>
      <c r="BC1859" s="48"/>
      <c r="BD1859" s="48"/>
      <c r="BE1859" s="48"/>
      <c r="BF1859" s="48"/>
      <c r="BG1859" s="48"/>
      <c r="BH1859" s="48"/>
      <c r="BI1859" s="48"/>
      <c r="BJ1859" s="48"/>
      <c r="BK1859" s="48"/>
      <c r="BL1859" s="48"/>
      <c r="BM1859" s="48"/>
      <c r="BN1859" s="48"/>
      <c r="BO1859" s="48"/>
      <c r="BP1859" s="48"/>
      <c r="BQ1859" s="48"/>
      <c r="BR1859" s="48"/>
      <c r="BS1859" s="48"/>
      <c r="BT1859" s="48"/>
      <c r="BU1859" s="48"/>
    </row>
    <row r="1860" spans="1:73">
      <c r="A1860" s="48"/>
      <c r="B1860" s="48"/>
      <c r="C1860" s="48"/>
      <c r="D1860" s="48"/>
      <c r="E1860" s="48"/>
      <c r="F1860" s="48"/>
      <c r="G1860" s="48"/>
      <c r="H1860" s="48"/>
      <c r="I1860" s="48"/>
      <c r="J1860" s="48"/>
      <c r="K1860" s="48"/>
      <c r="L1860" s="48"/>
      <c r="M1860" s="48"/>
      <c r="N1860" s="48"/>
      <c r="O1860" s="48"/>
      <c r="P1860" s="48"/>
      <c r="Q1860" s="48"/>
      <c r="R1860" s="48"/>
      <c r="S1860" s="48"/>
      <c r="T1860" s="48"/>
      <c r="U1860" s="48"/>
      <c r="V1860" s="48"/>
      <c r="W1860" s="48"/>
      <c r="X1860" s="48"/>
      <c r="Y1860" s="48"/>
      <c r="Z1860" s="48"/>
      <c r="AA1860" s="48"/>
      <c r="AB1860" s="48"/>
      <c r="AC1860" s="48"/>
      <c r="AD1860" s="48"/>
      <c r="AE1860" s="48"/>
      <c r="AF1860" s="48"/>
      <c r="AG1860" s="48"/>
      <c r="AH1860" s="48"/>
      <c r="AI1860" s="48"/>
      <c r="AJ1860" s="48"/>
      <c r="AK1860" s="48"/>
      <c r="AL1860" s="48"/>
      <c r="AM1860" s="48"/>
      <c r="AN1860" s="48"/>
      <c r="AO1860" s="48"/>
      <c r="AP1860" s="48"/>
      <c r="AQ1860" s="48"/>
      <c r="AR1860" s="48"/>
      <c r="AS1860" s="48"/>
      <c r="AT1860" s="48"/>
      <c r="AU1860" s="48"/>
      <c r="AV1860" s="48"/>
      <c r="AW1860" s="48"/>
      <c r="AX1860" s="48"/>
      <c r="AY1860" s="48"/>
      <c r="AZ1860" s="48"/>
      <c r="BA1860" s="48"/>
      <c r="BB1860" s="48"/>
      <c r="BC1860" s="48"/>
      <c r="BD1860" s="48"/>
      <c r="BE1860" s="48"/>
      <c r="BF1860" s="48"/>
      <c r="BG1860" s="48"/>
      <c r="BH1860" s="48"/>
      <c r="BI1860" s="48"/>
      <c r="BJ1860" s="48"/>
      <c r="BK1860" s="48"/>
      <c r="BL1860" s="48"/>
      <c r="BM1860" s="48"/>
      <c r="BN1860" s="48"/>
      <c r="BO1860" s="48"/>
      <c r="BP1860" s="48"/>
      <c r="BQ1860" s="48"/>
      <c r="BR1860" s="48"/>
      <c r="BS1860" s="48"/>
      <c r="BT1860" s="48"/>
      <c r="BU1860" s="48"/>
    </row>
    <row r="1861" spans="1:73">
      <c r="A1861" s="48"/>
      <c r="B1861" s="48"/>
      <c r="C1861" s="48"/>
      <c r="D1861" s="48"/>
      <c r="E1861" s="48"/>
      <c r="F1861" s="48"/>
      <c r="G1861" s="48"/>
      <c r="H1861" s="48"/>
      <c r="I1861" s="48"/>
      <c r="J1861" s="48"/>
      <c r="K1861" s="48"/>
      <c r="L1861" s="48"/>
      <c r="M1861" s="48"/>
      <c r="N1861" s="48"/>
      <c r="O1861" s="48"/>
      <c r="P1861" s="48"/>
      <c r="Q1861" s="48"/>
      <c r="R1861" s="48"/>
      <c r="S1861" s="48"/>
      <c r="T1861" s="48"/>
      <c r="U1861" s="48"/>
      <c r="V1861" s="48"/>
      <c r="W1861" s="48"/>
      <c r="X1861" s="48"/>
      <c r="Y1861" s="48"/>
      <c r="Z1861" s="48"/>
      <c r="AA1861" s="48"/>
      <c r="AB1861" s="48"/>
      <c r="AC1861" s="48"/>
      <c r="AD1861" s="48"/>
      <c r="AE1861" s="48"/>
      <c r="AF1861" s="48"/>
      <c r="AG1861" s="48"/>
      <c r="AH1861" s="48"/>
      <c r="AI1861" s="48"/>
      <c r="AJ1861" s="48"/>
      <c r="AK1861" s="48"/>
      <c r="AL1861" s="48"/>
      <c r="AM1861" s="48"/>
      <c r="AN1861" s="48"/>
      <c r="AO1861" s="48"/>
      <c r="AP1861" s="48"/>
      <c r="AQ1861" s="48"/>
      <c r="AR1861" s="48"/>
      <c r="AS1861" s="48"/>
      <c r="AT1861" s="48"/>
      <c r="AU1861" s="48"/>
      <c r="AV1861" s="48"/>
      <c r="AW1861" s="48"/>
      <c r="AX1861" s="48"/>
      <c r="AY1861" s="48"/>
      <c r="AZ1861" s="48"/>
      <c r="BA1861" s="48"/>
      <c r="BB1861" s="48"/>
      <c r="BC1861" s="48"/>
      <c r="BD1861" s="48"/>
      <c r="BE1861" s="48"/>
      <c r="BF1861" s="48"/>
      <c r="BG1861" s="48"/>
      <c r="BH1861" s="48"/>
      <c r="BI1861" s="48"/>
      <c r="BJ1861" s="48"/>
      <c r="BK1861" s="48"/>
      <c r="BL1861" s="48"/>
      <c r="BM1861" s="48"/>
      <c r="BN1861" s="48"/>
      <c r="BO1861" s="48"/>
      <c r="BP1861" s="48"/>
      <c r="BQ1861" s="48"/>
      <c r="BR1861" s="48"/>
      <c r="BS1861" s="48"/>
      <c r="BT1861" s="48"/>
      <c r="BU1861" s="48"/>
    </row>
    <row r="1862" spans="1:73">
      <c r="A1862" s="48"/>
      <c r="B1862" s="48"/>
      <c r="C1862" s="48"/>
      <c r="D1862" s="48"/>
      <c r="E1862" s="48"/>
      <c r="F1862" s="48"/>
      <c r="G1862" s="48"/>
      <c r="H1862" s="48"/>
      <c r="I1862" s="48"/>
      <c r="J1862" s="48"/>
      <c r="K1862" s="48"/>
      <c r="L1862" s="48"/>
      <c r="M1862" s="48"/>
      <c r="N1862" s="48"/>
      <c r="O1862" s="48"/>
      <c r="P1862" s="48"/>
      <c r="Q1862" s="48"/>
      <c r="R1862" s="48"/>
      <c r="S1862" s="48"/>
      <c r="T1862" s="48"/>
      <c r="U1862" s="48"/>
      <c r="V1862" s="48"/>
      <c r="W1862" s="48"/>
      <c r="X1862" s="48"/>
      <c r="Y1862" s="48"/>
      <c r="Z1862" s="48"/>
      <c r="AA1862" s="48"/>
      <c r="AB1862" s="48"/>
      <c r="AC1862" s="48"/>
      <c r="AD1862" s="48"/>
      <c r="AE1862" s="48"/>
      <c r="AF1862" s="48"/>
      <c r="AG1862" s="48"/>
      <c r="AH1862" s="48"/>
      <c r="AI1862" s="48"/>
      <c r="AJ1862" s="48"/>
      <c r="AK1862" s="48"/>
      <c r="BD1862" s="48"/>
      <c r="BE1862" s="48"/>
      <c r="BF1862" s="48"/>
      <c r="BG1862" s="48"/>
      <c r="BH1862" s="48"/>
      <c r="BI1862" s="48"/>
      <c r="BJ1862" s="48"/>
      <c r="BK1862" s="48"/>
      <c r="BL1862" s="48"/>
      <c r="BM1862" s="48"/>
      <c r="BN1862" s="48"/>
      <c r="BO1862" s="48"/>
      <c r="BP1862" s="48"/>
      <c r="BQ1862" s="48"/>
      <c r="BR1862" s="48"/>
      <c r="BS1862" s="48"/>
      <c r="BT1862" s="48"/>
      <c r="BU1862" s="48"/>
    </row>
    <row r="1863" spans="1:73">
      <c r="A1863" s="48"/>
      <c r="B1863" s="48"/>
      <c r="C1863" s="48"/>
      <c r="D1863" s="48"/>
      <c r="E1863" s="48"/>
      <c r="F1863" s="48"/>
      <c r="G1863" s="48"/>
      <c r="H1863" s="48"/>
      <c r="I1863" s="48"/>
      <c r="J1863" s="48"/>
      <c r="K1863" s="48"/>
      <c r="L1863" s="48"/>
      <c r="M1863" s="48"/>
      <c r="N1863" s="48"/>
      <c r="O1863" s="48"/>
      <c r="P1863" s="48"/>
      <c r="Q1863" s="48"/>
      <c r="R1863" s="48"/>
      <c r="S1863" s="48"/>
      <c r="T1863" s="48"/>
      <c r="U1863" s="48"/>
      <c r="V1863" s="48"/>
      <c r="W1863" s="48"/>
      <c r="X1863" s="48"/>
      <c r="Y1863" s="48"/>
      <c r="Z1863" s="48"/>
      <c r="AA1863" s="48"/>
      <c r="AB1863" s="48"/>
      <c r="AC1863" s="48"/>
      <c r="AD1863" s="48"/>
      <c r="AE1863" s="48"/>
      <c r="AF1863" s="48"/>
      <c r="AG1863" s="48"/>
      <c r="AH1863" s="48"/>
      <c r="AI1863" s="48"/>
      <c r="AJ1863" s="48"/>
      <c r="AK1863" s="48"/>
      <c r="BD1863" s="48"/>
      <c r="BE1863" s="48"/>
      <c r="BF1863" s="48"/>
      <c r="BG1863" s="48"/>
      <c r="BH1863" s="48"/>
      <c r="BI1863" s="48"/>
      <c r="BJ1863" s="48"/>
      <c r="BK1863" s="48"/>
      <c r="BL1863" s="48"/>
      <c r="BM1863" s="48"/>
      <c r="BN1863" s="48"/>
      <c r="BO1863" s="48"/>
      <c r="BP1863" s="48"/>
      <c r="BQ1863" s="48"/>
      <c r="BR1863" s="48"/>
      <c r="BS1863" s="48"/>
      <c r="BT1863" s="48"/>
      <c r="BU1863" s="48"/>
    </row>
    <row r="1864" spans="1:73">
      <c r="A1864" s="48"/>
      <c r="B1864" s="48"/>
      <c r="C1864" s="48"/>
      <c r="D1864" s="48"/>
      <c r="E1864" s="48"/>
      <c r="F1864" s="48"/>
      <c r="G1864" s="48"/>
      <c r="H1864" s="48"/>
      <c r="I1864" s="48"/>
      <c r="J1864" s="48"/>
      <c r="K1864" s="48"/>
      <c r="L1864" s="48"/>
      <c r="M1864" s="48"/>
      <c r="N1864" s="48"/>
      <c r="O1864" s="48"/>
      <c r="P1864" s="48"/>
      <c r="Q1864" s="48"/>
      <c r="R1864" s="48"/>
      <c r="S1864" s="48"/>
      <c r="T1864" s="48"/>
      <c r="U1864" s="48"/>
      <c r="V1864" s="48"/>
      <c r="W1864" s="48"/>
      <c r="X1864" s="48"/>
      <c r="Y1864" s="48"/>
      <c r="Z1864" s="48"/>
      <c r="AA1864" s="48"/>
      <c r="AB1864" s="48"/>
      <c r="AC1864" s="48"/>
      <c r="AD1864" s="48"/>
      <c r="AE1864" s="48"/>
      <c r="AF1864" s="48"/>
      <c r="AG1864" s="48"/>
      <c r="AH1864" s="48"/>
      <c r="AI1864" s="48"/>
      <c r="AJ1864" s="48"/>
      <c r="AK1864" s="48"/>
      <c r="BD1864" s="48"/>
      <c r="BE1864" s="48"/>
      <c r="BF1864" s="48"/>
      <c r="BG1864" s="48"/>
      <c r="BH1864" s="48"/>
      <c r="BI1864" s="48"/>
      <c r="BJ1864" s="48"/>
      <c r="BK1864" s="48"/>
      <c r="BL1864" s="48"/>
      <c r="BM1864" s="48"/>
      <c r="BN1864" s="48"/>
      <c r="BO1864" s="48"/>
      <c r="BP1864" s="48"/>
      <c r="BQ1864" s="48"/>
      <c r="BR1864" s="48"/>
      <c r="BS1864" s="48"/>
      <c r="BT1864" s="48"/>
      <c r="BU1864" s="48"/>
    </row>
    <row r="1865" spans="1:73">
      <c r="A1865" s="48"/>
      <c r="B1865" s="48"/>
      <c r="C1865" s="48"/>
      <c r="D1865" s="48"/>
      <c r="E1865" s="48"/>
      <c r="F1865" s="48"/>
      <c r="G1865" s="48"/>
      <c r="H1865" s="48"/>
      <c r="I1865" s="48"/>
      <c r="J1865" s="48"/>
      <c r="K1865" s="48"/>
      <c r="L1865" s="48"/>
      <c r="M1865" s="48"/>
      <c r="N1865" s="48"/>
      <c r="O1865" s="48"/>
      <c r="P1865" s="48"/>
      <c r="Q1865" s="48"/>
      <c r="R1865" s="48"/>
      <c r="S1865" s="48"/>
      <c r="T1865" s="48"/>
      <c r="U1865" s="48"/>
      <c r="V1865" s="48"/>
      <c r="W1865" s="48"/>
      <c r="X1865" s="48"/>
      <c r="Y1865" s="48"/>
      <c r="Z1865" s="48"/>
      <c r="AA1865" s="48"/>
      <c r="AB1865" s="48"/>
      <c r="AC1865" s="48"/>
      <c r="AD1865" s="48"/>
      <c r="AE1865" s="48"/>
      <c r="AF1865" s="48"/>
      <c r="AG1865" s="48"/>
      <c r="AH1865" s="48"/>
      <c r="AI1865" s="48"/>
      <c r="AJ1865" s="48"/>
      <c r="AK1865" s="48"/>
      <c r="BD1865" s="48"/>
      <c r="BE1865" s="48"/>
      <c r="BF1865" s="48"/>
      <c r="BG1865" s="48"/>
      <c r="BH1865" s="48"/>
      <c r="BI1865" s="48"/>
      <c r="BJ1865" s="48"/>
      <c r="BK1865" s="48"/>
      <c r="BL1865" s="48"/>
      <c r="BM1865" s="48"/>
      <c r="BN1865" s="48"/>
      <c r="BO1865" s="48"/>
      <c r="BP1865" s="48"/>
      <c r="BQ1865" s="48"/>
      <c r="BR1865" s="48"/>
      <c r="BS1865" s="48"/>
      <c r="BT1865" s="48"/>
      <c r="BU1865" s="48"/>
    </row>
    <row r="1866" spans="1:73">
      <c r="A1866" s="48"/>
      <c r="B1866" s="48"/>
      <c r="C1866" s="48"/>
      <c r="D1866" s="48"/>
      <c r="E1866" s="48"/>
      <c r="F1866" s="48"/>
      <c r="G1866" s="48"/>
      <c r="H1866" s="48"/>
      <c r="I1866" s="48"/>
      <c r="J1866" s="48"/>
      <c r="K1866" s="48"/>
      <c r="L1866" s="48"/>
      <c r="M1866" s="48"/>
      <c r="N1866" s="48"/>
      <c r="O1866" s="48"/>
      <c r="P1866" s="48"/>
      <c r="Q1866" s="48"/>
      <c r="R1866" s="48"/>
      <c r="S1866" s="48"/>
      <c r="T1866" s="48"/>
      <c r="U1866" s="48"/>
      <c r="V1866" s="48"/>
      <c r="W1866" s="48"/>
      <c r="X1866" s="48"/>
      <c r="Y1866" s="48"/>
      <c r="Z1866" s="48"/>
      <c r="AA1866" s="48"/>
      <c r="AB1866" s="48"/>
      <c r="AC1866" s="48"/>
      <c r="AD1866" s="48"/>
      <c r="AE1866" s="48"/>
      <c r="AF1866" s="48"/>
      <c r="AG1866" s="48"/>
      <c r="AH1866" s="48"/>
      <c r="AI1866" s="48"/>
      <c r="AJ1866" s="48"/>
      <c r="AK1866" s="48"/>
      <c r="BD1866" s="48"/>
      <c r="BE1866" s="48"/>
      <c r="BF1866" s="48"/>
      <c r="BG1866" s="48"/>
      <c r="BH1866" s="48"/>
      <c r="BI1866" s="48"/>
      <c r="BJ1866" s="48"/>
      <c r="BK1866" s="48"/>
      <c r="BL1866" s="48"/>
      <c r="BM1866" s="48"/>
      <c r="BN1866" s="48"/>
      <c r="BO1866" s="48"/>
      <c r="BP1866" s="48"/>
      <c r="BQ1866" s="48"/>
      <c r="BR1866" s="48"/>
      <c r="BS1866" s="48"/>
      <c r="BT1866" s="48"/>
      <c r="BU1866" s="48"/>
    </row>
    <row r="1867" spans="1:73">
      <c r="A1867" s="48"/>
      <c r="B1867" s="48"/>
      <c r="C1867" s="48"/>
      <c r="D1867" s="48"/>
      <c r="E1867" s="48"/>
      <c r="F1867" s="48"/>
      <c r="G1867" s="48"/>
      <c r="H1867" s="48"/>
      <c r="I1867" s="48"/>
      <c r="J1867" s="48"/>
      <c r="K1867" s="48"/>
      <c r="L1867" s="48"/>
      <c r="M1867" s="48"/>
      <c r="N1867" s="48"/>
      <c r="O1867" s="48"/>
      <c r="P1867" s="48"/>
      <c r="Q1867" s="48"/>
      <c r="R1867" s="48"/>
      <c r="S1867" s="48"/>
      <c r="T1867" s="48"/>
      <c r="U1867" s="48"/>
      <c r="V1867" s="48"/>
      <c r="W1867" s="48"/>
      <c r="X1867" s="48"/>
      <c r="Y1867" s="48"/>
      <c r="Z1867" s="48"/>
      <c r="AA1867" s="48"/>
      <c r="AB1867" s="48"/>
      <c r="AC1867" s="48"/>
      <c r="AD1867" s="48"/>
      <c r="AE1867" s="48"/>
      <c r="AF1867" s="48"/>
      <c r="AG1867" s="48"/>
      <c r="AH1867" s="48"/>
      <c r="AI1867" s="48"/>
      <c r="AJ1867" s="48"/>
      <c r="AK1867" s="48"/>
      <c r="BD1867" s="48"/>
      <c r="BE1867" s="48"/>
      <c r="BF1867" s="48"/>
      <c r="BG1867" s="48"/>
      <c r="BH1867" s="48"/>
      <c r="BI1867" s="48"/>
      <c r="BJ1867" s="48"/>
      <c r="BK1867" s="48"/>
      <c r="BL1867" s="48"/>
      <c r="BM1867" s="48"/>
      <c r="BN1867" s="48"/>
      <c r="BO1867" s="48"/>
      <c r="BP1867" s="48"/>
      <c r="BQ1867" s="48"/>
      <c r="BR1867" s="48"/>
      <c r="BS1867" s="48"/>
      <c r="BT1867" s="48"/>
      <c r="BU1867" s="48"/>
    </row>
    <row r="1868" spans="1:73">
      <c r="A1868" s="48"/>
      <c r="B1868" s="48"/>
      <c r="C1868" s="48"/>
      <c r="D1868" s="48"/>
      <c r="E1868" s="48"/>
      <c r="F1868" s="48"/>
      <c r="G1868" s="48"/>
      <c r="H1868" s="48"/>
      <c r="I1868" s="48"/>
      <c r="J1868" s="48"/>
      <c r="K1868" s="48"/>
      <c r="L1868" s="48"/>
      <c r="M1868" s="48"/>
      <c r="N1868" s="48"/>
      <c r="O1868" s="48"/>
      <c r="P1868" s="48"/>
      <c r="Q1868" s="48"/>
      <c r="R1868" s="48"/>
      <c r="S1868" s="48"/>
      <c r="T1868" s="48"/>
      <c r="U1868" s="48"/>
      <c r="V1868" s="48"/>
      <c r="W1868" s="48"/>
      <c r="X1868" s="48"/>
      <c r="Y1868" s="48"/>
      <c r="Z1868" s="48"/>
      <c r="AA1868" s="48"/>
      <c r="AB1868" s="48"/>
      <c r="AC1868" s="48"/>
      <c r="AD1868" s="48"/>
      <c r="AE1868" s="48"/>
      <c r="AF1868" s="48"/>
      <c r="AG1868" s="48"/>
      <c r="AH1868" s="48"/>
      <c r="AI1868" s="48"/>
      <c r="AJ1868" s="48"/>
      <c r="AK1868" s="48"/>
      <c r="BD1868" s="48"/>
      <c r="BE1868" s="48"/>
      <c r="BF1868" s="48"/>
      <c r="BG1868" s="48"/>
      <c r="BH1868" s="48"/>
      <c r="BI1868" s="48"/>
      <c r="BJ1868" s="48"/>
      <c r="BK1868" s="48"/>
      <c r="BL1868" s="48"/>
      <c r="BM1868" s="48"/>
      <c r="BN1868" s="48"/>
      <c r="BO1868" s="48"/>
      <c r="BP1868" s="48"/>
      <c r="BQ1868" s="48"/>
      <c r="BR1868" s="48"/>
      <c r="BS1868" s="48"/>
      <c r="BT1868" s="48"/>
      <c r="BU1868" s="48"/>
    </row>
    <row r="1869" spans="1:73">
      <c r="A1869" s="48"/>
      <c r="B1869" s="48"/>
      <c r="C1869" s="48"/>
      <c r="D1869" s="48"/>
      <c r="E1869" s="48"/>
      <c r="F1869" s="48"/>
      <c r="G1869" s="48"/>
      <c r="H1869" s="48"/>
      <c r="I1869" s="48"/>
      <c r="J1869" s="48"/>
      <c r="K1869" s="48"/>
      <c r="L1869" s="48"/>
      <c r="M1869" s="48"/>
      <c r="N1869" s="48"/>
      <c r="O1869" s="48"/>
      <c r="P1869" s="48"/>
      <c r="Q1869" s="48"/>
      <c r="R1869" s="48"/>
      <c r="S1869" s="48"/>
      <c r="T1869" s="48"/>
      <c r="U1869" s="48"/>
      <c r="V1869" s="48"/>
      <c r="W1869" s="48"/>
      <c r="X1869" s="48"/>
      <c r="Y1869" s="48"/>
      <c r="Z1869" s="48"/>
      <c r="AA1869" s="48"/>
      <c r="AB1869" s="48"/>
      <c r="AC1869" s="48"/>
      <c r="AD1869" s="48"/>
      <c r="AE1869" s="48"/>
      <c r="AF1869" s="48"/>
      <c r="AG1869" s="48"/>
      <c r="AH1869" s="48"/>
      <c r="AI1869" s="48"/>
      <c r="AJ1869" s="48"/>
      <c r="AK1869" s="48"/>
      <c r="BD1869" s="48"/>
      <c r="BE1869" s="48"/>
      <c r="BF1869" s="48"/>
      <c r="BG1869" s="48"/>
      <c r="BH1869" s="48"/>
      <c r="BI1869" s="48"/>
      <c r="BJ1869" s="48"/>
      <c r="BK1869" s="48"/>
      <c r="BL1869" s="48"/>
      <c r="BM1869" s="48"/>
      <c r="BN1869" s="48"/>
      <c r="BO1869" s="48"/>
      <c r="BP1869" s="48"/>
      <c r="BQ1869" s="48"/>
      <c r="BR1869" s="48"/>
      <c r="BS1869" s="48"/>
      <c r="BT1869" s="48"/>
      <c r="BU1869" s="48"/>
    </row>
    <row r="1870" spans="1:73">
      <c r="A1870" s="48"/>
      <c r="B1870" s="48"/>
      <c r="C1870" s="48"/>
      <c r="D1870" s="48"/>
      <c r="E1870" s="48"/>
      <c r="F1870" s="48"/>
      <c r="G1870" s="48"/>
      <c r="H1870" s="48"/>
      <c r="I1870" s="48"/>
      <c r="J1870" s="48"/>
      <c r="K1870" s="48"/>
      <c r="L1870" s="48"/>
      <c r="M1870" s="48"/>
      <c r="N1870" s="48"/>
      <c r="O1870" s="48"/>
      <c r="P1870" s="48"/>
      <c r="Q1870" s="48"/>
      <c r="R1870" s="48"/>
      <c r="S1870" s="48"/>
      <c r="T1870" s="48"/>
      <c r="U1870" s="48"/>
      <c r="V1870" s="48"/>
      <c r="W1870" s="48"/>
      <c r="X1870" s="48"/>
      <c r="Y1870" s="48"/>
      <c r="Z1870" s="48"/>
      <c r="AA1870" s="48"/>
      <c r="AB1870" s="48"/>
      <c r="AC1870" s="48"/>
      <c r="AD1870" s="48"/>
      <c r="AE1870" s="48"/>
      <c r="AF1870" s="48"/>
      <c r="AG1870" s="48"/>
      <c r="AH1870" s="48"/>
      <c r="AI1870" s="48"/>
      <c r="AJ1870" s="48"/>
      <c r="AK1870" s="48"/>
      <c r="BD1870" s="48"/>
      <c r="BE1870" s="48"/>
      <c r="BF1870" s="48"/>
      <c r="BG1870" s="48"/>
      <c r="BH1870" s="48"/>
      <c r="BI1870" s="48"/>
      <c r="BJ1870" s="48"/>
      <c r="BK1870" s="48"/>
      <c r="BL1870" s="48"/>
      <c r="BM1870" s="48"/>
      <c r="BN1870" s="48"/>
      <c r="BO1870" s="48"/>
      <c r="BP1870" s="48"/>
      <c r="BQ1870" s="48"/>
      <c r="BR1870" s="48"/>
      <c r="BS1870" s="48"/>
      <c r="BT1870" s="48"/>
      <c r="BU1870" s="48"/>
    </row>
    <row r="1871" spans="1:73">
      <c r="A1871" s="48"/>
      <c r="B1871" s="48"/>
      <c r="C1871" s="48"/>
      <c r="D1871" s="48"/>
      <c r="E1871" s="48"/>
      <c r="F1871" s="48"/>
      <c r="G1871" s="48"/>
      <c r="H1871" s="48"/>
      <c r="I1871" s="48"/>
      <c r="J1871" s="48"/>
      <c r="K1871" s="48"/>
      <c r="L1871" s="48"/>
      <c r="M1871" s="48"/>
      <c r="N1871" s="48"/>
      <c r="O1871" s="48"/>
      <c r="P1871" s="48"/>
      <c r="Q1871" s="48"/>
      <c r="R1871" s="48"/>
      <c r="S1871" s="48"/>
      <c r="T1871" s="48"/>
      <c r="U1871" s="48"/>
      <c r="V1871" s="48"/>
      <c r="W1871" s="48"/>
      <c r="X1871" s="48"/>
      <c r="Y1871" s="48"/>
      <c r="Z1871" s="48"/>
      <c r="AA1871" s="48"/>
      <c r="AB1871" s="48"/>
      <c r="AC1871" s="48"/>
      <c r="AD1871" s="48"/>
      <c r="AE1871" s="48"/>
      <c r="AF1871" s="48"/>
      <c r="AG1871" s="48"/>
      <c r="AH1871" s="48"/>
      <c r="AI1871" s="48"/>
      <c r="AJ1871" s="48"/>
      <c r="AK1871" s="48"/>
      <c r="BD1871" s="48"/>
      <c r="BE1871" s="48"/>
      <c r="BF1871" s="48"/>
      <c r="BG1871" s="48"/>
      <c r="BH1871" s="48"/>
      <c r="BI1871" s="48"/>
      <c r="BJ1871" s="48"/>
      <c r="BK1871" s="48"/>
      <c r="BL1871" s="48"/>
      <c r="BM1871" s="48"/>
      <c r="BN1871" s="48"/>
      <c r="BO1871" s="48"/>
      <c r="BP1871" s="48"/>
      <c r="BQ1871" s="48"/>
      <c r="BR1871" s="48"/>
      <c r="BS1871" s="48"/>
      <c r="BT1871" s="48"/>
      <c r="BU1871" s="48"/>
    </row>
    <row r="1872" spans="1:73">
      <c r="A1872" s="48"/>
      <c r="B1872" s="48"/>
      <c r="C1872" s="48"/>
      <c r="D1872" s="48"/>
      <c r="E1872" s="48"/>
      <c r="F1872" s="48"/>
      <c r="G1872" s="48"/>
      <c r="H1872" s="48"/>
      <c r="I1872" s="48"/>
      <c r="J1872" s="48"/>
      <c r="K1872" s="48"/>
      <c r="L1872" s="48"/>
      <c r="M1872" s="48"/>
      <c r="N1872" s="48"/>
      <c r="O1872" s="48"/>
      <c r="P1872" s="48"/>
      <c r="Q1872" s="48"/>
      <c r="R1872" s="48"/>
      <c r="S1872" s="48"/>
      <c r="T1872" s="48"/>
      <c r="U1872" s="48"/>
      <c r="V1872" s="48"/>
      <c r="W1872" s="48"/>
      <c r="X1872" s="48"/>
      <c r="Y1872" s="48"/>
      <c r="Z1872" s="48"/>
      <c r="AA1872" s="48"/>
      <c r="AB1872" s="48"/>
      <c r="AC1872" s="48"/>
      <c r="AD1872" s="48"/>
      <c r="AE1872" s="48"/>
      <c r="AF1872" s="48"/>
      <c r="AG1872" s="48"/>
      <c r="AH1872" s="48"/>
      <c r="AI1872" s="48"/>
      <c r="AJ1872" s="48"/>
      <c r="AK1872" s="48"/>
      <c r="BD1872" s="48"/>
      <c r="BE1872" s="48"/>
      <c r="BF1872" s="48"/>
      <c r="BG1872" s="48"/>
      <c r="BH1872" s="48"/>
      <c r="BI1872" s="48"/>
      <c r="BJ1872" s="48"/>
      <c r="BK1872" s="48"/>
      <c r="BL1872" s="48"/>
      <c r="BM1872" s="48"/>
      <c r="BN1872" s="48"/>
      <c r="BO1872" s="48"/>
      <c r="BP1872" s="48"/>
      <c r="BQ1872" s="48"/>
      <c r="BR1872" s="48"/>
      <c r="BS1872" s="48"/>
      <c r="BT1872" s="48"/>
      <c r="BU1872" s="48"/>
    </row>
    <row r="1873" spans="1:73">
      <c r="A1873" s="48"/>
      <c r="B1873" s="48"/>
      <c r="C1873" s="48"/>
      <c r="D1873" s="48"/>
      <c r="E1873" s="48"/>
      <c r="F1873" s="48"/>
      <c r="G1873" s="48"/>
      <c r="H1873" s="48"/>
      <c r="I1873" s="48"/>
      <c r="J1873" s="48"/>
      <c r="K1873" s="48"/>
      <c r="L1873" s="48"/>
      <c r="M1873" s="48"/>
      <c r="N1873" s="48"/>
      <c r="O1873" s="48"/>
      <c r="P1873" s="48"/>
      <c r="Q1873" s="48"/>
      <c r="R1873" s="48"/>
      <c r="S1873" s="48"/>
      <c r="T1873" s="48"/>
      <c r="U1873" s="48"/>
      <c r="V1873" s="48"/>
      <c r="W1873" s="48"/>
      <c r="X1873" s="48"/>
      <c r="Y1873" s="48"/>
      <c r="Z1873" s="48"/>
      <c r="AA1873" s="48"/>
      <c r="AB1873" s="48"/>
      <c r="AC1873" s="48"/>
      <c r="AD1873" s="48"/>
      <c r="AE1873" s="48"/>
      <c r="AF1873" s="48"/>
      <c r="AG1873" s="48"/>
      <c r="AH1873" s="48"/>
      <c r="AI1873" s="48"/>
      <c r="AJ1873" s="48"/>
      <c r="AK1873" s="48"/>
      <c r="BD1873" s="48"/>
      <c r="BE1873" s="48"/>
      <c r="BF1873" s="48"/>
      <c r="BG1873" s="48"/>
      <c r="BH1873" s="48"/>
      <c r="BI1873" s="48"/>
      <c r="BJ1873" s="48"/>
      <c r="BK1873" s="48"/>
      <c r="BL1873" s="48"/>
      <c r="BM1873" s="48"/>
      <c r="BN1873" s="48"/>
      <c r="BO1873" s="48"/>
      <c r="BP1873" s="48"/>
      <c r="BQ1873" s="48"/>
      <c r="BR1873" s="48"/>
      <c r="BS1873" s="48"/>
      <c r="BT1873" s="48"/>
      <c r="BU1873" s="48"/>
    </row>
    <row r="1874" spans="1:73">
      <c r="A1874" s="48"/>
      <c r="B1874" s="48"/>
      <c r="C1874" s="48"/>
      <c r="D1874" s="48"/>
      <c r="E1874" s="48"/>
      <c r="F1874" s="48"/>
      <c r="G1874" s="48"/>
      <c r="H1874" s="48"/>
      <c r="I1874" s="48"/>
      <c r="J1874" s="48"/>
      <c r="K1874" s="48"/>
      <c r="L1874" s="48"/>
      <c r="M1874" s="48"/>
      <c r="N1874" s="48"/>
      <c r="O1874" s="48"/>
      <c r="P1874" s="48"/>
      <c r="Q1874" s="48"/>
      <c r="R1874" s="48"/>
      <c r="S1874" s="48"/>
      <c r="T1874" s="48"/>
      <c r="U1874" s="48"/>
      <c r="V1874" s="48"/>
      <c r="W1874" s="48"/>
      <c r="X1874" s="48"/>
      <c r="Y1874" s="48"/>
      <c r="Z1874" s="48"/>
      <c r="AA1874" s="48"/>
      <c r="AB1874" s="48"/>
      <c r="AC1874" s="48"/>
      <c r="AD1874" s="48"/>
      <c r="AE1874" s="48"/>
      <c r="AF1874" s="48"/>
      <c r="AG1874" s="48"/>
      <c r="AH1874" s="48"/>
      <c r="AI1874" s="48"/>
      <c r="AJ1874" s="48"/>
      <c r="AK1874" s="48"/>
      <c r="BD1874" s="48"/>
      <c r="BE1874" s="48"/>
      <c r="BF1874" s="48"/>
      <c r="BG1874" s="48"/>
      <c r="BH1874" s="48"/>
      <c r="BI1874" s="48"/>
      <c r="BJ1874" s="48"/>
      <c r="BK1874" s="48"/>
      <c r="BL1874" s="48"/>
      <c r="BM1874" s="48"/>
      <c r="BN1874" s="48"/>
      <c r="BO1874" s="48"/>
      <c r="BP1874" s="48"/>
      <c r="BQ1874" s="48"/>
      <c r="BR1874" s="48"/>
      <c r="BS1874" s="48"/>
      <c r="BT1874" s="48"/>
      <c r="BU1874" s="48"/>
    </row>
    <row r="1875" spans="1:73">
      <c r="A1875" s="48"/>
      <c r="B1875" s="48"/>
      <c r="C1875" s="48"/>
      <c r="D1875" s="48"/>
      <c r="E1875" s="48"/>
      <c r="F1875" s="48"/>
      <c r="G1875" s="48"/>
      <c r="H1875" s="48"/>
      <c r="I1875" s="48"/>
      <c r="J1875" s="48"/>
      <c r="K1875" s="48"/>
      <c r="L1875" s="48"/>
      <c r="M1875" s="48"/>
      <c r="N1875" s="48"/>
      <c r="O1875" s="48"/>
      <c r="P1875" s="48"/>
      <c r="Q1875" s="48"/>
      <c r="R1875" s="48"/>
      <c r="S1875" s="48"/>
      <c r="T1875" s="48"/>
      <c r="U1875" s="48"/>
      <c r="V1875" s="48"/>
      <c r="W1875" s="48"/>
      <c r="X1875" s="48"/>
      <c r="Y1875" s="48"/>
      <c r="Z1875" s="48"/>
      <c r="AA1875" s="48"/>
      <c r="AB1875" s="48"/>
      <c r="AC1875" s="48"/>
      <c r="AD1875" s="48"/>
      <c r="AE1875" s="48"/>
      <c r="AF1875" s="48"/>
      <c r="AG1875" s="48"/>
      <c r="AH1875" s="48"/>
      <c r="AI1875" s="48"/>
      <c r="AJ1875" s="48"/>
      <c r="AK1875" s="48"/>
      <c r="BD1875" s="48"/>
      <c r="BE1875" s="48"/>
      <c r="BF1875" s="48"/>
      <c r="BG1875" s="48"/>
      <c r="BH1875" s="48"/>
      <c r="BI1875" s="48"/>
      <c r="BJ1875" s="48"/>
      <c r="BK1875" s="48"/>
      <c r="BL1875" s="48"/>
      <c r="BM1875" s="48"/>
      <c r="BN1875" s="48"/>
      <c r="BO1875" s="48"/>
      <c r="BP1875" s="48"/>
      <c r="BQ1875" s="48"/>
      <c r="BR1875" s="48"/>
      <c r="BS1875" s="48"/>
      <c r="BT1875" s="48"/>
      <c r="BU1875" s="48"/>
    </row>
    <row r="1876" spans="1:73">
      <c r="A1876" s="48"/>
      <c r="B1876" s="48"/>
      <c r="C1876" s="48"/>
      <c r="D1876" s="48"/>
      <c r="E1876" s="48"/>
      <c r="F1876" s="48"/>
      <c r="G1876" s="48"/>
      <c r="H1876" s="48"/>
      <c r="I1876" s="48"/>
      <c r="J1876" s="48"/>
      <c r="K1876" s="48"/>
      <c r="L1876" s="48"/>
      <c r="M1876" s="48"/>
      <c r="N1876" s="48"/>
      <c r="O1876" s="48"/>
      <c r="P1876" s="48"/>
      <c r="Q1876" s="48"/>
      <c r="R1876" s="48"/>
      <c r="S1876" s="48"/>
      <c r="T1876" s="48"/>
      <c r="U1876" s="48"/>
      <c r="V1876" s="48"/>
      <c r="W1876" s="48"/>
      <c r="X1876" s="48"/>
      <c r="Y1876" s="48"/>
      <c r="Z1876" s="48"/>
      <c r="AA1876" s="48"/>
      <c r="AB1876" s="48"/>
      <c r="AC1876" s="48"/>
      <c r="AD1876" s="48"/>
      <c r="AE1876" s="48"/>
      <c r="AF1876" s="48"/>
      <c r="AG1876" s="48"/>
      <c r="AH1876" s="48"/>
      <c r="AI1876" s="48"/>
      <c r="AJ1876" s="48"/>
      <c r="AK1876" s="48"/>
      <c r="BD1876" s="48"/>
      <c r="BE1876" s="48"/>
      <c r="BF1876" s="48"/>
      <c r="BG1876" s="48"/>
      <c r="BH1876" s="48"/>
      <c r="BI1876" s="48"/>
      <c r="BJ1876" s="48"/>
      <c r="BK1876" s="48"/>
      <c r="BL1876" s="48"/>
      <c r="BM1876" s="48"/>
      <c r="BN1876" s="48"/>
      <c r="BO1876" s="48"/>
      <c r="BP1876" s="48"/>
      <c r="BQ1876" s="48"/>
      <c r="BR1876" s="48"/>
      <c r="BS1876" s="48"/>
      <c r="BT1876" s="48"/>
      <c r="BU1876" s="48"/>
    </row>
    <row r="1877" spans="1:73">
      <c r="A1877" s="48"/>
      <c r="B1877" s="48"/>
      <c r="C1877" s="48"/>
      <c r="D1877" s="48"/>
      <c r="E1877" s="48"/>
      <c r="F1877" s="48"/>
      <c r="G1877" s="48"/>
      <c r="H1877" s="48"/>
      <c r="I1877" s="48"/>
      <c r="J1877" s="48"/>
      <c r="K1877" s="48"/>
      <c r="L1877" s="48"/>
      <c r="M1877" s="48"/>
      <c r="N1877" s="48"/>
      <c r="O1877" s="48"/>
      <c r="P1877" s="48"/>
      <c r="Q1877" s="48"/>
      <c r="R1877" s="48"/>
      <c r="S1877" s="48"/>
      <c r="T1877" s="48"/>
      <c r="U1877" s="48"/>
      <c r="V1877" s="48"/>
      <c r="W1877" s="48"/>
      <c r="X1877" s="48"/>
      <c r="Y1877" s="48"/>
      <c r="Z1877" s="48"/>
      <c r="AA1877" s="48"/>
      <c r="AB1877" s="48"/>
      <c r="AC1877" s="48"/>
      <c r="AD1877" s="48"/>
      <c r="AE1877" s="48"/>
      <c r="AF1877" s="48"/>
      <c r="AG1877" s="48"/>
      <c r="AH1877" s="48"/>
      <c r="AI1877" s="48"/>
      <c r="AJ1877" s="48"/>
      <c r="AK1877" s="48"/>
      <c r="BD1877" s="48"/>
      <c r="BE1877" s="48"/>
      <c r="BF1877" s="48"/>
      <c r="BG1877" s="48"/>
      <c r="BH1877" s="48"/>
      <c r="BI1877" s="48"/>
      <c r="BJ1877" s="48"/>
      <c r="BK1877" s="48"/>
      <c r="BL1877" s="48"/>
      <c r="BM1877" s="48"/>
      <c r="BN1877" s="48"/>
      <c r="BO1877" s="48"/>
      <c r="BP1877" s="48"/>
      <c r="BQ1877" s="48"/>
      <c r="BR1877" s="48"/>
      <c r="BS1877" s="48"/>
      <c r="BT1877" s="48"/>
      <c r="BU1877" s="48"/>
    </row>
    <row r="1878" spans="1:73">
      <c r="A1878" s="48"/>
      <c r="B1878" s="48"/>
      <c r="C1878" s="48"/>
      <c r="D1878" s="48"/>
      <c r="E1878" s="48"/>
      <c r="F1878" s="48"/>
      <c r="G1878" s="48"/>
      <c r="H1878" s="48"/>
      <c r="I1878" s="48"/>
      <c r="J1878" s="48"/>
      <c r="K1878" s="48"/>
      <c r="L1878" s="48"/>
      <c r="M1878" s="48"/>
      <c r="N1878" s="48"/>
      <c r="O1878" s="48"/>
      <c r="P1878" s="48"/>
      <c r="Q1878" s="48"/>
      <c r="R1878" s="48"/>
      <c r="S1878" s="48"/>
      <c r="T1878" s="48"/>
      <c r="U1878" s="48"/>
      <c r="V1878" s="48"/>
      <c r="W1878" s="48"/>
      <c r="X1878" s="48"/>
      <c r="Y1878" s="48"/>
      <c r="Z1878" s="48"/>
      <c r="AA1878" s="48"/>
      <c r="AB1878" s="48"/>
      <c r="AC1878" s="48"/>
      <c r="AD1878" s="48"/>
      <c r="AE1878" s="48"/>
      <c r="AF1878" s="48"/>
      <c r="AG1878" s="48"/>
      <c r="AH1878" s="48"/>
      <c r="AI1878" s="48"/>
      <c r="AJ1878" s="48"/>
      <c r="AK1878" s="48"/>
      <c r="BD1878" s="48"/>
      <c r="BE1878" s="48"/>
      <c r="BF1878" s="48"/>
      <c r="BG1878" s="48"/>
      <c r="BH1878" s="48"/>
      <c r="BI1878" s="48"/>
      <c r="BJ1878" s="48"/>
      <c r="BK1878" s="48"/>
      <c r="BL1878" s="48"/>
      <c r="BM1878" s="48"/>
      <c r="BN1878" s="48"/>
      <c r="BO1878" s="48"/>
      <c r="BP1878" s="48"/>
      <c r="BQ1878" s="48"/>
      <c r="BR1878" s="48"/>
      <c r="BS1878" s="48"/>
      <c r="BT1878" s="48"/>
      <c r="BU1878" s="48"/>
    </row>
    <row r="1879" spans="1:73">
      <c r="A1879" s="48"/>
      <c r="B1879" s="48"/>
      <c r="C1879" s="48"/>
      <c r="D1879" s="48"/>
      <c r="E1879" s="48"/>
      <c r="F1879" s="48"/>
      <c r="G1879" s="48"/>
      <c r="H1879" s="48"/>
      <c r="I1879" s="48"/>
      <c r="J1879" s="48"/>
      <c r="K1879" s="48"/>
      <c r="L1879" s="48"/>
      <c r="M1879" s="48"/>
      <c r="N1879" s="48"/>
      <c r="O1879" s="48"/>
      <c r="P1879" s="48"/>
      <c r="Q1879" s="48"/>
      <c r="R1879" s="48"/>
      <c r="S1879" s="48"/>
      <c r="T1879" s="48"/>
      <c r="U1879" s="48"/>
      <c r="V1879" s="48"/>
      <c r="W1879" s="48"/>
      <c r="X1879" s="48"/>
      <c r="Y1879" s="48"/>
      <c r="Z1879" s="48"/>
      <c r="AA1879" s="48"/>
      <c r="AB1879" s="48"/>
      <c r="AC1879" s="48"/>
      <c r="AD1879" s="48"/>
      <c r="AE1879" s="48"/>
      <c r="AF1879" s="48"/>
      <c r="AG1879" s="48"/>
      <c r="AH1879" s="48"/>
      <c r="AI1879" s="48"/>
      <c r="AJ1879" s="48"/>
      <c r="AK1879" s="48"/>
      <c r="BD1879" s="48"/>
      <c r="BE1879" s="48"/>
      <c r="BF1879" s="48"/>
      <c r="BG1879" s="48"/>
      <c r="BH1879" s="48"/>
      <c r="BI1879" s="48"/>
      <c r="BJ1879" s="48"/>
      <c r="BK1879" s="48"/>
      <c r="BL1879" s="48"/>
      <c r="BM1879" s="48"/>
      <c r="BN1879" s="48"/>
      <c r="BO1879" s="48"/>
      <c r="BP1879" s="48"/>
      <c r="BQ1879" s="48"/>
      <c r="BR1879" s="48"/>
      <c r="BS1879" s="48"/>
      <c r="BT1879" s="48"/>
      <c r="BU1879" s="48"/>
    </row>
    <row r="1880" spans="1:73">
      <c r="A1880" s="48"/>
      <c r="B1880" s="48"/>
      <c r="C1880" s="48"/>
      <c r="D1880" s="48"/>
      <c r="E1880" s="48"/>
      <c r="F1880" s="48"/>
      <c r="G1880" s="48"/>
      <c r="H1880" s="48"/>
      <c r="I1880" s="48"/>
      <c r="J1880" s="48"/>
      <c r="K1880" s="48"/>
      <c r="L1880" s="48"/>
      <c r="M1880" s="48"/>
      <c r="N1880" s="48"/>
      <c r="O1880" s="48"/>
      <c r="P1880" s="48"/>
      <c r="Q1880" s="48"/>
      <c r="R1880" s="48"/>
      <c r="S1880" s="48"/>
      <c r="T1880" s="48"/>
      <c r="U1880" s="48"/>
      <c r="V1880" s="48"/>
      <c r="W1880" s="48"/>
      <c r="X1880" s="48"/>
      <c r="Y1880" s="48"/>
      <c r="Z1880" s="48"/>
      <c r="AA1880" s="48"/>
      <c r="AB1880" s="48"/>
      <c r="AC1880" s="48"/>
      <c r="AD1880" s="48"/>
      <c r="AE1880" s="48"/>
      <c r="AF1880" s="48"/>
      <c r="AG1880" s="48"/>
      <c r="AH1880" s="48"/>
      <c r="AI1880" s="48"/>
      <c r="AJ1880" s="48"/>
      <c r="AK1880" s="48"/>
      <c r="BD1880" s="48"/>
      <c r="BE1880" s="48"/>
      <c r="BF1880" s="48"/>
      <c r="BG1880" s="48"/>
      <c r="BH1880" s="48"/>
      <c r="BI1880" s="48"/>
      <c r="BJ1880" s="48"/>
      <c r="BK1880" s="48"/>
      <c r="BL1880" s="48"/>
      <c r="BM1880" s="48"/>
      <c r="BN1880" s="48"/>
      <c r="BO1880" s="48"/>
      <c r="BP1880" s="48"/>
      <c r="BQ1880" s="48"/>
      <c r="BR1880" s="48"/>
      <c r="BS1880" s="48"/>
      <c r="BT1880" s="48"/>
      <c r="BU1880" s="48"/>
    </row>
    <row r="1881" spans="1:73">
      <c r="A1881" s="48"/>
      <c r="B1881" s="48"/>
      <c r="C1881" s="48"/>
      <c r="D1881" s="48"/>
      <c r="E1881" s="48"/>
      <c r="F1881" s="48"/>
      <c r="G1881" s="48"/>
      <c r="H1881" s="48"/>
      <c r="I1881" s="48"/>
      <c r="J1881" s="48"/>
      <c r="K1881" s="48"/>
      <c r="L1881" s="48"/>
      <c r="M1881" s="48"/>
      <c r="N1881" s="48"/>
      <c r="O1881" s="48"/>
      <c r="P1881" s="48"/>
      <c r="Q1881" s="48"/>
      <c r="R1881" s="48"/>
      <c r="S1881" s="48"/>
      <c r="T1881" s="48"/>
      <c r="U1881" s="48"/>
      <c r="V1881" s="48"/>
      <c r="W1881" s="48"/>
      <c r="X1881" s="48"/>
      <c r="Y1881" s="48"/>
      <c r="Z1881" s="48"/>
      <c r="AA1881" s="48"/>
      <c r="AB1881" s="48"/>
      <c r="AC1881" s="48"/>
      <c r="AD1881" s="48"/>
      <c r="AE1881" s="48"/>
      <c r="AF1881" s="48"/>
      <c r="AG1881" s="48"/>
      <c r="AH1881" s="48"/>
      <c r="AI1881" s="48"/>
      <c r="AJ1881" s="48"/>
      <c r="AK1881" s="48"/>
      <c r="BD1881" s="48"/>
      <c r="BE1881" s="48"/>
      <c r="BF1881" s="48"/>
      <c r="BG1881" s="48"/>
      <c r="BH1881" s="48"/>
      <c r="BI1881" s="48"/>
      <c r="BJ1881" s="48"/>
      <c r="BK1881" s="48"/>
      <c r="BL1881" s="48"/>
      <c r="BM1881" s="48"/>
      <c r="BN1881" s="48"/>
      <c r="BO1881" s="48"/>
      <c r="BP1881" s="48"/>
      <c r="BQ1881" s="48"/>
      <c r="BR1881" s="48"/>
      <c r="BS1881" s="48"/>
      <c r="BT1881" s="48"/>
      <c r="BU1881" s="48"/>
    </row>
    <row r="1882" spans="1:73">
      <c r="A1882" s="48"/>
      <c r="B1882" s="48"/>
      <c r="C1882" s="48"/>
      <c r="D1882" s="48"/>
      <c r="E1882" s="48"/>
      <c r="F1882" s="48"/>
      <c r="G1882" s="48"/>
      <c r="H1882" s="48"/>
      <c r="I1882" s="48"/>
      <c r="J1882" s="48"/>
      <c r="K1882" s="48"/>
      <c r="L1882" s="48"/>
      <c r="M1882" s="48"/>
      <c r="N1882" s="48"/>
      <c r="O1882" s="48"/>
      <c r="P1882" s="48"/>
      <c r="Q1882" s="48"/>
      <c r="R1882" s="48"/>
      <c r="S1882" s="48"/>
      <c r="T1882" s="48"/>
      <c r="U1882" s="48"/>
      <c r="V1882" s="48"/>
      <c r="W1882" s="48"/>
      <c r="X1882" s="48"/>
      <c r="Y1882" s="48"/>
      <c r="Z1882" s="48"/>
      <c r="AA1882" s="48"/>
      <c r="AB1882" s="48"/>
      <c r="AC1882" s="48"/>
      <c r="AD1882" s="48"/>
      <c r="AE1882" s="48"/>
      <c r="AF1882" s="48"/>
      <c r="AG1882" s="48"/>
      <c r="AH1882" s="48"/>
      <c r="AI1882" s="48"/>
      <c r="AJ1882" s="48"/>
      <c r="AK1882" s="48"/>
      <c r="BD1882" s="48"/>
      <c r="BE1882" s="48"/>
      <c r="BF1882" s="48"/>
      <c r="BG1882" s="48"/>
      <c r="BH1882" s="48"/>
      <c r="BI1882" s="48"/>
      <c r="BJ1882" s="48"/>
      <c r="BK1882" s="48"/>
      <c r="BL1882" s="48"/>
      <c r="BM1882" s="48"/>
      <c r="BN1882" s="48"/>
      <c r="BO1882" s="48"/>
      <c r="BP1882" s="48"/>
      <c r="BQ1882" s="48"/>
      <c r="BR1882" s="48"/>
      <c r="BS1882" s="48"/>
      <c r="BT1882" s="48"/>
      <c r="BU1882" s="48"/>
    </row>
    <row r="1883" spans="1:73">
      <c r="A1883" s="48"/>
      <c r="B1883" s="48"/>
      <c r="C1883" s="48"/>
      <c r="D1883" s="48"/>
      <c r="E1883" s="48"/>
      <c r="F1883" s="48"/>
      <c r="G1883" s="48"/>
      <c r="H1883" s="48"/>
      <c r="I1883" s="48"/>
      <c r="J1883" s="48"/>
      <c r="K1883" s="48"/>
      <c r="L1883" s="48"/>
      <c r="M1883" s="48"/>
      <c r="N1883" s="48"/>
      <c r="O1883" s="48"/>
      <c r="P1883" s="48"/>
      <c r="Q1883" s="48"/>
      <c r="R1883" s="48"/>
      <c r="S1883" s="48"/>
      <c r="T1883" s="48"/>
      <c r="U1883" s="48"/>
      <c r="V1883" s="48"/>
      <c r="W1883" s="48"/>
      <c r="X1883" s="48"/>
      <c r="Y1883" s="48"/>
      <c r="Z1883" s="48"/>
      <c r="AA1883" s="48"/>
      <c r="AB1883" s="48"/>
      <c r="AC1883" s="48"/>
      <c r="AD1883" s="48"/>
      <c r="AE1883" s="48"/>
      <c r="AF1883" s="48"/>
      <c r="AG1883" s="48"/>
      <c r="AH1883" s="48"/>
      <c r="AI1883" s="48"/>
      <c r="AJ1883" s="48"/>
      <c r="AK1883" s="48"/>
      <c r="BD1883" s="48"/>
      <c r="BE1883" s="48"/>
      <c r="BF1883" s="48"/>
      <c r="BG1883" s="48"/>
      <c r="BH1883" s="48"/>
      <c r="BI1883" s="48"/>
      <c r="BJ1883" s="48"/>
      <c r="BK1883" s="48"/>
      <c r="BL1883" s="48"/>
      <c r="BM1883" s="48"/>
      <c r="BN1883" s="48"/>
      <c r="BO1883" s="48"/>
      <c r="BP1883" s="48"/>
      <c r="BQ1883" s="48"/>
      <c r="BR1883" s="48"/>
      <c r="BS1883" s="48"/>
      <c r="BT1883" s="48"/>
      <c r="BU1883" s="48"/>
    </row>
    <row r="1884" spans="1:73">
      <c r="A1884" s="48"/>
      <c r="B1884" s="48"/>
      <c r="C1884" s="48"/>
      <c r="D1884" s="48"/>
      <c r="E1884" s="48"/>
      <c r="F1884" s="48"/>
      <c r="G1884" s="48"/>
      <c r="H1884" s="48"/>
      <c r="I1884" s="48"/>
      <c r="J1884" s="48"/>
      <c r="K1884" s="48"/>
      <c r="L1884" s="48"/>
      <c r="M1884" s="48"/>
      <c r="N1884" s="48"/>
      <c r="O1884" s="48"/>
      <c r="P1884" s="48"/>
      <c r="Q1884" s="48"/>
      <c r="R1884" s="48"/>
      <c r="S1884" s="48"/>
      <c r="T1884" s="48"/>
      <c r="U1884" s="48"/>
      <c r="V1884" s="48"/>
      <c r="W1884" s="48"/>
      <c r="X1884" s="48"/>
      <c r="Y1884" s="48"/>
      <c r="Z1884" s="48"/>
      <c r="AA1884" s="48"/>
      <c r="AB1884" s="48"/>
      <c r="AC1884" s="48"/>
      <c r="AD1884" s="48"/>
      <c r="AE1884" s="48"/>
      <c r="AF1884" s="48"/>
      <c r="AG1884" s="48"/>
      <c r="AH1884" s="48"/>
      <c r="AI1884" s="48"/>
      <c r="AJ1884" s="48"/>
      <c r="AK1884" s="48"/>
      <c r="BD1884" s="48"/>
      <c r="BE1884" s="48"/>
      <c r="BF1884" s="48"/>
      <c r="BG1884" s="48"/>
      <c r="BH1884" s="48"/>
      <c r="BI1884" s="48"/>
      <c r="BJ1884" s="48"/>
      <c r="BK1884" s="48"/>
      <c r="BL1884" s="48"/>
      <c r="BM1884" s="48"/>
      <c r="BN1884" s="48"/>
      <c r="BO1884" s="48"/>
      <c r="BP1884" s="48"/>
      <c r="BQ1884" s="48"/>
      <c r="BR1884" s="48"/>
      <c r="BS1884" s="48"/>
      <c r="BT1884" s="48"/>
      <c r="BU1884" s="48"/>
    </row>
    <row r="1885" spans="1:73">
      <c r="A1885" s="48"/>
      <c r="B1885" s="48"/>
      <c r="C1885" s="48"/>
      <c r="D1885" s="48"/>
      <c r="E1885" s="48"/>
      <c r="F1885" s="48"/>
      <c r="G1885" s="48"/>
      <c r="H1885" s="48"/>
      <c r="I1885" s="48"/>
      <c r="J1885" s="48"/>
      <c r="K1885" s="48"/>
      <c r="L1885" s="48"/>
      <c r="M1885" s="48"/>
      <c r="N1885" s="48"/>
      <c r="O1885" s="48"/>
      <c r="P1885" s="48"/>
      <c r="Q1885" s="48"/>
      <c r="R1885" s="48"/>
      <c r="S1885" s="48"/>
      <c r="T1885" s="48"/>
      <c r="U1885" s="48"/>
      <c r="V1885" s="48"/>
      <c r="W1885" s="48"/>
      <c r="X1885" s="48"/>
      <c r="Y1885" s="48"/>
      <c r="Z1885" s="48"/>
      <c r="AA1885" s="48"/>
      <c r="AB1885" s="48"/>
      <c r="AC1885" s="48"/>
      <c r="AD1885" s="48"/>
      <c r="AE1885" s="48"/>
      <c r="AF1885" s="48"/>
      <c r="AG1885" s="48"/>
      <c r="AH1885" s="48"/>
      <c r="AI1885" s="48"/>
      <c r="AJ1885" s="48"/>
      <c r="AK1885" s="48"/>
      <c r="BD1885" s="48"/>
      <c r="BE1885" s="48"/>
      <c r="BF1885" s="48"/>
      <c r="BG1885" s="48"/>
      <c r="BH1885" s="48"/>
      <c r="BI1885" s="48"/>
      <c r="BJ1885" s="48"/>
      <c r="BK1885" s="48"/>
      <c r="BL1885" s="48"/>
      <c r="BM1885" s="48"/>
      <c r="BN1885" s="48"/>
      <c r="BO1885" s="48"/>
      <c r="BP1885" s="48"/>
      <c r="BQ1885" s="48"/>
      <c r="BR1885" s="48"/>
      <c r="BS1885" s="48"/>
      <c r="BT1885" s="48"/>
      <c r="BU1885" s="48"/>
    </row>
    <row r="1886" spans="1:73">
      <c r="A1886" s="48"/>
      <c r="B1886" s="48"/>
      <c r="C1886" s="48"/>
      <c r="D1886" s="48"/>
      <c r="E1886" s="48"/>
      <c r="F1886" s="48"/>
      <c r="G1886" s="48"/>
      <c r="H1886" s="48"/>
      <c r="I1886" s="48"/>
      <c r="J1886" s="48"/>
      <c r="K1886" s="48"/>
      <c r="L1886" s="48"/>
      <c r="M1886" s="48"/>
      <c r="N1886" s="48"/>
      <c r="O1886" s="48"/>
      <c r="P1886" s="48"/>
      <c r="Q1886" s="48"/>
      <c r="R1886" s="48"/>
      <c r="S1886" s="48"/>
      <c r="T1886" s="48"/>
      <c r="U1886" s="48"/>
      <c r="V1886" s="48"/>
      <c r="W1886" s="48"/>
      <c r="X1886" s="48"/>
      <c r="Y1886" s="48"/>
      <c r="Z1886" s="48"/>
      <c r="AA1886" s="48"/>
      <c r="AB1886" s="48"/>
      <c r="AC1886" s="48"/>
      <c r="AD1886" s="48"/>
      <c r="AE1886" s="48"/>
      <c r="AF1886" s="48"/>
      <c r="AG1886" s="48"/>
      <c r="AH1886" s="48"/>
      <c r="AI1886" s="48"/>
      <c r="AJ1886" s="48"/>
      <c r="AK1886" s="48"/>
      <c r="BD1886" s="48"/>
      <c r="BE1886" s="48"/>
      <c r="BF1886" s="48"/>
      <c r="BG1886" s="48"/>
      <c r="BH1886" s="48"/>
      <c r="BI1886" s="48"/>
      <c r="BJ1886" s="48"/>
      <c r="BK1886" s="48"/>
      <c r="BL1886" s="48"/>
      <c r="BM1886" s="48"/>
      <c r="BN1886" s="48"/>
      <c r="BO1886" s="48"/>
      <c r="BP1886" s="48"/>
      <c r="BQ1886" s="48"/>
      <c r="BR1886" s="48"/>
      <c r="BS1886" s="48"/>
      <c r="BT1886" s="48"/>
      <c r="BU1886" s="48"/>
    </row>
    <row r="1887" spans="1:73">
      <c r="A1887" s="48"/>
      <c r="B1887" s="48"/>
      <c r="C1887" s="48"/>
      <c r="D1887" s="48"/>
      <c r="E1887" s="48"/>
      <c r="F1887" s="48"/>
      <c r="G1887" s="48"/>
      <c r="H1887" s="48"/>
      <c r="I1887" s="48"/>
      <c r="J1887" s="48"/>
      <c r="K1887" s="48"/>
      <c r="L1887" s="48"/>
      <c r="M1887" s="48"/>
      <c r="N1887" s="48"/>
      <c r="O1887" s="48"/>
      <c r="P1887" s="48"/>
      <c r="Q1887" s="48"/>
      <c r="R1887" s="48"/>
      <c r="S1887" s="48"/>
      <c r="T1887" s="48"/>
      <c r="U1887" s="48"/>
      <c r="V1887" s="48"/>
      <c r="W1887" s="48"/>
      <c r="X1887" s="48"/>
      <c r="Y1887" s="48"/>
      <c r="Z1887" s="48"/>
      <c r="AA1887" s="48"/>
      <c r="AB1887" s="48"/>
      <c r="AC1887" s="48"/>
      <c r="AD1887" s="48"/>
      <c r="AE1887" s="48"/>
      <c r="AF1887" s="48"/>
      <c r="AG1887" s="48"/>
      <c r="AH1887" s="48"/>
      <c r="AI1887" s="48"/>
      <c r="AJ1887" s="48"/>
      <c r="AK1887" s="48"/>
      <c r="BD1887" s="48"/>
      <c r="BE1887" s="48"/>
      <c r="BF1887" s="48"/>
      <c r="BG1887" s="48"/>
      <c r="BH1887" s="48"/>
      <c r="BI1887" s="48"/>
      <c r="BJ1887" s="48"/>
      <c r="BK1887" s="48"/>
      <c r="BL1887" s="48"/>
      <c r="BM1887" s="48"/>
      <c r="BN1887" s="48"/>
      <c r="BO1887" s="48"/>
      <c r="BP1887" s="48"/>
      <c r="BQ1887" s="48"/>
      <c r="BR1887" s="48"/>
      <c r="BS1887" s="48"/>
      <c r="BT1887" s="48"/>
      <c r="BU1887" s="48"/>
    </row>
    <row r="1888" spans="1:73">
      <c r="A1888" s="48"/>
      <c r="B1888" s="48"/>
      <c r="C1888" s="48"/>
      <c r="D1888" s="48"/>
      <c r="E1888" s="48"/>
      <c r="F1888" s="48"/>
      <c r="G1888" s="48"/>
      <c r="H1888" s="48"/>
      <c r="I1888" s="48"/>
      <c r="J1888" s="48"/>
      <c r="K1888" s="48"/>
      <c r="L1888" s="48"/>
      <c r="M1888" s="48"/>
      <c r="N1888" s="48"/>
      <c r="O1888" s="48"/>
      <c r="P1888" s="48"/>
      <c r="Q1888" s="48"/>
      <c r="R1888" s="48"/>
      <c r="S1888" s="48"/>
      <c r="T1888" s="48"/>
      <c r="U1888" s="48"/>
      <c r="V1888" s="48"/>
      <c r="W1888" s="48"/>
      <c r="X1888" s="48"/>
      <c r="Y1888" s="48"/>
      <c r="Z1888" s="48"/>
      <c r="AA1888" s="48"/>
      <c r="AB1888" s="48"/>
      <c r="AC1888" s="48"/>
      <c r="AD1888" s="48"/>
      <c r="AE1888" s="48"/>
      <c r="AF1888" s="48"/>
      <c r="AG1888" s="48"/>
      <c r="AH1888" s="48"/>
      <c r="AI1888" s="48"/>
      <c r="AJ1888" s="48"/>
      <c r="AK1888" s="48"/>
      <c r="BD1888" s="48"/>
      <c r="BE1888" s="48"/>
      <c r="BF1888" s="48"/>
      <c r="BG1888" s="48"/>
      <c r="BH1888" s="48"/>
      <c r="BI1888" s="48"/>
      <c r="BJ1888" s="48"/>
      <c r="BK1888" s="48"/>
      <c r="BL1888" s="48"/>
      <c r="BM1888" s="48"/>
      <c r="BN1888" s="48"/>
      <c r="BO1888" s="48"/>
      <c r="BP1888" s="48"/>
      <c r="BQ1888" s="48"/>
      <c r="BR1888" s="48"/>
      <c r="BS1888" s="48"/>
      <c r="BT1888" s="48"/>
      <c r="BU1888" s="48"/>
    </row>
    <row r="1889" spans="1:73">
      <c r="A1889" s="48"/>
      <c r="B1889" s="48"/>
      <c r="C1889" s="48"/>
      <c r="D1889" s="48"/>
      <c r="E1889" s="48"/>
      <c r="F1889" s="48"/>
      <c r="G1889" s="48"/>
      <c r="H1889" s="48"/>
      <c r="I1889" s="48"/>
      <c r="J1889" s="48"/>
      <c r="K1889" s="48"/>
      <c r="L1889" s="48"/>
      <c r="M1889" s="48"/>
      <c r="N1889" s="48"/>
      <c r="O1889" s="48"/>
      <c r="P1889" s="48"/>
      <c r="Q1889" s="48"/>
      <c r="R1889" s="48"/>
      <c r="S1889" s="48"/>
      <c r="T1889" s="48"/>
      <c r="U1889" s="48"/>
      <c r="V1889" s="48"/>
      <c r="W1889" s="48"/>
      <c r="X1889" s="48"/>
      <c r="Y1889" s="48"/>
      <c r="Z1889" s="48"/>
      <c r="AA1889" s="48"/>
      <c r="AB1889" s="48"/>
      <c r="AC1889" s="48"/>
      <c r="AD1889" s="48"/>
      <c r="AE1889" s="48"/>
      <c r="AF1889" s="48"/>
      <c r="AG1889" s="48"/>
      <c r="AH1889" s="48"/>
      <c r="AI1889" s="48"/>
      <c r="AJ1889" s="48"/>
      <c r="AK1889" s="48"/>
      <c r="BD1889" s="48"/>
      <c r="BE1889" s="48"/>
      <c r="BF1889" s="48"/>
      <c r="BG1889" s="48"/>
      <c r="BH1889" s="48"/>
      <c r="BI1889" s="48"/>
      <c r="BJ1889" s="48"/>
      <c r="BK1889" s="48"/>
      <c r="BL1889" s="48"/>
      <c r="BM1889" s="48"/>
      <c r="BN1889" s="48"/>
      <c r="BO1889" s="48"/>
      <c r="BP1889" s="48"/>
      <c r="BQ1889" s="48"/>
      <c r="BR1889" s="48"/>
      <c r="BS1889" s="48"/>
      <c r="BT1889" s="48"/>
      <c r="BU1889" s="48"/>
    </row>
    <row r="1890" spans="1:73">
      <c r="A1890" s="48"/>
      <c r="B1890" s="48"/>
      <c r="C1890" s="48"/>
      <c r="D1890" s="48"/>
      <c r="E1890" s="48"/>
      <c r="F1890" s="48"/>
      <c r="G1890" s="48"/>
      <c r="H1890" s="48"/>
      <c r="I1890" s="48"/>
      <c r="J1890" s="48"/>
      <c r="K1890" s="48"/>
      <c r="L1890" s="48"/>
      <c r="M1890" s="48"/>
      <c r="N1890" s="48"/>
      <c r="O1890" s="48"/>
      <c r="P1890" s="48"/>
      <c r="Q1890" s="48"/>
      <c r="R1890" s="48"/>
      <c r="S1890" s="48"/>
      <c r="T1890" s="48"/>
      <c r="U1890" s="48"/>
      <c r="V1890" s="48"/>
      <c r="W1890" s="48"/>
      <c r="X1890" s="48"/>
      <c r="Y1890" s="48"/>
      <c r="Z1890" s="48"/>
      <c r="AA1890" s="48"/>
      <c r="AB1890" s="48"/>
      <c r="AC1890" s="48"/>
      <c r="AD1890" s="48"/>
      <c r="AE1890" s="48"/>
      <c r="AF1890" s="48"/>
      <c r="AG1890" s="48"/>
      <c r="AH1890" s="48"/>
      <c r="AI1890" s="48"/>
      <c r="AJ1890" s="48"/>
      <c r="AK1890" s="48"/>
      <c r="BD1890" s="48"/>
      <c r="BE1890" s="48"/>
      <c r="BF1890" s="48"/>
      <c r="BG1890" s="48"/>
      <c r="BH1890" s="48"/>
      <c r="BI1890" s="48"/>
      <c r="BJ1890" s="48"/>
      <c r="BK1890" s="48"/>
      <c r="BL1890" s="48"/>
      <c r="BM1890" s="48"/>
      <c r="BN1890" s="48"/>
      <c r="BO1890" s="48"/>
      <c r="BP1890" s="48"/>
      <c r="BQ1890" s="48"/>
      <c r="BR1890" s="48"/>
      <c r="BS1890" s="48"/>
      <c r="BT1890" s="48"/>
      <c r="BU1890" s="48"/>
    </row>
    <row r="1891" spans="1:73">
      <c r="A1891" s="48"/>
      <c r="B1891" s="48"/>
      <c r="C1891" s="48"/>
      <c r="D1891" s="48"/>
      <c r="E1891" s="48"/>
      <c r="F1891" s="48"/>
      <c r="G1891" s="48"/>
      <c r="H1891" s="48"/>
      <c r="I1891" s="48"/>
      <c r="J1891" s="48"/>
      <c r="K1891" s="48"/>
      <c r="L1891" s="48"/>
      <c r="M1891" s="48"/>
      <c r="N1891" s="48"/>
      <c r="O1891" s="48"/>
      <c r="P1891" s="48"/>
      <c r="Q1891" s="48"/>
      <c r="R1891" s="48"/>
      <c r="S1891" s="48"/>
      <c r="T1891" s="48"/>
      <c r="U1891" s="48"/>
      <c r="V1891" s="48"/>
      <c r="W1891" s="48"/>
      <c r="X1891" s="48"/>
      <c r="Y1891" s="48"/>
      <c r="Z1891" s="48"/>
      <c r="AA1891" s="48"/>
      <c r="AB1891" s="48"/>
      <c r="AC1891" s="48"/>
      <c r="AD1891" s="48"/>
      <c r="AE1891" s="48"/>
      <c r="AF1891" s="48"/>
      <c r="AG1891" s="48"/>
      <c r="AH1891" s="48"/>
      <c r="AI1891" s="48"/>
      <c r="AJ1891" s="48"/>
      <c r="AK1891" s="48"/>
      <c r="BD1891" s="48"/>
      <c r="BE1891" s="48"/>
      <c r="BF1891" s="48"/>
      <c r="BG1891" s="48"/>
      <c r="BH1891" s="48"/>
      <c r="BI1891" s="48"/>
      <c r="BJ1891" s="48"/>
      <c r="BK1891" s="48"/>
      <c r="BL1891" s="48"/>
      <c r="BM1891" s="48"/>
      <c r="BN1891" s="48"/>
      <c r="BO1891" s="48"/>
      <c r="BP1891" s="48"/>
      <c r="BQ1891" s="48"/>
      <c r="BR1891" s="48"/>
      <c r="BS1891" s="48"/>
      <c r="BT1891" s="48"/>
      <c r="BU1891" s="48"/>
    </row>
    <row r="1892" spans="1:73">
      <c r="A1892" s="48"/>
      <c r="B1892" s="48"/>
      <c r="C1892" s="48"/>
      <c r="D1892" s="48"/>
      <c r="E1892" s="48"/>
      <c r="F1892" s="48"/>
      <c r="G1892" s="48"/>
      <c r="H1892" s="48"/>
      <c r="I1892" s="48"/>
      <c r="J1892" s="48"/>
      <c r="K1892" s="48"/>
      <c r="L1892" s="48"/>
      <c r="M1892" s="48"/>
      <c r="N1892" s="48"/>
      <c r="O1892" s="48"/>
      <c r="P1892" s="48"/>
      <c r="Q1892" s="48"/>
      <c r="R1892" s="48"/>
      <c r="S1892" s="48"/>
      <c r="T1892" s="48"/>
      <c r="U1892" s="48"/>
      <c r="V1892" s="48"/>
      <c r="W1892" s="48"/>
      <c r="X1892" s="48"/>
      <c r="Y1892" s="48"/>
      <c r="Z1892" s="48"/>
      <c r="AA1892" s="48"/>
      <c r="AB1892" s="48"/>
      <c r="AC1892" s="48"/>
      <c r="AD1892" s="48"/>
      <c r="AE1892" s="48"/>
      <c r="AF1892" s="48"/>
      <c r="AG1892" s="48"/>
      <c r="AH1892" s="48"/>
      <c r="AI1892" s="48"/>
      <c r="AJ1892" s="48"/>
      <c r="AK1892" s="48"/>
      <c r="BD1892" s="48"/>
      <c r="BE1892" s="48"/>
      <c r="BF1892" s="48"/>
      <c r="BG1892" s="48"/>
      <c r="BH1892" s="48"/>
      <c r="BI1892" s="48"/>
      <c r="BJ1892" s="48"/>
      <c r="BK1892" s="48"/>
      <c r="BL1892" s="48"/>
      <c r="BM1892" s="48"/>
      <c r="BN1892" s="48"/>
      <c r="BO1892" s="48"/>
      <c r="BP1892" s="48"/>
      <c r="BQ1892" s="48"/>
      <c r="BR1892" s="48"/>
      <c r="BS1892" s="48"/>
      <c r="BT1892" s="48"/>
      <c r="BU1892" s="48"/>
    </row>
    <row r="1893" spans="1:73">
      <c r="A1893" s="48"/>
      <c r="B1893" s="48"/>
      <c r="C1893" s="48"/>
      <c r="D1893" s="48"/>
      <c r="E1893" s="48"/>
      <c r="F1893" s="48"/>
      <c r="G1893" s="48"/>
      <c r="H1893" s="48"/>
      <c r="I1893" s="48"/>
      <c r="J1893" s="48"/>
      <c r="K1893" s="48"/>
      <c r="L1893" s="48"/>
      <c r="M1893" s="48"/>
      <c r="N1893" s="48"/>
      <c r="O1893" s="48"/>
      <c r="P1893" s="48"/>
      <c r="Q1893" s="48"/>
      <c r="R1893" s="48"/>
      <c r="S1893" s="48"/>
      <c r="T1893" s="48"/>
      <c r="U1893" s="48"/>
      <c r="V1893" s="48"/>
      <c r="W1893" s="48"/>
      <c r="X1893" s="48"/>
      <c r="Y1893" s="48"/>
      <c r="Z1893" s="48"/>
      <c r="AA1893" s="48"/>
      <c r="AB1893" s="48"/>
      <c r="AC1893" s="48"/>
      <c r="AD1893" s="48"/>
      <c r="AE1893" s="48"/>
      <c r="AF1893" s="48"/>
      <c r="AG1893" s="48"/>
      <c r="AH1893" s="48"/>
      <c r="AI1893" s="48"/>
      <c r="AJ1893" s="48"/>
      <c r="AK1893" s="48"/>
      <c r="BD1893" s="48"/>
      <c r="BE1893" s="48"/>
      <c r="BF1893" s="48"/>
      <c r="BG1893" s="48"/>
      <c r="BH1893" s="48"/>
      <c r="BI1893" s="48"/>
      <c r="BJ1893" s="48"/>
      <c r="BK1893" s="48"/>
      <c r="BL1893" s="48"/>
      <c r="BM1893" s="48"/>
      <c r="BN1893" s="48"/>
      <c r="BO1893" s="48"/>
      <c r="BP1893" s="48"/>
      <c r="BQ1893" s="48"/>
      <c r="BR1893" s="48"/>
      <c r="BS1893" s="48"/>
      <c r="BT1893" s="48"/>
      <c r="BU1893" s="48"/>
    </row>
    <row r="1894" spans="1:73">
      <c r="A1894" s="48"/>
      <c r="B1894" s="48"/>
      <c r="C1894" s="48"/>
      <c r="D1894" s="48"/>
      <c r="E1894" s="48"/>
      <c r="F1894" s="48"/>
      <c r="G1894" s="48"/>
      <c r="H1894" s="48"/>
      <c r="I1894" s="48"/>
      <c r="J1894" s="48"/>
      <c r="K1894" s="48"/>
      <c r="L1894" s="48"/>
      <c r="M1894" s="48"/>
      <c r="N1894" s="48"/>
      <c r="O1894" s="48"/>
      <c r="P1894" s="48"/>
      <c r="Q1894" s="48"/>
      <c r="R1894" s="48"/>
      <c r="S1894" s="48"/>
      <c r="T1894" s="48"/>
      <c r="U1894" s="48"/>
      <c r="V1894" s="48"/>
      <c r="W1894" s="48"/>
      <c r="X1894" s="48"/>
      <c r="Y1894" s="48"/>
      <c r="Z1894" s="48"/>
      <c r="AA1894" s="48"/>
      <c r="AB1894" s="48"/>
      <c r="AC1894" s="48"/>
      <c r="AD1894" s="48"/>
      <c r="AE1894" s="48"/>
      <c r="AF1894" s="48"/>
      <c r="AG1894" s="48"/>
      <c r="AH1894" s="48"/>
      <c r="AI1894" s="48"/>
      <c r="AJ1894" s="48"/>
      <c r="AK1894" s="48"/>
      <c r="BD1894" s="48"/>
      <c r="BE1894" s="48"/>
      <c r="BF1894" s="48"/>
      <c r="BG1894" s="48"/>
      <c r="BH1894" s="48"/>
      <c r="BI1894" s="48"/>
      <c r="BJ1894" s="48"/>
      <c r="BK1894" s="48"/>
      <c r="BL1894" s="48"/>
      <c r="BM1894" s="48"/>
      <c r="BN1894" s="48"/>
      <c r="BO1894" s="48"/>
      <c r="BP1894" s="48"/>
      <c r="BQ1894" s="48"/>
      <c r="BR1894" s="48"/>
      <c r="BS1894" s="48"/>
      <c r="BT1894" s="48"/>
      <c r="BU1894" s="48"/>
    </row>
    <row r="1895" spans="1:73">
      <c r="A1895" s="48"/>
      <c r="B1895" s="48"/>
      <c r="C1895" s="48"/>
      <c r="D1895" s="48"/>
      <c r="E1895" s="48"/>
      <c r="F1895" s="48"/>
      <c r="G1895" s="48"/>
      <c r="H1895" s="48"/>
      <c r="I1895" s="48"/>
      <c r="J1895" s="48"/>
      <c r="K1895" s="48"/>
      <c r="L1895" s="48"/>
      <c r="M1895" s="48"/>
      <c r="N1895" s="48"/>
      <c r="O1895" s="48"/>
      <c r="P1895" s="48"/>
      <c r="Q1895" s="48"/>
      <c r="R1895" s="48"/>
      <c r="S1895" s="48"/>
      <c r="T1895" s="48"/>
      <c r="U1895" s="48"/>
      <c r="V1895" s="48"/>
      <c r="W1895" s="48"/>
      <c r="X1895" s="48"/>
      <c r="Y1895" s="48"/>
      <c r="Z1895" s="48"/>
      <c r="AA1895" s="48"/>
      <c r="AB1895" s="48"/>
      <c r="AC1895" s="48"/>
      <c r="AD1895" s="48"/>
      <c r="AE1895" s="48"/>
      <c r="AF1895" s="48"/>
      <c r="AG1895" s="48"/>
      <c r="AH1895" s="48"/>
      <c r="AI1895" s="48"/>
      <c r="AJ1895" s="48"/>
      <c r="AK1895" s="48"/>
      <c r="BD1895" s="48"/>
      <c r="BE1895" s="48"/>
      <c r="BF1895" s="48"/>
      <c r="BG1895" s="48"/>
      <c r="BH1895" s="48"/>
      <c r="BI1895" s="48"/>
      <c r="BJ1895" s="48"/>
      <c r="BK1895" s="48"/>
      <c r="BL1895" s="48"/>
      <c r="BM1895" s="48"/>
      <c r="BN1895" s="48"/>
      <c r="BO1895" s="48"/>
      <c r="BP1895" s="48"/>
      <c r="BQ1895" s="48"/>
      <c r="BR1895" s="48"/>
      <c r="BS1895" s="48"/>
      <c r="BT1895" s="48"/>
      <c r="BU1895" s="48"/>
    </row>
    <row r="1896" spans="1:73">
      <c r="A1896" s="48"/>
      <c r="B1896" s="48"/>
      <c r="C1896" s="48"/>
      <c r="D1896" s="48"/>
      <c r="E1896" s="48"/>
      <c r="F1896" s="48"/>
      <c r="G1896" s="48"/>
      <c r="H1896" s="48"/>
      <c r="I1896" s="48"/>
      <c r="J1896" s="48"/>
      <c r="K1896" s="48"/>
      <c r="L1896" s="48"/>
      <c r="M1896" s="48"/>
      <c r="N1896" s="48"/>
      <c r="O1896" s="48"/>
      <c r="P1896" s="48"/>
      <c r="Q1896" s="48"/>
      <c r="R1896" s="48"/>
      <c r="S1896" s="48"/>
      <c r="T1896" s="48"/>
      <c r="U1896" s="48"/>
      <c r="V1896" s="48"/>
      <c r="W1896" s="48"/>
      <c r="X1896" s="48"/>
      <c r="Y1896" s="48"/>
      <c r="Z1896" s="48"/>
      <c r="AA1896" s="48"/>
      <c r="AB1896" s="48"/>
      <c r="AC1896" s="48"/>
      <c r="AD1896" s="48"/>
      <c r="AE1896" s="48"/>
      <c r="AF1896" s="48"/>
      <c r="AG1896" s="48"/>
      <c r="AH1896" s="48"/>
      <c r="AI1896" s="48"/>
      <c r="AJ1896" s="48"/>
      <c r="AK1896" s="48"/>
      <c r="BD1896" s="48"/>
      <c r="BE1896" s="48"/>
      <c r="BF1896" s="48"/>
      <c r="BG1896" s="48"/>
      <c r="BH1896" s="48"/>
      <c r="BI1896" s="48"/>
      <c r="BJ1896" s="48"/>
      <c r="BK1896" s="48"/>
      <c r="BL1896" s="48"/>
      <c r="BM1896" s="48"/>
      <c r="BN1896" s="48"/>
      <c r="BO1896" s="48"/>
      <c r="BP1896" s="48"/>
      <c r="BQ1896" s="48"/>
      <c r="BR1896" s="48"/>
      <c r="BS1896" s="48"/>
      <c r="BT1896" s="48"/>
      <c r="BU1896" s="48"/>
    </row>
    <row r="1897" spans="1:73">
      <c r="A1897" s="48"/>
      <c r="B1897" s="48"/>
      <c r="C1897" s="48"/>
      <c r="D1897" s="48"/>
      <c r="E1897" s="48"/>
      <c r="F1897" s="48"/>
      <c r="G1897" s="48"/>
      <c r="H1897" s="48"/>
      <c r="I1897" s="48"/>
      <c r="J1897" s="48"/>
      <c r="K1897" s="48"/>
      <c r="L1897" s="48"/>
      <c r="M1897" s="48"/>
      <c r="N1897" s="48"/>
      <c r="O1897" s="48"/>
      <c r="P1897" s="48"/>
      <c r="Q1897" s="48"/>
      <c r="R1897" s="48"/>
      <c r="S1897" s="48"/>
      <c r="T1897" s="48"/>
      <c r="U1897" s="48"/>
      <c r="V1897" s="48"/>
      <c r="W1897" s="48"/>
      <c r="X1897" s="48"/>
      <c r="Y1897" s="48"/>
      <c r="Z1897" s="48"/>
      <c r="AA1897" s="48"/>
      <c r="AB1897" s="48"/>
      <c r="AC1897" s="48"/>
      <c r="AD1897" s="48"/>
      <c r="AE1897" s="48"/>
      <c r="AF1897" s="48"/>
      <c r="AG1897" s="48"/>
      <c r="AH1897" s="48"/>
      <c r="AI1897" s="48"/>
      <c r="AJ1897" s="48"/>
      <c r="AK1897" s="48"/>
      <c r="BD1897" s="48"/>
      <c r="BE1897" s="48"/>
      <c r="BF1897" s="48"/>
      <c r="BG1897" s="48"/>
      <c r="BH1897" s="48"/>
      <c r="BI1897" s="48"/>
      <c r="BJ1897" s="48"/>
      <c r="BK1897" s="48"/>
      <c r="BL1897" s="48"/>
      <c r="BM1897" s="48"/>
      <c r="BN1897" s="48"/>
      <c r="BO1897" s="48"/>
      <c r="BP1897" s="48"/>
      <c r="BQ1897" s="48"/>
      <c r="BR1897" s="48"/>
      <c r="BS1897" s="48"/>
      <c r="BT1897" s="48"/>
      <c r="BU1897" s="48"/>
    </row>
    <row r="1898" spans="1:73">
      <c r="A1898" s="48"/>
      <c r="B1898" s="48"/>
      <c r="C1898" s="48"/>
      <c r="D1898" s="48"/>
      <c r="E1898" s="48"/>
      <c r="F1898" s="48"/>
      <c r="G1898" s="48"/>
      <c r="H1898" s="48"/>
      <c r="I1898" s="48"/>
      <c r="J1898" s="48"/>
      <c r="K1898" s="48"/>
      <c r="L1898" s="48"/>
      <c r="M1898" s="48"/>
      <c r="O1898" s="48"/>
      <c r="P1898" s="48"/>
      <c r="Q1898" s="48"/>
      <c r="R1898" s="48"/>
      <c r="S1898" s="48"/>
      <c r="T1898" s="48"/>
      <c r="U1898" s="48"/>
      <c r="V1898" s="48"/>
      <c r="W1898" s="48"/>
      <c r="X1898" s="48"/>
      <c r="Y1898" s="48"/>
      <c r="Z1898" s="48"/>
      <c r="AA1898" s="48"/>
      <c r="AB1898" s="48"/>
      <c r="AC1898" s="48"/>
      <c r="AD1898" s="48"/>
      <c r="AE1898" s="48"/>
      <c r="AF1898" s="48"/>
      <c r="AG1898" s="48"/>
      <c r="AH1898" s="48"/>
      <c r="AI1898" s="48"/>
      <c r="AJ1898" s="48"/>
      <c r="AK1898" s="48"/>
      <c r="BD1898" s="48"/>
      <c r="BE1898" s="48"/>
      <c r="BF1898" s="48"/>
      <c r="BG1898" s="48"/>
      <c r="BH1898" s="48"/>
      <c r="BI1898" s="48"/>
      <c r="BJ1898" s="48"/>
      <c r="BK1898" s="48"/>
      <c r="BL1898" s="48"/>
      <c r="BM1898" s="48"/>
      <c r="BN1898" s="48"/>
      <c r="BO1898" s="48"/>
      <c r="BP1898" s="48"/>
      <c r="BQ1898" s="48"/>
      <c r="BR1898" s="48"/>
      <c r="BS1898" s="48"/>
      <c r="BT1898" s="48"/>
      <c r="BU1898" s="48"/>
    </row>
    <row r="1899" spans="1:73">
      <c r="A1899" s="48"/>
      <c r="B1899" s="48"/>
      <c r="C1899" s="48"/>
      <c r="D1899" s="48"/>
      <c r="E1899" s="48"/>
      <c r="F1899" s="48"/>
      <c r="G1899" s="48"/>
      <c r="H1899" s="48"/>
      <c r="I1899" s="48"/>
      <c r="J1899" s="48"/>
      <c r="K1899" s="48"/>
      <c r="L1899" s="48"/>
      <c r="M1899" s="48"/>
      <c r="O1899" s="48"/>
      <c r="P1899" s="48"/>
      <c r="Q1899" s="48"/>
      <c r="R1899" s="48"/>
      <c r="S1899" s="48"/>
      <c r="T1899" s="48"/>
      <c r="U1899" s="48"/>
      <c r="V1899" s="48"/>
      <c r="W1899" s="48"/>
      <c r="X1899" s="48"/>
      <c r="Y1899" s="48"/>
      <c r="Z1899" s="48"/>
      <c r="AA1899" s="48"/>
      <c r="AB1899" s="48"/>
      <c r="AC1899" s="48"/>
      <c r="AD1899" s="48"/>
      <c r="AE1899" s="48"/>
      <c r="AF1899" s="48"/>
      <c r="AG1899" s="48"/>
      <c r="AH1899" s="48"/>
      <c r="AI1899" s="48"/>
      <c r="AJ1899" s="48"/>
      <c r="AK1899" s="48"/>
      <c r="BD1899" s="48"/>
      <c r="BE1899" s="48"/>
      <c r="BF1899" s="48"/>
      <c r="BG1899" s="48"/>
      <c r="BH1899" s="48"/>
      <c r="BI1899" s="48"/>
      <c r="BJ1899" s="48"/>
      <c r="BK1899" s="48"/>
      <c r="BL1899" s="48"/>
      <c r="BM1899" s="48"/>
      <c r="BN1899" s="48"/>
      <c r="BO1899" s="48"/>
      <c r="BP1899" s="48"/>
      <c r="BQ1899" s="48"/>
      <c r="BR1899" s="48"/>
      <c r="BS1899" s="48"/>
      <c r="BT1899" s="48"/>
      <c r="BU1899" s="48"/>
    </row>
    <row r="1900" spans="1:73">
      <c r="A1900" s="48"/>
      <c r="B1900" s="48"/>
      <c r="C1900" s="48"/>
      <c r="D1900" s="48"/>
      <c r="E1900" s="48"/>
      <c r="F1900" s="48"/>
      <c r="G1900" s="48"/>
      <c r="H1900" s="48"/>
      <c r="I1900" s="48"/>
      <c r="J1900" s="48"/>
      <c r="K1900" s="48"/>
      <c r="L1900" s="48"/>
      <c r="M1900" s="48"/>
      <c r="O1900" s="48"/>
      <c r="P1900" s="48"/>
      <c r="Q1900" s="48"/>
      <c r="R1900" s="48"/>
      <c r="S1900" s="48"/>
      <c r="T1900" s="48"/>
      <c r="U1900" s="48"/>
      <c r="V1900" s="48"/>
      <c r="W1900" s="48"/>
      <c r="X1900" s="48"/>
      <c r="Y1900" s="48"/>
      <c r="Z1900" s="48"/>
      <c r="AA1900" s="48"/>
      <c r="AB1900" s="48"/>
      <c r="AC1900" s="48"/>
      <c r="AD1900" s="48"/>
      <c r="AE1900" s="48"/>
      <c r="AF1900" s="48"/>
      <c r="AG1900" s="48"/>
      <c r="AH1900" s="48"/>
      <c r="AI1900" s="48"/>
      <c r="AJ1900" s="48"/>
      <c r="AK1900" s="48"/>
      <c r="BD1900" s="48"/>
      <c r="BE1900" s="48"/>
      <c r="BF1900" s="48"/>
      <c r="BG1900" s="48"/>
      <c r="BH1900" s="48"/>
      <c r="BI1900" s="48"/>
      <c r="BJ1900" s="48"/>
      <c r="BK1900" s="48"/>
      <c r="BL1900" s="48"/>
      <c r="BM1900" s="48"/>
      <c r="BN1900" s="48"/>
      <c r="BO1900" s="48"/>
      <c r="BP1900" s="48"/>
      <c r="BQ1900" s="48"/>
      <c r="BR1900" s="48"/>
      <c r="BS1900" s="48"/>
      <c r="BT1900" s="48"/>
      <c r="BU1900" s="48"/>
    </row>
    <row r="1901" spans="1:73">
      <c r="A1901" s="48"/>
      <c r="B1901" s="48"/>
      <c r="C1901" s="48"/>
      <c r="D1901" s="48"/>
      <c r="E1901" s="48"/>
      <c r="F1901" s="48"/>
      <c r="G1901" s="48"/>
      <c r="H1901" s="48"/>
      <c r="I1901" s="48"/>
      <c r="J1901" s="48"/>
      <c r="K1901" s="48"/>
      <c r="L1901" s="48"/>
      <c r="M1901" s="48"/>
      <c r="O1901" s="48"/>
      <c r="P1901" s="48"/>
      <c r="Q1901" s="48"/>
      <c r="R1901" s="48"/>
      <c r="S1901" s="48"/>
      <c r="T1901" s="48"/>
      <c r="U1901" s="48"/>
      <c r="V1901" s="48"/>
      <c r="W1901" s="48"/>
      <c r="X1901" s="48"/>
      <c r="Y1901" s="48"/>
      <c r="Z1901" s="48"/>
      <c r="AA1901" s="48"/>
      <c r="AB1901" s="48"/>
      <c r="AC1901" s="48"/>
      <c r="AD1901" s="48"/>
      <c r="AE1901" s="48"/>
      <c r="AF1901" s="48"/>
      <c r="AG1901" s="48"/>
      <c r="AH1901" s="48"/>
      <c r="AI1901" s="48"/>
      <c r="AJ1901" s="48"/>
      <c r="AK1901" s="48"/>
      <c r="BD1901" s="48"/>
      <c r="BE1901" s="48"/>
      <c r="BF1901" s="48"/>
      <c r="BG1901" s="48"/>
      <c r="BH1901" s="48"/>
      <c r="BI1901" s="48"/>
      <c r="BJ1901" s="48"/>
      <c r="BK1901" s="48"/>
      <c r="BL1901" s="48"/>
      <c r="BM1901" s="48"/>
      <c r="BN1901" s="48"/>
      <c r="BO1901" s="48"/>
      <c r="BP1901" s="48"/>
      <c r="BQ1901" s="48"/>
      <c r="BR1901" s="48"/>
      <c r="BS1901" s="48"/>
      <c r="BT1901" s="48"/>
      <c r="BU1901" s="48"/>
    </row>
    <row r="1902" spans="1:73">
      <c r="A1902" s="48"/>
      <c r="B1902" s="48"/>
      <c r="C1902" s="48"/>
      <c r="D1902" s="48"/>
      <c r="E1902" s="48"/>
      <c r="F1902" s="48"/>
      <c r="G1902" s="48"/>
      <c r="H1902" s="48"/>
      <c r="I1902" s="48"/>
      <c r="J1902" s="48"/>
      <c r="K1902" s="48"/>
      <c r="L1902" s="48"/>
      <c r="M1902" s="48"/>
      <c r="O1902" s="48"/>
      <c r="P1902" s="48"/>
      <c r="Q1902" s="48"/>
      <c r="R1902" s="48"/>
      <c r="S1902" s="48"/>
      <c r="T1902" s="48"/>
      <c r="U1902" s="48"/>
      <c r="V1902" s="48"/>
      <c r="W1902" s="48"/>
      <c r="X1902" s="48"/>
      <c r="Y1902" s="48"/>
      <c r="Z1902" s="48"/>
      <c r="AA1902" s="48"/>
      <c r="AB1902" s="48"/>
      <c r="AC1902" s="48"/>
      <c r="AD1902" s="48"/>
      <c r="AE1902" s="48"/>
      <c r="AF1902" s="48"/>
      <c r="AG1902" s="48"/>
      <c r="AH1902" s="48"/>
      <c r="AI1902" s="48"/>
      <c r="AJ1902" s="48"/>
      <c r="AK1902" s="48"/>
      <c r="BD1902" s="48"/>
      <c r="BE1902" s="48"/>
      <c r="BF1902" s="48"/>
      <c r="BG1902" s="48"/>
      <c r="BH1902" s="48"/>
      <c r="BI1902" s="48"/>
      <c r="BJ1902" s="48"/>
      <c r="BK1902" s="48"/>
      <c r="BL1902" s="48"/>
      <c r="BM1902" s="48"/>
      <c r="BN1902" s="48"/>
      <c r="BO1902" s="48"/>
      <c r="BP1902" s="48"/>
      <c r="BQ1902" s="48"/>
      <c r="BR1902" s="48"/>
      <c r="BS1902" s="48"/>
      <c r="BT1902" s="48"/>
      <c r="BU1902" s="48"/>
    </row>
    <row r="1903" spans="1:73">
      <c r="A1903" s="48"/>
      <c r="B1903" s="48"/>
      <c r="C1903" s="48"/>
      <c r="D1903" s="48"/>
      <c r="E1903" s="48"/>
      <c r="F1903" s="48"/>
      <c r="G1903" s="48"/>
      <c r="H1903" s="48"/>
      <c r="I1903" s="48"/>
      <c r="J1903" s="48"/>
      <c r="K1903" s="48"/>
      <c r="L1903" s="48"/>
      <c r="M1903" s="48"/>
      <c r="Y1903" s="48"/>
      <c r="Z1903" s="48"/>
      <c r="AA1903" s="48"/>
      <c r="AB1903" s="48"/>
      <c r="AC1903" s="48"/>
      <c r="AD1903" s="48"/>
      <c r="AE1903" s="48"/>
      <c r="AF1903" s="48"/>
      <c r="AG1903" s="48"/>
      <c r="AH1903" s="48"/>
      <c r="AI1903" s="48"/>
      <c r="AJ1903" s="48"/>
      <c r="AK1903" s="48"/>
      <c r="BD1903" s="48"/>
      <c r="BE1903" s="48"/>
      <c r="BF1903" s="48"/>
      <c r="BG1903" s="48"/>
      <c r="BH1903" s="48"/>
      <c r="BI1903" s="48"/>
      <c r="BJ1903" s="48"/>
      <c r="BK1903" s="48"/>
      <c r="BL1903" s="48"/>
      <c r="BM1903" s="48"/>
      <c r="BN1903" s="48"/>
      <c r="BO1903" s="48"/>
      <c r="BP1903" s="48"/>
      <c r="BQ1903" s="48"/>
      <c r="BR1903" s="48"/>
      <c r="BS1903" s="48"/>
      <c r="BT1903" s="48"/>
      <c r="BU1903" s="48"/>
    </row>
    <row r="1904" spans="1:73">
      <c r="A1904" s="48"/>
      <c r="B1904" s="48"/>
      <c r="C1904" s="48"/>
      <c r="D1904" s="48"/>
      <c r="E1904" s="48"/>
      <c r="F1904" s="48"/>
      <c r="G1904" s="48"/>
      <c r="H1904" s="48"/>
      <c r="I1904" s="48"/>
      <c r="J1904" s="48"/>
      <c r="K1904" s="48"/>
      <c r="L1904" s="48"/>
      <c r="M1904" s="48"/>
      <c r="Y1904" s="48"/>
      <c r="Z1904" s="48"/>
      <c r="AA1904" s="48"/>
      <c r="AB1904" s="48"/>
      <c r="AC1904" s="48"/>
      <c r="AD1904" s="48"/>
      <c r="AE1904" s="48"/>
      <c r="AF1904" s="48"/>
      <c r="AG1904" s="48"/>
      <c r="AH1904" s="48"/>
      <c r="AI1904" s="48"/>
      <c r="AJ1904" s="48"/>
      <c r="AK1904" s="48"/>
      <c r="BD1904" s="48"/>
      <c r="BE1904" s="48"/>
      <c r="BF1904" s="48"/>
      <c r="BG1904" s="48"/>
      <c r="BH1904" s="48"/>
      <c r="BI1904" s="48"/>
      <c r="BJ1904" s="48"/>
      <c r="BK1904" s="48"/>
      <c r="BL1904" s="48"/>
      <c r="BM1904" s="48"/>
      <c r="BN1904" s="48"/>
      <c r="BO1904" s="48"/>
      <c r="BP1904" s="48"/>
      <c r="BQ1904" s="48"/>
      <c r="BR1904" s="48"/>
      <c r="BS1904" s="48"/>
      <c r="BT1904" s="48"/>
      <c r="BU1904" s="48"/>
    </row>
    <row r="1905" spans="1:73">
      <c r="A1905" s="48"/>
      <c r="B1905" s="48"/>
      <c r="C1905" s="48"/>
      <c r="D1905" s="48"/>
      <c r="E1905" s="48"/>
      <c r="F1905" s="48"/>
      <c r="G1905" s="48"/>
      <c r="H1905" s="48"/>
      <c r="I1905" s="48"/>
      <c r="J1905" s="48"/>
      <c r="K1905" s="48"/>
      <c r="L1905" s="48"/>
      <c r="M1905" s="48"/>
      <c r="Y1905" s="48"/>
      <c r="Z1905" s="48"/>
      <c r="AA1905" s="48"/>
      <c r="AB1905" s="48"/>
      <c r="AC1905" s="48"/>
      <c r="AD1905" s="48"/>
      <c r="AE1905" s="48"/>
      <c r="AF1905" s="48"/>
      <c r="AG1905" s="48"/>
      <c r="AH1905" s="48"/>
      <c r="AI1905" s="48"/>
      <c r="AJ1905" s="48"/>
      <c r="AK1905" s="48"/>
      <c r="BH1905" s="48"/>
      <c r="BI1905" s="48"/>
      <c r="BJ1905" s="48"/>
      <c r="BK1905" s="48"/>
      <c r="BL1905" s="48"/>
      <c r="BM1905" s="48"/>
      <c r="BN1905" s="48"/>
      <c r="BO1905" s="48"/>
      <c r="BP1905" s="48"/>
      <c r="BQ1905" s="48"/>
      <c r="BR1905" s="48"/>
      <c r="BS1905" s="48"/>
      <c r="BT1905" s="48"/>
      <c r="BU1905" s="48"/>
    </row>
    <row r="1906" spans="1:73">
      <c r="A1906" s="48"/>
      <c r="B1906" s="48"/>
      <c r="C1906" s="48"/>
      <c r="D1906" s="48"/>
      <c r="E1906" s="48"/>
      <c r="F1906" s="48"/>
      <c r="G1906" s="48"/>
      <c r="H1906" s="48"/>
      <c r="I1906" s="48"/>
      <c r="J1906" s="48"/>
      <c r="K1906" s="48"/>
      <c r="L1906" s="48"/>
      <c r="M1906" s="48"/>
      <c r="Y1906" s="48"/>
      <c r="AA1906" s="48"/>
      <c r="AB1906" s="48"/>
      <c r="AC1906" s="48"/>
      <c r="AD1906" s="48"/>
      <c r="AE1906" s="48"/>
      <c r="AF1906" s="48"/>
      <c r="AG1906" s="48"/>
      <c r="AH1906" s="48"/>
      <c r="AI1906" s="48"/>
      <c r="AJ1906" s="48"/>
      <c r="AK1906" s="48"/>
      <c r="BH1906" s="48"/>
      <c r="BI1906" s="48"/>
      <c r="BJ1906" s="48"/>
      <c r="BK1906" s="48"/>
      <c r="BL1906" s="48"/>
      <c r="BM1906" s="48"/>
      <c r="BN1906" s="48"/>
      <c r="BO1906" s="48"/>
      <c r="BP1906" s="48"/>
      <c r="BQ1906" s="48"/>
      <c r="BR1906" s="48"/>
      <c r="BS1906" s="48"/>
      <c r="BT1906" s="48"/>
      <c r="BU1906" s="48"/>
    </row>
    <row r="1907" spans="1:73">
      <c r="A1907" s="48"/>
      <c r="B1907" s="48"/>
      <c r="C1907" s="48"/>
      <c r="D1907" s="48"/>
      <c r="E1907" s="48"/>
      <c r="F1907" s="48"/>
      <c r="G1907" s="48"/>
      <c r="H1907" s="48"/>
      <c r="I1907" s="48"/>
      <c r="J1907" s="48"/>
      <c r="K1907" s="48"/>
      <c r="L1907" s="48"/>
      <c r="M1907" s="48"/>
      <c r="Y1907" s="48"/>
      <c r="AI1907" s="48"/>
      <c r="AJ1907" s="48"/>
      <c r="AK1907" s="48"/>
      <c r="BI1907" s="48"/>
      <c r="BJ1907" s="48"/>
      <c r="BK1907" s="48"/>
      <c r="BL1907" s="48"/>
      <c r="BM1907" s="48"/>
      <c r="BN1907" s="48"/>
      <c r="BO1907" s="48"/>
      <c r="BP1907" s="48"/>
      <c r="BQ1907" s="48"/>
      <c r="BR1907" s="48"/>
      <c r="BS1907" s="48"/>
      <c r="BT1907" s="48"/>
      <c r="BU1907" s="48"/>
    </row>
    <row r="1908" spans="1:73">
      <c r="A1908" s="48"/>
      <c r="B1908" s="48"/>
      <c r="C1908" s="48"/>
      <c r="D1908" s="48"/>
      <c r="E1908" s="48"/>
      <c r="F1908" s="48"/>
      <c r="G1908" s="48"/>
      <c r="H1908" s="48"/>
      <c r="I1908" s="48"/>
      <c r="J1908" s="48"/>
      <c r="K1908" s="48"/>
      <c r="L1908" s="48"/>
      <c r="M1908" s="48"/>
      <c r="Y1908" s="48"/>
      <c r="AI1908" s="48"/>
      <c r="AJ1908" s="48"/>
      <c r="AK1908" s="48"/>
      <c r="BI1908" s="48"/>
      <c r="BJ1908" s="48"/>
      <c r="BK1908" s="48"/>
      <c r="BL1908" s="48"/>
      <c r="BM1908" s="48"/>
      <c r="BN1908" s="48"/>
      <c r="BO1908" s="48"/>
      <c r="BP1908" s="48"/>
      <c r="BQ1908" s="48"/>
      <c r="BR1908" s="48"/>
      <c r="BS1908" s="48"/>
      <c r="BT1908" s="48"/>
      <c r="BU1908" s="48"/>
    </row>
    <row r="1909" spans="1:73">
      <c r="A1909" s="48"/>
      <c r="B1909" s="48"/>
      <c r="C1909" s="48"/>
      <c r="D1909" s="48"/>
      <c r="E1909" s="48"/>
      <c r="F1909" s="48"/>
      <c r="G1909" s="48"/>
      <c r="H1909" s="48"/>
      <c r="I1909" s="48"/>
      <c r="J1909" s="48"/>
      <c r="K1909" s="48"/>
      <c r="L1909" s="48"/>
      <c r="M1909" s="48"/>
      <c r="Y1909" s="48"/>
      <c r="AI1909" s="48"/>
      <c r="AJ1909" s="48"/>
      <c r="AK1909" s="48"/>
      <c r="BI1909" s="48"/>
      <c r="BJ1909" s="48"/>
      <c r="BK1909" s="48"/>
      <c r="BL1909" s="48"/>
      <c r="BM1909" s="48"/>
      <c r="BN1909" s="48"/>
      <c r="BO1909" s="48"/>
      <c r="BP1909" s="48"/>
      <c r="BQ1909" s="48"/>
      <c r="BR1909" s="48"/>
      <c r="BS1909" s="48"/>
      <c r="BT1909" s="48"/>
      <c r="BU1909" s="48"/>
    </row>
    <row r="1910" spans="1:73">
      <c r="A1910" s="48"/>
      <c r="B1910" s="48"/>
      <c r="C1910" s="48"/>
      <c r="D1910" s="48"/>
      <c r="E1910" s="48"/>
      <c r="F1910" s="48"/>
      <c r="G1910" s="48"/>
      <c r="H1910" s="48"/>
      <c r="I1910" s="48"/>
      <c r="J1910" s="48"/>
      <c r="K1910" s="48"/>
      <c r="L1910" s="48"/>
      <c r="M1910" s="48"/>
      <c r="Y1910" s="48"/>
      <c r="AI1910" s="48"/>
      <c r="AJ1910" s="48"/>
      <c r="AK1910" s="48"/>
      <c r="BI1910" s="48"/>
      <c r="BJ1910" s="48"/>
      <c r="BK1910" s="48"/>
      <c r="BL1910" s="48"/>
      <c r="BM1910" s="48"/>
      <c r="BN1910" s="48"/>
      <c r="BO1910" s="48"/>
      <c r="BP1910" s="48"/>
      <c r="BQ1910" s="48"/>
      <c r="BR1910" s="48"/>
      <c r="BS1910" s="48"/>
      <c r="BT1910" s="48"/>
      <c r="BU1910" s="48"/>
    </row>
    <row r="1911" spans="1:73">
      <c r="A1911" s="48"/>
      <c r="B1911" s="48"/>
      <c r="C1911" s="48"/>
      <c r="D1911" s="48"/>
      <c r="E1911" s="48"/>
      <c r="F1911" s="48"/>
      <c r="G1911" s="48"/>
      <c r="H1911" s="48"/>
      <c r="I1911" s="48"/>
      <c r="J1911" s="48"/>
      <c r="K1911" s="48"/>
      <c r="L1911" s="48"/>
      <c r="M1911" s="48"/>
      <c r="Y1911" s="48"/>
      <c r="AI1911" s="48"/>
      <c r="AJ1911" s="48"/>
      <c r="AK1911" s="48"/>
      <c r="BJ1911" s="48"/>
      <c r="BK1911" s="48"/>
      <c r="BL1911" s="48"/>
      <c r="BM1911" s="48"/>
      <c r="BN1911" s="48"/>
      <c r="BO1911" s="48"/>
      <c r="BP1911" s="48"/>
      <c r="BQ1911" s="48"/>
      <c r="BR1911" s="48"/>
      <c r="BS1911" s="48"/>
      <c r="BT1911" s="48"/>
      <c r="BU1911" s="48"/>
    </row>
    <row r="1912" spans="1:73">
      <c r="A1912" s="48"/>
      <c r="B1912" s="48"/>
      <c r="C1912" s="48"/>
      <c r="D1912" s="48"/>
      <c r="E1912" s="48"/>
      <c r="F1912" s="48"/>
      <c r="G1912" s="48"/>
      <c r="H1912" s="48"/>
      <c r="I1912" s="48"/>
      <c r="J1912" s="48"/>
      <c r="K1912" s="48"/>
      <c r="L1912" s="48"/>
      <c r="M1912" s="48"/>
      <c r="Y1912" s="48"/>
      <c r="AI1912" s="48"/>
      <c r="AJ1912" s="48"/>
      <c r="AK1912" s="48"/>
      <c r="BJ1912" s="48"/>
      <c r="BK1912" s="48"/>
      <c r="BL1912" s="48"/>
      <c r="BM1912" s="48"/>
      <c r="BN1912" s="48"/>
      <c r="BO1912" s="48"/>
      <c r="BP1912" s="48"/>
      <c r="BQ1912" s="48"/>
      <c r="BR1912" s="48"/>
      <c r="BS1912" s="48"/>
      <c r="BT1912" s="48"/>
      <c r="BU1912" s="48"/>
    </row>
    <row r="1913" spans="1:73">
      <c r="A1913" s="48"/>
      <c r="B1913" s="48"/>
      <c r="C1913" s="48"/>
      <c r="D1913" s="48"/>
      <c r="E1913" s="48"/>
      <c r="F1913" s="48"/>
      <c r="G1913" s="48"/>
      <c r="H1913" s="48"/>
      <c r="I1913" s="48"/>
      <c r="J1913" s="48"/>
      <c r="K1913" s="48"/>
      <c r="L1913" s="48"/>
      <c r="M1913" s="48"/>
      <c r="Y1913" s="48"/>
      <c r="AI1913" s="48"/>
      <c r="AJ1913" s="48"/>
      <c r="AK1913" s="48"/>
      <c r="BK1913" s="48"/>
      <c r="BL1913" s="48"/>
      <c r="BM1913" s="48"/>
      <c r="BN1913" s="48"/>
      <c r="BO1913" s="48"/>
      <c r="BP1913" s="48"/>
      <c r="BQ1913" s="48"/>
      <c r="BR1913" s="48"/>
      <c r="BS1913" s="48"/>
      <c r="BT1913" s="48"/>
      <c r="BU1913" s="48"/>
    </row>
    <row r="1914" spans="1:73">
      <c r="A1914" s="48"/>
      <c r="B1914" s="48"/>
      <c r="C1914" s="48"/>
      <c r="D1914" s="48"/>
      <c r="E1914" s="48"/>
      <c r="F1914" s="48"/>
      <c r="G1914" s="48"/>
      <c r="H1914" s="48"/>
      <c r="I1914" s="48"/>
      <c r="J1914" s="48"/>
      <c r="K1914" s="48"/>
      <c r="L1914" s="48"/>
      <c r="M1914" s="48"/>
      <c r="Y1914" s="48"/>
      <c r="AI1914" s="48"/>
      <c r="AJ1914" s="48"/>
      <c r="AK1914" s="48"/>
      <c r="BK1914" s="48"/>
      <c r="BL1914" s="48"/>
      <c r="BM1914" s="48"/>
      <c r="BN1914" s="48"/>
      <c r="BO1914" s="48"/>
      <c r="BP1914" s="48"/>
      <c r="BQ1914" s="48"/>
      <c r="BR1914" s="48"/>
      <c r="BS1914" s="48"/>
      <c r="BT1914" s="48"/>
      <c r="BU1914" s="48"/>
    </row>
    <row r="1915" spans="1:73">
      <c r="C1915" s="48"/>
      <c r="L1915" s="48"/>
      <c r="M1915" s="48"/>
    </row>
    <row r="1916" spans="1:73">
      <c r="C1916" s="48"/>
      <c r="L1916" s="48"/>
      <c r="M1916" s="48"/>
    </row>
    <row r="1917" spans="1:73">
      <c r="C1917" s="48"/>
      <c r="L1917" s="48"/>
      <c r="M1917" s="48"/>
    </row>
    <row r="1918" spans="1:73">
      <c r="C1918" s="48"/>
      <c r="L1918" s="48"/>
      <c r="M1918" s="48"/>
    </row>
    <row r="1919" spans="1:73">
      <c r="C1919" s="48"/>
      <c r="L1919" s="48"/>
      <c r="M1919" s="48"/>
    </row>
    <row r="1920" spans="1:73">
      <c r="C1920" s="48"/>
      <c r="L1920" s="48"/>
      <c r="M1920" s="48"/>
    </row>
    <row r="1921" spans="3:13">
      <c r="C1921" s="48"/>
      <c r="L1921" s="48"/>
      <c r="M1921" s="48"/>
    </row>
    <row r="1922" spans="3:13">
      <c r="C1922" s="48"/>
    </row>
    <row r="1923" spans="3:13">
      <c r="C1923" s="48"/>
    </row>
    <row r="1924" spans="3:13">
      <c r="C1924" s="48"/>
    </row>
    <row r="1925" spans="3:13">
      <c r="C1925" s="48"/>
    </row>
    <row r="1926" spans="3:13">
      <c r="C1926" s="48"/>
    </row>
    <row r="1927" spans="3:13">
      <c r="C1927" s="48"/>
    </row>
    <row r="1928" spans="3:13">
      <c r="C1928" s="48"/>
    </row>
    <row r="1929" spans="3:13">
      <c r="C1929" s="48"/>
    </row>
  </sheetData>
  <mergeCells count="6549">
    <mergeCell ref="U1727:V1727"/>
    <mergeCell ref="W1727:X1727"/>
    <mergeCell ref="U1728:V1728"/>
    <mergeCell ref="W1728:X1728"/>
    <mergeCell ref="U1729:V1729"/>
    <mergeCell ref="W1729:X1729"/>
    <mergeCell ref="L1724:M1724"/>
    <mergeCell ref="U1724:V1724"/>
    <mergeCell ref="W1724:X1724"/>
    <mergeCell ref="L1725:M1725"/>
    <mergeCell ref="U1725:V1725"/>
    <mergeCell ref="W1725:X1725"/>
    <mergeCell ref="L1722:M1722"/>
    <mergeCell ref="U1722:V1722"/>
    <mergeCell ref="W1722:X1722"/>
    <mergeCell ref="L1723:M1723"/>
    <mergeCell ref="U1723:V1723"/>
    <mergeCell ref="W1723:X1723"/>
    <mergeCell ref="L1720:M1720"/>
    <mergeCell ref="U1720:V1720"/>
    <mergeCell ref="W1720:X1720"/>
    <mergeCell ref="L1721:M1721"/>
    <mergeCell ref="U1721:V1721"/>
    <mergeCell ref="W1721:X1721"/>
    <mergeCell ref="L1718:M1718"/>
    <mergeCell ref="U1718:V1718"/>
    <mergeCell ref="W1718:X1718"/>
    <mergeCell ref="L1719:M1719"/>
    <mergeCell ref="U1719:V1719"/>
    <mergeCell ref="W1719:X1719"/>
    <mergeCell ref="L1716:M1716"/>
    <mergeCell ref="U1716:V1716"/>
    <mergeCell ref="W1716:X1716"/>
    <mergeCell ref="L1717:M1717"/>
    <mergeCell ref="U1717:V1717"/>
    <mergeCell ref="W1717:X1717"/>
    <mergeCell ref="L1714:M1714"/>
    <mergeCell ref="U1714:V1714"/>
    <mergeCell ref="W1714:X1714"/>
    <mergeCell ref="L1715:M1715"/>
    <mergeCell ref="U1715:V1715"/>
    <mergeCell ref="W1715:X1715"/>
    <mergeCell ref="L1712:M1712"/>
    <mergeCell ref="U1712:V1712"/>
    <mergeCell ref="W1712:X1712"/>
    <mergeCell ref="L1713:M1713"/>
    <mergeCell ref="U1713:V1713"/>
    <mergeCell ref="W1713:X1713"/>
    <mergeCell ref="L1710:M1710"/>
    <mergeCell ref="U1710:V1710"/>
    <mergeCell ref="W1710:X1710"/>
    <mergeCell ref="L1711:M1711"/>
    <mergeCell ref="U1711:V1711"/>
    <mergeCell ref="W1711:X1711"/>
    <mergeCell ref="L1708:M1708"/>
    <mergeCell ref="U1708:V1708"/>
    <mergeCell ref="W1708:X1708"/>
    <mergeCell ref="L1709:M1709"/>
    <mergeCell ref="U1709:V1709"/>
    <mergeCell ref="W1709:X1709"/>
    <mergeCell ref="L1706:M1706"/>
    <mergeCell ref="U1706:V1706"/>
    <mergeCell ref="W1706:X1706"/>
    <mergeCell ref="L1707:M1707"/>
    <mergeCell ref="U1707:V1707"/>
    <mergeCell ref="W1707:X1707"/>
    <mergeCell ref="L1704:M1704"/>
    <mergeCell ref="U1704:V1704"/>
    <mergeCell ref="W1704:X1704"/>
    <mergeCell ref="L1705:M1705"/>
    <mergeCell ref="U1705:V1705"/>
    <mergeCell ref="W1705:X1705"/>
    <mergeCell ref="L1702:M1702"/>
    <mergeCell ref="U1702:V1702"/>
    <mergeCell ref="W1702:X1702"/>
    <mergeCell ref="L1703:M1703"/>
    <mergeCell ref="U1703:V1703"/>
    <mergeCell ref="W1703:X1703"/>
    <mergeCell ref="L1700:M1700"/>
    <mergeCell ref="U1700:V1700"/>
    <mergeCell ref="W1700:X1700"/>
    <mergeCell ref="L1701:M1701"/>
    <mergeCell ref="U1701:V1701"/>
    <mergeCell ref="W1701:X1701"/>
    <mergeCell ref="L1698:M1698"/>
    <mergeCell ref="U1698:V1698"/>
    <mergeCell ref="W1698:X1698"/>
    <mergeCell ref="L1699:M1699"/>
    <mergeCell ref="U1699:V1699"/>
    <mergeCell ref="W1699:X1699"/>
    <mergeCell ref="L1696:M1696"/>
    <mergeCell ref="U1696:V1696"/>
    <mergeCell ref="W1696:X1696"/>
    <mergeCell ref="L1697:M1697"/>
    <mergeCell ref="U1697:V1697"/>
    <mergeCell ref="W1697:X1697"/>
    <mergeCell ref="L1694:M1694"/>
    <mergeCell ref="U1694:V1694"/>
    <mergeCell ref="W1694:X1694"/>
    <mergeCell ref="L1695:M1695"/>
    <mergeCell ref="U1695:V1695"/>
    <mergeCell ref="W1695:X1695"/>
    <mergeCell ref="L1692:M1692"/>
    <mergeCell ref="U1692:V1692"/>
    <mergeCell ref="W1692:X1692"/>
    <mergeCell ref="L1693:M1693"/>
    <mergeCell ref="U1693:V1693"/>
    <mergeCell ref="W1693:X1693"/>
    <mergeCell ref="L1690:M1690"/>
    <mergeCell ref="U1690:V1690"/>
    <mergeCell ref="W1690:X1690"/>
    <mergeCell ref="L1691:M1691"/>
    <mergeCell ref="U1691:V1691"/>
    <mergeCell ref="W1691:X1691"/>
    <mergeCell ref="L1688:M1688"/>
    <mergeCell ref="U1688:V1688"/>
    <mergeCell ref="W1688:X1688"/>
    <mergeCell ref="L1689:M1689"/>
    <mergeCell ref="U1689:V1689"/>
    <mergeCell ref="W1689:X1689"/>
    <mergeCell ref="L1686:M1686"/>
    <mergeCell ref="U1686:V1686"/>
    <mergeCell ref="W1686:X1686"/>
    <mergeCell ref="L1687:M1687"/>
    <mergeCell ref="U1687:V1687"/>
    <mergeCell ref="W1687:X1687"/>
    <mergeCell ref="L1684:M1684"/>
    <mergeCell ref="U1684:V1684"/>
    <mergeCell ref="W1684:X1684"/>
    <mergeCell ref="L1685:M1685"/>
    <mergeCell ref="U1685:V1685"/>
    <mergeCell ref="W1685:X1685"/>
    <mergeCell ref="L1682:M1682"/>
    <mergeCell ref="U1682:V1682"/>
    <mergeCell ref="W1682:X1682"/>
    <mergeCell ref="L1683:M1683"/>
    <mergeCell ref="U1683:V1683"/>
    <mergeCell ref="W1683:X1683"/>
    <mergeCell ref="L1680:M1680"/>
    <mergeCell ref="U1680:V1680"/>
    <mergeCell ref="W1680:X1680"/>
    <mergeCell ref="L1681:M1681"/>
    <mergeCell ref="U1681:V1681"/>
    <mergeCell ref="W1681:X1681"/>
    <mergeCell ref="L1678:M1678"/>
    <mergeCell ref="U1678:V1678"/>
    <mergeCell ref="W1678:X1678"/>
    <mergeCell ref="L1679:M1679"/>
    <mergeCell ref="U1679:V1679"/>
    <mergeCell ref="W1679:X1679"/>
    <mergeCell ref="L1676:M1676"/>
    <mergeCell ref="U1676:V1676"/>
    <mergeCell ref="W1676:X1676"/>
    <mergeCell ref="L1677:M1677"/>
    <mergeCell ref="U1677:V1677"/>
    <mergeCell ref="W1677:X1677"/>
    <mergeCell ref="L1674:M1674"/>
    <mergeCell ref="U1674:V1674"/>
    <mergeCell ref="W1674:X1674"/>
    <mergeCell ref="L1675:M1675"/>
    <mergeCell ref="U1675:V1675"/>
    <mergeCell ref="W1675:X1675"/>
    <mergeCell ref="L1672:M1672"/>
    <mergeCell ref="U1672:V1672"/>
    <mergeCell ref="W1672:X1672"/>
    <mergeCell ref="L1673:M1673"/>
    <mergeCell ref="U1673:V1673"/>
    <mergeCell ref="W1673:X1673"/>
    <mergeCell ref="L1670:M1670"/>
    <mergeCell ref="U1670:V1670"/>
    <mergeCell ref="W1670:X1670"/>
    <mergeCell ref="L1671:M1671"/>
    <mergeCell ref="U1671:V1671"/>
    <mergeCell ref="W1671:X1671"/>
    <mergeCell ref="L1668:M1668"/>
    <mergeCell ref="U1668:V1668"/>
    <mergeCell ref="W1668:X1668"/>
    <mergeCell ref="L1669:M1669"/>
    <mergeCell ref="U1669:V1669"/>
    <mergeCell ref="W1669:X1669"/>
    <mergeCell ref="L1666:M1666"/>
    <mergeCell ref="U1666:V1666"/>
    <mergeCell ref="W1666:X1666"/>
    <mergeCell ref="L1667:M1667"/>
    <mergeCell ref="U1667:V1667"/>
    <mergeCell ref="W1667:X1667"/>
    <mergeCell ref="L1664:M1664"/>
    <mergeCell ref="U1664:V1664"/>
    <mergeCell ref="W1664:X1664"/>
    <mergeCell ref="L1665:M1665"/>
    <mergeCell ref="U1665:V1665"/>
    <mergeCell ref="W1665:X1665"/>
    <mergeCell ref="L1662:M1662"/>
    <mergeCell ref="U1662:V1662"/>
    <mergeCell ref="W1662:X1662"/>
    <mergeCell ref="L1663:M1663"/>
    <mergeCell ref="U1663:V1663"/>
    <mergeCell ref="W1663:X1663"/>
    <mergeCell ref="L1660:M1660"/>
    <mergeCell ref="U1660:V1660"/>
    <mergeCell ref="W1660:X1660"/>
    <mergeCell ref="L1661:M1661"/>
    <mergeCell ref="U1661:V1661"/>
    <mergeCell ref="W1661:X1661"/>
    <mergeCell ref="L1658:M1658"/>
    <mergeCell ref="U1658:V1658"/>
    <mergeCell ref="W1658:X1658"/>
    <mergeCell ref="L1659:M1659"/>
    <mergeCell ref="U1659:V1659"/>
    <mergeCell ref="W1659:X1659"/>
    <mergeCell ref="L1656:M1656"/>
    <mergeCell ref="U1656:V1656"/>
    <mergeCell ref="W1656:X1656"/>
    <mergeCell ref="L1657:M1657"/>
    <mergeCell ref="U1657:V1657"/>
    <mergeCell ref="W1657:X1657"/>
    <mergeCell ref="L1654:M1654"/>
    <mergeCell ref="U1654:V1654"/>
    <mergeCell ref="W1654:X1654"/>
    <mergeCell ref="L1655:M1655"/>
    <mergeCell ref="U1655:V1655"/>
    <mergeCell ref="W1655:X1655"/>
    <mergeCell ref="L1652:M1652"/>
    <mergeCell ref="U1652:V1652"/>
    <mergeCell ref="W1652:X1652"/>
    <mergeCell ref="L1653:M1653"/>
    <mergeCell ref="U1653:V1653"/>
    <mergeCell ref="W1653:X1653"/>
    <mergeCell ref="L1650:M1650"/>
    <mergeCell ref="U1650:V1650"/>
    <mergeCell ref="W1650:X1650"/>
    <mergeCell ref="L1651:M1651"/>
    <mergeCell ref="U1651:V1651"/>
    <mergeCell ref="W1651:X1651"/>
    <mergeCell ref="L1648:M1648"/>
    <mergeCell ref="U1648:V1648"/>
    <mergeCell ref="W1648:X1648"/>
    <mergeCell ref="L1649:M1649"/>
    <mergeCell ref="U1649:V1649"/>
    <mergeCell ref="W1649:X1649"/>
    <mergeCell ref="L1646:M1646"/>
    <mergeCell ref="U1646:V1646"/>
    <mergeCell ref="W1646:X1646"/>
    <mergeCell ref="L1647:M1647"/>
    <mergeCell ref="U1647:V1647"/>
    <mergeCell ref="W1647:X1647"/>
    <mergeCell ref="L1644:M1644"/>
    <mergeCell ref="U1644:V1644"/>
    <mergeCell ref="W1644:X1644"/>
    <mergeCell ref="L1645:M1645"/>
    <mergeCell ref="U1645:V1645"/>
    <mergeCell ref="W1645:X1645"/>
    <mergeCell ref="L1642:M1642"/>
    <mergeCell ref="U1642:V1642"/>
    <mergeCell ref="W1642:X1642"/>
    <mergeCell ref="L1643:M1643"/>
    <mergeCell ref="U1643:V1643"/>
    <mergeCell ref="W1643:X1643"/>
    <mergeCell ref="L1640:M1640"/>
    <mergeCell ref="U1640:V1640"/>
    <mergeCell ref="W1640:X1640"/>
    <mergeCell ref="L1641:M1641"/>
    <mergeCell ref="U1641:V1641"/>
    <mergeCell ref="W1641:X1641"/>
    <mergeCell ref="L1638:M1638"/>
    <mergeCell ref="U1638:V1638"/>
    <mergeCell ref="W1638:X1638"/>
    <mergeCell ref="L1639:M1639"/>
    <mergeCell ref="U1639:V1639"/>
    <mergeCell ref="W1639:X1639"/>
    <mergeCell ref="L1636:M1636"/>
    <mergeCell ref="U1636:V1636"/>
    <mergeCell ref="W1636:X1636"/>
    <mergeCell ref="L1637:M1637"/>
    <mergeCell ref="U1637:V1637"/>
    <mergeCell ref="W1637:X1637"/>
    <mergeCell ref="L1634:M1634"/>
    <mergeCell ref="U1634:V1634"/>
    <mergeCell ref="W1634:X1634"/>
    <mergeCell ref="L1635:M1635"/>
    <mergeCell ref="U1635:V1635"/>
    <mergeCell ref="W1635:X1635"/>
    <mergeCell ref="L1632:M1632"/>
    <mergeCell ref="U1632:V1632"/>
    <mergeCell ref="W1632:X1632"/>
    <mergeCell ref="L1633:M1633"/>
    <mergeCell ref="U1633:V1633"/>
    <mergeCell ref="W1633:X1633"/>
    <mergeCell ref="L1630:M1630"/>
    <mergeCell ref="U1630:V1630"/>
    <mergeCell ref="W1630:X1630"/>
    <mergeCell ref="L1631:M1631"/>
    <mergeCell ref="U1631:V1631"/>
    <mergeCell ref="W1631:X1631"/>
    <mergeCell ref="L1628:M1628"/>
    <mergeCell ref="U1628:V1628"/>
    <mergeCell ref="W1628:X1628"/>
    <mergeCell ref="L1629:M1629"/>
    <mergeCell ref="U1629:V1629"/>
    <mergeCell ref="W1629:X1629"/>
    <mergeCell ref="L1626:M1626"/>
    <mergeCell ref="U1626:V1626"/>
    <mergeCell ref="W1626:X1626"/>
    <mergeCell ref="L1627:M1627"/>
    <mergeCell ref="U1627:V1627"/>
    <mergeCell ref="W1627:X1627"/>
    <mergeCell ref="L1624:M1624"/>
    <mergeCell ref="U1624:V1624"/>
    <mergeCell ref="W1624:X1624"/>
    <mergeCell ref="L1625:M1625"/>
    <mergeCell ref="U1625:V1625"/>
    <mergeCell ref="W1625:X1625"/>
    <mergeCell ref="L1622:M1622"/>
    <mergeCell ref="U1622:V1622"/>
    <mergeCell ref="W1622:X1622"/>
    <mergeCell ref="L1623:M1623"/>
    <mergeCell ref="U1623:V1623"/>
    <mergeCell ref="W1623:X1623"/>
    <mergeCell ref="L1620:M1620"/>
    <mergeCell ref="U1620:V1620"/>
    <mergeCell ref="W1620:X1620"/>
    <mergeCell ref="L1621:M1621"/>
    <mergeCell ref="U1621:V1621"/>
    <mergeCell ref="W1621:X1621"/>
    <mergeCell ref="L1618:M1618"/>
    <mergeCell ref="U1618:V1618"/>
    <mergeCell ref="W1618:X1618"/>
    <mergeCell ref="L1619:M1619"/>
    <mergeCell ref="U1619:V1619"/>
    <mergeCell ref="W1619:X1619"/>
    <mergeCell ref="L1616:M1616"/>
    <mergeCell ref="U1616:V1616"/>
    <mergeCell ref="W1616:X1616"/>
    <mergeCell ref="L1617:M1617"/>
    <mergeCell ref="U1617:V1617"/>
    <mergeCell ref="W1617:X1617"/>
    <mergeCell ref="L1614:M1614"/>
    <mergeCell ref="U1614:V1614"/>
    <mergeCell ref="W1614:X1614"/>
    <mergeCell ref="L1615:M1615"/>
    <mergeCell ref="U1615:V1615"/>
    <mergeCell ref="W1615:X1615"/>
    <mergeCell ref="L1612:M1612"/>
    <mergeCell ref="U1612:V1612"/>
    <mergeCell ref="W1612:X1612"/>
    <mergeCell ref="L1613:M1613"/>
    <mergeCell ref="U1613:V1613"/>
    <mergeCell ref="W1613:X1613"/>
    <mergeCell ref="L1610:M1610"/>
    <mergeCell ref="U1610:V1610"/>
    <mergeCell ref="W1610:X1610"/>
    <mergeCell ref="L1611:M1611"/>
    <mergeCell ref="U1611:V1611"/>
    <mergeCell ref="W1611:X1611"/>
    <mergeCell ref="L1608:M1608"/>
    <mergeCell ref="U1608:V1608"/>
    <mergeCell ref="W1608:X1608"/>
    <mergeCell ref="L1609:M1609"/>
    <mergeCell ref="U1609:V1609"/>
    <mergeCell ref="W1609:X1609"/>
    <mergeCell ref="L1606:M1606"/>
    <mergeCell ref="U1606:V1606"/>
    <mergeCell ref="W1606:X1606"/>
    <mergeCell ref="L1607:M1607"/>
    <mergeCell ref="U1607:V1607"/>
    <mergeCell ref="W1607:X1607"/>
    <mergeCell ref="L1604:M1604"/>
    <mergeCell ref="U1604:V1604"/>
    <mergeCell ref="W1604:X1604"/>
    <mergeCell ref="L1605:M1605"/>
    <mergeCell ref="U1605:V1605"/>
    <mergeCell ref="W1605:X1605"/>
    <mergeCell ref="L1602:M1602"/>
    <mergeCell ref="U1602:V1602"/>
    <mergeCell ref="W1602:X1602"/>
    <mergeCell ref="L1603:M1603"/>
    <mergeCell ref="U1603:V1603"/>
    <mergeCell ref="W1603:X1603"/>
    <mergeCell ref="L1600:M1600"/>
    <mergeCell ref="U1600:V1600"/>
    <mergeCell ref="W1600:X1600"/>
    <mergeCell ref="L1601:M1601"/>
    <mergeCell ref="U1601:V1601"/>
    <mergeCell ref="W1601:X1601"/>
    <mergeCell ref="L1598:M1598"/>
    <mergeCell ref="U1598:V1598"/>
    <mergeCell ref="W1598:X1598"/>
    <mergeCell ref="L1599:M1599"/>
    <mergeCell ref="U1599:V1599"/>
    <mergeCell ref="W1599:X1599"/>
    <mergeCell ref="L1596:M1596"/>
    <mergeCell ref="U1596:V1596"/>
    <mergeCell ref="W1596:X1596"/>
    <mergeCell ref="L1597:M1597"/>
    <mergeCell ref="U1597:V1597"/>
    <mergeCell ref="W1597:X1597"/>
    <mergeCell ref="L1594:M1594"/>
    <mergeCell ref="U1594:V1594"/>
    <mergeCell ref="W1594:X1594"/>
    <mergeCell ref="L1595:M1595"/>
    <mergeCell ref="U1595:V1595"/>
    <mergeCell ref="W1595:X1595"/>
    <mergeCell ref="L1592:M1592"/>
    <mergeCell ref="U1592:V1592"/>
    <mergeCell ref="W1592:X1592"/>
    <mergeCell ref="L1593:M1593"/>
    <mergeCell ref="U1593:V1593"/>
    <mergeCell ref="W1593:X1593"/>
    <mergeCell ref="L1590:M1590"/>
    <mergeCell ref="U1590:V1590"/>
    <mergeCell ref="W1590:X1590"/>
    <mergeCell ref="L1591:M1591"/>
    <mergeCell ref="U1591:V1591"/>
    <mergeCell ref="W1591:X1591"/>
    <mergeCell ref="L1588:M1588"/>
    <mergeCell ref="U1588:V1588"/>
    <mergeCell ref="W1588:X1588"/>
    <mergeCell ref="L1589:M1589"/>
    <mergeCell ref="U1589:V1589"/>
    <mergeCell ref="W1589:X1589"/>
    <mergeCell ref="L1586:M1586"/>
    <mergeCell ref="U1586:V1586"/>
    <mergeCell ref="W1586:X1586"/>
    <mergeCell ref="L1587:M1587"/>
    <mergeCell ref="U1587:V1587"/>
    <mergeCell ref="W1587:X1587"/>
    <mergeCell ref="L1584:M1584"/>
    <mergeCell ref="U1584:V1584"/>
    <mergeCell ref="W1584:X1584"/>
    <mergeCell ref="L1585:M1585"/>
    <mergeCell ref="U1585:V1585"/>
    <mergeCell ref="W1585:X1585"/>
    <mergeCell ref="L1582:M1582"/>
    <mergeCell ref="U1582:V1582"/>
    <mergeCell ref="W1582:X1582"/>
    <mergeCell ref="L1583:M1583"/>
    <mergeCell ref="U1583:V1583"/>
    <mergeCell ref="W1583:X1583"/>
    <mergeCell ref="L1580:M1580"/>
    <mergeCell ref="U1580:V1580"/>
    <mergeCell ref="W1580:X1580"/>
    <mergeCell ref="L1581:M1581"/>
    <mergeCell ref="U1581:V1581"/>
    <mergeCell ref="W1581:X1581"/>
    <mergeCell ref="L1578:M1578"/>
    <mergeCell ref="U1578:V1578"/>
    <mergeCell ref="W1578:X1578"/>
    <mergeCell ref="L1579:M1579"/>
    <mergeCell ref="U1579:V1579"/>
    <mergeCell ref="W1579:X1579"/>
    <mergeCell ref="L1576:M1576"/>
    <mergeCell ref="U1576:V1576"/>
    <mergeCell ref="W1576:X1576"/>
    <mergeCell ref="L1577:M1577"/>
    <mergeCell ref="U1577:V1577"/>
    <mergeCell ref="W1577:X1577"/>
    <mergeCell ref="L1574:M1574"/>
    <mergeCell ref="U1574:V1574"/>
    <mergeCell ref="W1574:X1574"/>
    <mergeCell ref="L1575:M1575"/>
    <mergeCell ref="U1575:V1575"/>
    <mergeCell ref="W1575:X1575"/>
    <mergeCell ref="L1572:M1572"/>
    <mergeCell ref="U1572:V1572"/>
    <mergeCell ref="W1572:X1572"/>
    <mergeCell ref="L1573:M1573"/>
    <mergeCell ref="U1573:V1573"/>
    <mergeCell ref="W1573:X1573"/>
    <mergeCell ref="L1570:M1570"/>
    <mergeCell ref="U1570:V1570"/>
    <mergeCell ref="W1570:X1570"/>
    <mergeCell ref="L1571:M1571"/>
    <mergeCell ref="U1571:V1571"/>
    <mergeCell ref="W1571:X1571"/>
    <mergeCell ref="L1568:M1568"/>
    <mergeCell ref="U1568:V1568"/>
    <mergeCell ref="W1568:X1568"/>
    <mergeCell ref="L1569:M1569"/>
    <mergeCell ref="U1569:V1569"/>
    <mergeCell ref="W1569:X1569"/>
    <mergeCell ref="L1566:M1566"/>
    <mergeCell ref="U1566:V1566"/>
    <mergeCell ref="W1566:X1566"/>
    <mergeCell ref="L1567:M1567"/>
    <mergeCell ref="U1567:V1567"/>
    <mergeCell ref="W1567:X1567"/>
    <mergeCell ref="L1564:M1564"/>
    <mergeCell ref="U1564:V1564"/>
    <mergeCell ref="W1564:X1564"/>
    <mergeCell ref="L1565:M1565"/>
    <mergeCell ref="U1565:V1565"/>
    <mergeCell ref="W1565:X1565"/>
    <mergeCell ref="L1562:M1562"/>
    <mergeCell ref="U1562:V1562"/>
    <mergeCell ref="W1562:X1562"/>
    <mergeCell ref="L1563:M1563"/>
    <mergeCell ref="U1563:V1563"/>
    <mergeCell ref="W1563:X1563"/>
    <mergeCell ref="L1560:M1560"/>
    <mergeCell ref="U1560:V1560"/>
    <mergeCell ref="W1560:X1560"/>
    <mergeCell ref="L1561:M1561"/>
    <mergeCell ref="U1561:V1561"/>
    <mergeCell ref="W1561:X1561"/>
    <mergeCell ref="L1558:M1558"/>
    <mergeCell ref="U1558:V1558"/>
    <mergeCell ref="W1558:X1558"/>
    <mergeCell ref="L1559:M1559"/>
    <mergeCell ref="U1559:V1559"/>
    <mergeCell ref="W1559:X1559"/>
    <mergeCell ref="L1556:M1556"/>
    <mergeCell ref="U1556:V1556"/>
    <mergeCell ref="W1556:X1556"/>
    <mergeCell ref="L1557:M1557"/>
    <mergeCell ref="U1557:V1557"/>
    <mergeCell ref="W1557:X1557"/>
    <mergeCell ref="L1554:M1554"/>
    <mergeCell ref="U1554:V1554"/>
    <mergeCell ref="W1554:X1554"/>
    <mergeCell ref="L1555:M1555"/>
    <mergeCell ref="U1555:V1555"/>
    <mergeCell ref="W1555:X1555"/>
    <mergeCell ref="L1552:M1552"/>
    <mergeCell ref="U1552:V1552"/>
    <mergeCell ref="W1552:X1552"/>
    <mergeCell ref="L1553:M1553"/>
    <mergeCell ref="U1553:V1553"/>
    <mergeCell ref="W1553:X1553"/>
    <mergeCell ref="L1550:M1550"/>
    <mergeCell ref="U1550:V1550"/>
    <mergeCell ref="W1550:X1550"/>
    <mergeCell ref="L1551:M1551"/>
    <mergeCell ref="U1551:V1551"/>
    <mergeCell ref="W1551:X1551"/>
    <mergeCell ref="L1548:M1548"/>
    <mergeCell ref="U1548:V1548"/>
    <mergeCell ref="W1548:X1548"/>
    <mergeCell ref="L1549:M1549"/>
    <mergeCell ref="U1549:V1549"/>
    <mergeCell ref="W1549:X1549"/>
    <mergeCell ref="L1546:M1546"/>
    <mergeCell ref="U1546:V1546"/>
    <mergeCell ref="W1546:X1546"/>
    <mergeCell ref="L1547:M1547"/>
    <mergeCell ref="U1547:V1547"/>
    <mergeCell ref="W1547:X1547"/>
    <mergeCell ref="L1544:M1544"/>
    <mergeCell ref="U1544:V1544"/>
    <mergeCell ref="W1544:X1544"/>
    <mergeCell ref="L1545:M1545"/>
    <mergeCell ref="U1545:V1545"/>
    <mergeCell ref="W1545:X1545"/>
    <mergeCell ref="L1542:M1542"/>
    <mergeCell ref="U1542:V1542"/>
    <mergeCell ref="W1542:X1542"/>
    <mergeCell ref="L1543:M1543"/>
    <mergeCell ref="U1543:V1543"/>
    <mergeCell ref="W1543:X1543"/>
    <mergeCell ref="L1540:M1540"/>
    <mergeCell ref="U1540:V1540"/>
    <mergeCell ref="W1540:X1540"/>
    <mergeCell ref="L1541:M1541"/>
    <mergeCell ref="U1541:V1541"/>
    <mergeCell ref="W1541:X1541"/>
    <mergeCell ref="L1538:M1538"/>
    <mergeCell ref="U1538:V1538"/>
    <mergeCell ref="W1538:X1538"/>
    <mergeCell ref="L1539:M1539"/>
    <mergeCell ref="U1539:V1539"/>
    <mergeCell ref="W1539:X1539"/>
    <mergeCell ref="L1536:M1536"/>
    <mergeCell ref="U1536:V1536"/>
    <mergeCell ref="W1536:X1536"/>
    <mergeCell ref="L1537:M1537"/>
    <mergeCell ref="U1537:V1537"/>
    <mergeCell ref="W1537:X1537"/>
    <mergeCell ref="L1534:M1534"/>
    <mergeCell ref="U1534:V1534"/>
    <mergeCell ref="W1534:X1534"/>
    <mergeCell ref="L1535:M1535"/>
    <mergeCell ref="U1535:V1535"/>
    <mergeCell ref="W1535:X1535"/>
    <mergeCell ref="L1532:M1532"/>
    <mergeCell ref="U1532:V1532"/>
    <mergeCell ref="W1532:X1532"/>
    <mergeCell ref="L1533:M1533"/>
    <mergeCell ref="U1533:V1533"/>
    <mergeCell ref="W1533:X1533"/>
    <mergeCell ref="L1530:M1530"/>
    <mergeCell ref="U1530:V1530"/>
    <mergeCell ref="W1530:X1530"/>
    <mergeCell ref="L1531:M1531"/>
    <mergeCell ref="U1531:V1531"/>
    <mergeCell ref="W1531:X1531"/>
    <mergeCell ref="L1528:M1528"/>
    <mergeCell ref="U1528:V1528"/>
    <mergeCell ref="W1528:X1528"/>
    <mergeCell ref="L1529:M1529"/>
    <mergeCell ref="U1529:V1529"/>
    <mergeCell ref="W1529:X1529"/>
    <mergeCell ref="L1526:M1526"/>
    <mergeCell ref="U1526:V1526"/>
    <mergeCell ref="W1526:X1526"/>
    <mergeCell ref="L1527:M1527"/>
    <mergeCell ref="U1527:V1527"/>
    <mergeCell ref="W1527:X1527"/>
    <mergeCell ref="L1524:M1524"/>
    <mergeCell ref="U1524:V1524"/>
    <mergeCell ref="W1524:X1524"/>
    <mergeCell ref="L1525:M1525"/>
    <mergeCell ref="U1525:V1525"/>
    <mergeCell ref="W1525:X1525"/>
    <mergeCell ref="L1522:M1522"/>
    <mergeCell ref="U1522:V1522"/>
    <mergeCell ref="W1522:X1522"/>
    <mergeCell ref="L1523:M1523"/>
    <mergeCell ref="U1523:V1523"/>
    <mergeCell ref="W1523:X1523"/>
    <mergeCell ref="L1520:M1520"/>
    <mergeCell ref="U1520:V1520"/>
    <mergeCell ref="W1520:X1520"/>
    <mergeCell ref="L1521:M1521"/>
    <mergeCell ref="U1521:V1521"/>
    <mergeCell ref="W1521:X1521"/>
    <mergeCell ref="L1518:M1518"/>
    <mergeCell ref="U1518:V1518"/>
    <mergeCell ref="W1518:X1518"/>
    <mergeCell ref="L1519:M1519"/>
    <mergeCell ref="U1519:V1519"/>
    <mergeCell ref="W1519:X1519"/>
    <mergeCell ref="L1516:M1516"/>
    <mergeCell ref="U1516:V1516"/>
    <mergeCell ref="W1516:X1516"/>
    <mergeCell ref="L1517:M1517"/>
    <mergeCell ref="U1517:V1517"/>
    <mergeCell ref="W1517:X1517"/>
    <mergeCell ref="L1514:M1514"/>
    <mergeCell ref="U1514:V1514"/>
    <mergeCell ref="W1514:X1514"/>
    <mergeCell ref="L1515:M1515"/>
    <mergeCell ref="U1515:V1515"/>
    <mergeCell ref="W1515:X1515"/>
    <mergeCell ref="L1512:M1512"/>
    <mergeCell ref="U1512:V1512"/>
    <mergeCell ref="W1512:X1512"/>
    <mergeCell ref="L1513:M1513"/>
    <mergeCell ref="U1513:V1513"/>
    <mergeCell ref="W1513:X1513"/>
    <mergeCell ref="L1510:M1510"/>
    <mergeCell ref="U1510:V1510"/>
    <mergeCell ref="W1510:X1510"/>
    <mergeCell ref="L1511:M1511"/>
    <mergeCell ref="U1511:V1511"/>
    <mergeCell ref="W1511:X1511"/>
    <mergeCell ref="L1508:M1508"/>
    <mergeCell ref="U1508:V1508"/>
    <mergeCell ref="W1508:X1508"/>
    <mergeCell ref="L1509:M1509"/>
    <mergeCell ref="U1509:V1509"/>
    <mergeCell ref="W1509:X1509"/>
    <mergeCell ref="L1506:M1506"/>
    <mergeCell ref="U1506:V1506"/>
    <mergeCell ref="W1506:X1506"/>
    <mergeCell ref="L1507:M1507"/>
    <mergeCell ref="U1507:V1507"/>
    <mergeCell ref="W1507:X1507"/>
    <mergeCell ref="L1504:M1504"/>
    <mergeCell ref="U1504:V1504"/>
    <mergeCell ref="W1504:X1504"/>
    <mergeCell ref="L1505:M1505"/>
    <mergeCell ref="U1505:V1505"/>
    <mergeCell ref="W1505:X1505"/>
    <mergeCell ref="L1502:M1502"/>
    <mergeCell ref="U1502:V1502"/>
    <mergeCell ref="W1502:X1502"/>
    <mergeCell ref="L1503:M1503"/>
    <mergeCell ref="U1503:V1503"/>
    <mergeCell ref="W1503:X1503"/>
    <mergeCell ref="L1500:M1500"/>
    <mergeCell ref="U1500:V1500"/>
    <mergeCell ref="W1500:X1500"/>
    <mergeCell ref="L1501:M1501"/>
    <mergeCell ref="U1501:V1501"/>
    <mergeCell ref="W1501:X1501"/>
    <mergeCell ref="L1498:M1498"/>
    <mergeCell ref="U1498:V1498"/>
    <mergeCell ref="W1498:X1498"/>
    <mergeCell ref="L1499:M1499"/>
    <mergeCell ref="U1499:V1499"/>
    <mergeCell ref="W1499:X1499"/>
    <mergeCell ref="L1496:M1496"/>
    <mergeCell ref="U1496:V1496"/>
    <mergeCell ref="W1496:X1496"/>
    <mergeCell ref="L1497:M1497"/>
    <mergeCell ref="U1497:V1497"/>
    <mergeCell ref="W1497:X1497"/>
    <mergeCell ref="L1494:M1494"/>
    <mergeCell ref="U1494:V1494"/>
    <mergeCell ref="W1494:X1494"/>
    <mergeCell ref="L1495:M1495"/>
    <mergeCell ref="U1495:V1495"/>
    <mergeCell ref="W1495:X1495"/>
    <mergeCell ref="L1492:M1492"/>
    <mergeCell ref="U1492:V1492"/>
    <mergeCell ref="W1492:X1492"/>
    <mergeCell ref="L1493:M1493"/>
    <mergeCell ref="U1493:V1493"/>
    <mergeCell ref="W1493:X1493"/>
    <mergeCell ref="L1490:M1490"/>
    <mergeCell ref="U1490:V1490"/>
    <mergeCell ref="W1490:X1490"/>
    <mergeCell ref="L1491:M1491"/>
    <mergeCell ref="U1491:V1491"/>
    <mergeCell ref="W1491:X1491"/>
    <mergeCell ref="L1488:M1488"/>
    <mergeCell ref="U1488:V1488"/>
    <mergeCell ref="W1488:X1488"/>
    <mergeCell ref="L1489:M1489"/>
    <mergeCell ref="U1489:V1489"/>
    <mergeCell ref="W1489:X1489"/>
    <mergeCell ref="L1486:M1486"/>
    <mergeCell ref="U1486:V1486"/>
    <mergeCell ref="W1486:X1486"/>
    <mergeCell ref="L1487:M1487"/>
    <mergeCell ref="U1487:V1487"/>
    <mergeCell ref="W1487:X1487"/>
    <mergeCell ref="L1484:M1484"/>
    <mergeCell ref="U1484:V1484"/>
    <mergeCell ref="W1484:X1484"/>
    <mergeCell ref="L1485:M1485"/>
    <mergeCell ref="U1485:V1485"/>
    <mergeCell ref="W1485:X1485"/>
    <mergeCell ref="L1482:M1482"/>
    <mergeCell ref="U1482:V1482"/>
    <mergeCell ref="W1482:X1482"/>
    <mergeCell ref="L1483:M1483"/>
    <mergeCell ref="U1483:V1483"/>
    <mergeCell ref="W1483:X1483"/>
    <mergeCell ref="L1480:M1480"/>
    <mergeCell ref="U1480:V1480"/>
    <mergeCell ref="W1480:X1480"/>
    <mergeCell ref="L1481:M1481"/>
    <mergeCell ref="U1481:V1481"/>
    <mergeCell ref="W1481:X1481"/>
    <mergeCell ref="L1478:M1478"/>
    <mergeCell ref="U1478:V1478"/>
    <mergeCell ref="W1478:X1478"/>
    <mergeCell ref="L1479:M1479"/>
    <mergeCell ref="U1479:V1479"/>
    <mergeCell ref="W1479:X1479"/>
    <mergeCell ref="L1476:M1476"/>
    <mergeCell ref="U1476:V1476"/>
    <mergeCell ref="W1476:X1476"/>
    <mergeCell ref="L1477:M1477"/>
    <mergeCell ref="U1477:V1477"/>
    <mergeCell ref="W1477:X1477"/>
    <mergeCell ref="L1474:M1474"/>
    <mergeCell ref="U1474:V1474"/>
    <mergeCell ref="W1474:X1474"/>
    <mergeCell ref="L1475:M1475"/>
    <mergeCell ref="U1475:V1475"/>
    <mergeCell ref="W1475:X1475"/>
    <mergeCell ref="L1472:M1472"/>
    <mergeCell ref="U1472:V1472"/>
    <mergeCell ref="W1472:X1472"/>
    <mergeCell ref="L1473:M1473"/>
    <mergeCell ref="U1473:V1473"/>
    <mergeCell ref="W1473:X1473"/>
    <mergeCell ref="L1470:M1470"/>
    <mergeCell ref="U1470:V1470"/>
    <mergeCell ref="W1470:X1470"/>
    <mergeCell ref="L1471:M1471"/>
    <mergeCell ref="U1471:V1471"/>
    <mergeCell ref="W1471:X1471"/>
    <mergeCell ref="L1468:M1468"/>
    <mergeCell ref="U1468:V1468"/>
    <mergeCell ref="W1468:X1468"/>
    <mergeCell ref="L1469:M1469"/>
    <mergeCell ref="U1469:V1469"/>
    <mergeCell ref="W1469:X1469"/>
    <mergeCell ref="L1466:M1466"/>
    <mergeCell ref="U1466:V1466"/>
    <mergeCell ref="W1466:X1466"/>
    <mergeCell ref="L1467:M1467"/>
    <mergeCell ref="U1467:V1467"/>
    <mergeCell ref="W1467:X1467"/>
    <mergeCell ref="L1464:M1464"/>
    <mergeCell ref="U1464:V1464"/>
    <mergeCell ref="W1464:X1464"/>
    <mergeCell ref="L1465:M1465"/>
    <mergeCell ref="U1465:V1465"/>
    <mergeCell ref="W1465:X1465"/>
    <mergeCell ref="L1462:M1462"/>
    <mergeCell ref="U1462:V1462"/>
    <mergeCell ref="W1462:X1462"/>
    <mergeCell ref="L1463:M1463"/>
    <mergeCell ref="U1463:V1463"/>
    <mergeCell ref="W1463:X1463"/>
    <mergeCell ref="L1460:M1460"/>
    <mergeCell ref="U1460:V1460"/>
    <mergeCell ref="W1460:X1460"/>
    <mergeCell ref="L1461:M1461"/>
    <mergeCell ref="U1461:V1461"/>
    <mergeCell ref="W1461:X1461"/>
    <mergeCell ref="L1458:M1458"/>
    <mergeCell ref="U1458:V1458"/>
    <mergeCell ref="W1458:X1458"/>
    <mergeCell ref="L1459:M1459"/>
    <mergeCell ref="U1459:V1459"/>
    <mergeCell ref="W1459:X1459"/>
    <mergeCell ref="L1456:M1456"/>
    <mergeCell ref="U1456:V1456"/>
    <mergeCell ref="W1456:X1456"/>
    <mergeCell ref="L1457:M1457"/>
    <mergeCell ref="U1457:V1457"/>
    <mergeCell ref="W1457:X1457"/>
    <mergeCell ref="L1454:M1454"/>
    <mergeCell ref="U1454:V1454"/>
    <mergeCell ref="W1454:X1454"/>
    <mergeCell ref="L1455:M1455"/>
    <mergeCell ref="U1455:V1455"/>
    <mergeCell ref="W1455:X1455"/>
    <mergeCell ref="L1452:M1452"/>
    <mergeCell ref="U1452:V1452"/>
    <mergeCell ref="W1452:X1452"/>
    <mergeCell ref="L1453:M1453"/>
    <mergeCell ref="U1453:V1453"/>
    <mergeCell ref="W1453:X1453"/>
    <mergeCell ref="L1450:M1450"/>
    <mergeCell ref="U1450:V1450"/>
    <mergeCell ref="W1450:X1450"/>
    <mergeCell ref="L1451:M1451"/>
    <mergeCell ref="U1451:V1451"/>
    <mergeCell ref="W1451:X1451"/>
    <mergeCell ref="L1448:M1448"/>
    <mergeCell ref="U1448:V1448"/>
    <mergeCell ref="W1448:X1448"/>
    <mergeCell ref="L1449:M1449"/>
    <mergeCell ref="U1449:V1449"/>
    <mergeCell ref="W1449:X1449"/>
    <mergeCell ref="L1446:M1446"/>
    <mergeCell ref="U1446:V1446"/>
    <mergeCell ref="W1446:X1446"/>
    <mergeCell ref="L1447:M1447"/>
    <mergeCell ref="U1447:V1447"/>
    <mergeCell ref="W1447:X1447"/>
    <mergeCell ref="L1444:M1444"/>
    <mergeCell ref="U1444:V1444"/>
    <mergeCell ref="W1444:X1444"/>
    <mergeCell ref="L1445:M1445"/>
    <mergeCell ref="U1445:V1445"/>
    <mergeCell ref="W1445:X1445"/>
    <mergeCell ref="L1442:M1442"/>
    <mergeCell ref="U1442:V1442"/>
    <mergeCell ref="W1442:X1442"/>
    <mergeCell ref="L1443:M1443"/>
    <mergeCell ref="U1443:V1443"/>
    <mergeCell ref="W1443:X1443"/>
    <mergeCell ref="L1440:M1440"/>
    <mergeCell ref="U1440:V1440"/>
    <mergeCell ref="W1440:X1440"/>
    <mergeCell ref="L1441:M1441"/>
    <mergeCell ref="U1441:V1441"/>
    <mergeCell ref="W1441:X1441"/>
    <mergeCell ref="L1438:M1438"/>
    <mergeCell ref="U1438:V1438"/>
    <mergeCell ref="W1438:X1438"/>
    <mergeCell ref="L1439:M1439"/>
    <mergeCell ref="U1439:V1439"/>
    <mergeCell ref="W1439:X1439"/>
    <mergeCell ref="L1436:M1436"/>
    <mergeCell ref="U1436:V1436"/>
    <mergeCell ref="W1436:X1436"/>
    <mergeCell ref="L1437:M1437"/>
    <mergeCell ref="U1437:V1437"/>
    <mergeCell ref="W1437:X1437"/>
    <mergeCell ref="L1434:M1434"/>
    <mergeCell ref="U1434:V1434"/>
    <mergeCell ref="W1434:X1434"/>
    <mergeCell ref="L1435:M1435"/>
    <mergeCell ref="U1435:V1435"/>
    <mergeCell ref="W1435:X1435"/>
    <mergeCell ref="L1432:M1432"/>
    <mergeCell ref="U1432:V1432"/>
    <mergeCell ref="W1432:X1432"/>
    <mergeCell ref="L1433:M1433"/>
    <mergeCell ref="U1433:V1433"/>
    <mergeCell ref="W1433:X1433"/>
    <mergeCell ref="L1430:M1430"/>
    <mergeCell ref="U1430:V1430"/>
    <mergeCell ref="W1430:X1430"/>
    <mergeCell ref="L1431:M1431"/>
    <mergeCell ref="U1431:V1431"/>
    <mergeCell ref="W1431:X1431"/>
    <mergeCell ref="L1428:M1428"/>
    <mergeCell ref="U1428:V1428"/>
    <mergeCell ref="W1428:X1428"/>
    <mergeCell ref="L1429:M1429"/>
    <mergeCell ref="U1429:V1429"/>
    <mergeCell ref="W1429:X1429"/>
    <mergeCell ref="L1426:M1426"/>
    <mergeCell ref="U1426:V1426"/>
    <mergeCell ref="W1426:X1426"/>
    <mergeCell ref="L1427:M1427"/>
    <mergeCell ref="U1427:V1427"/>
    <mergeCell ref="W1427:X1427"/>
    <mergeCell ref="L1424:M1424"/>
    <mergeCell ref="U1424:V1424"/>
    <mergeCell ref="W1424:X1424"/>
    <mergeCell ref="L1425:M1425"/>
    <mergeCell ref="U1425:V1425"/>
    <mergeCell ref="W1425:X1425"/>
    <mergeCell ref="L1422:M1422"/>
    <mergeCell ref="U1422:V1422"/>
    <mergeCell ref="W1422:X1422"/>
    <mergeCell ref="L1423:M1423"/>
    <mergeCell ref="U1423:V1423"/>
    <mergeCell ref="W1423:X1423"/>
    <mergeCell ref="L1420:M1420"/>
    <mergeCell ref="U1420:V1420"/>
    <mergeCell ref="W1420:X1420"/>
    <mergeCell ref="L1421:M1421"/>
    <mergeCell ref="U1421:V1421"/>
    <mergeCell ref="W1421:X1421"/>
    <mergeCell ref="L1418:M1418"/>
    <mergeCell ref="U1418:V1418"/>
    <mergeCell ref="W1418:X1418"/>
    <mergeCell ref="L1419:M1419"/>
    <mergeCell ref="U1419:V1419"/>
    <mergeCell ref="W1419:X1419"/>
    <mergeCell ref="L1416:M1416"/>
    <mergeCell ref="U1416:V1416"/>
    <mergeCell ref="W1416:X1416"/>
    <mergeCell ref="L1417:M1417"/>
    <mergeCell ref="U1417:V1417"/>
    <mergeCell ref="W1417:X1417"/>
    <mergeCell ref="L1414:M1414"/>
    <mergeCell ref="U1414:V1414"/>
    <mergeCell ref="W1414:X1414"/>
    <mergeCell ref="L1415:M1415"/>
    <mergeCell ref="U1415:V1415"/>
    <mergeCell ref="W1415:X1415"/>
    <mergeCell ref="L1412:M1412"/>
    <mergeCell ref="U1412:V1412"/>
    <mergeCell ref="W1412:X1412"/>
    <mergeCell ref="L1413:M1413"/>
    <mergeCell ref="U1413:V1413"/>
    <mergeCell ref="W1413:X1413"/>
    <mergeCell ref="L1410:M1410"/>
    <mergeCell ref="U1410:V1410"/>
    <mergeCell ref="W1410:X1410"/>
    <mergeCell ref="L1411:M1411"/>
    <mergeCell ref="U1411:V1411"/>
    <mergeCell ref="W1411:X1411"/>
    <mergeCell ref="L1408:M1408"/>
    <mergeCell ref="U1408:V1408"/>
    <mergeCell ref="W1408:X1408"/>
    <mergeCell ref="L1409:M1409"/>
    <mergeCell ref="U1409:V1409"/>
    <mergeCell ref="W1409:X1409"/>
    <mergeCell ref="L1406:M1406"/>
    <mergeCell ref="U1406:V1406"/>
    <mergeCell ref="W1406:X1406"/>
    <mergeCell ref="L1407:M1407"/>
    <mergeCell ref="U1407:V1407"/>
    <mergeCell ref="W1407:X1407"/>
    <mergeCell ref="L1404:M1404"/>
    <mergeCell ref="U1404:V1404"/>
    <mergeCell ref="W1404:X1404"/>
    <mergeCell ref="L1405:M1405"/>
    <mergeCell ref="U1405:V1405"/>
    <mergeCell ref="W1405:X1405"/>
    <mergeCell ref="L1402:M1402"/>
    <mergeCell ref="U1402:V1402"/>
    <mergeCell ref="W1402:X1402"/>
    <mergeCell ref="L1403:M1403"/>
    <mergeCell ref="U1403:V1403"/>
    <mergeCell ref="W1403:X1403"/>
    <mergeCell ref="L1400:M1400"/>
    <mergeCell ref="U1400:V1400"/>
    <mergeCell ref="W1400:X1400"/>
    <mergeCell ref="L1401:M1401"/>
    <mergeCell ref="U1401:V1401"/>
    <mergeCell ref="W1401:X1401"/>
    <mergeCell ref="L1398:M1398"/>
    <mergeCell ref="U1398:V1398"/>
    <mergeCell ref="W1398:X1398"/>
    <mergeCell ref="L1399:M1399"/>
    <mergeCell ref="U1399:V1399"/>
    <mergeCell ref="W1399:X1399"/>
    <mergeCell ref="L1396:M1396"/>
    <mergeCell ref="U1396:V1396"/>
    <mergeCell ref="W1396:X1396"/>
    <mergeCell ref="L1397:M1397"/>
    <mergeCell ref="U1397:V1397"/>
    <mergeCell ref="W1397:X1397"/>
    <mergeCell ref="L1394:M1394"/>
    <mergeCell ref="U1394:V1394"/>
    <mergeCell ref="W1394:X1394"/>
    <mergeCell ref="L1395:M1395"/>
    <mergeCell ref="U1395:V1395"/>
    <mergeCell ref="W1395:X1395"/>
    <mergeCell ref="L1392:M1392"/>
    <mergeCell ref="U1392:V1392"/>
    <mergeCell ref="W1392:X1392"/>
    <mergeCell ref="L1393:M1393"/>
    <mergeCell ref="U1393:V1393"/>
    <mergeCell ref="W1393:X1393"/>
    <mergeCell ref="L1390:M1390"/>
    <mergeCell ref="U1390:V1390"/>
    <mergeCell ref="W1390:X1390"/>
    <mergeCell ref="L1391:M1391"/>
    <mergeCell ref="U1391:V1391"/>
    <mergeCell ref="W1391:X1391"/>
    <mergeCell ref="L1388:M1388"/>
    <mergeCell ref="U1388:V1388"/>
    <mergeCell ref="W1388:X1388"/>
    <mergeCell ref="L1389:M1389"/>
    <mergeCell ref="U1389:V1389"/>
    <mergeCell ref="W1389:X1389"/>
    <mergeCell ref="L1386:M1386"/>
    <mergeCell ref="U1386:V1386"/>
    <mergeCell ref="W1386:X1386"/>
    <mergeCell ref="L1387:M1387"/>
    <mergeCell ref="U1387:V1387"/>
    <mergeCell ref="W1387:X1387"/>
    <mergeCell ref="L1384:M1384"/>
    <mergeCell ref="U1384:V1384"/>
    <mergeCell ref="W1384:X1384"/>
    <mergeCell ref="L1385:M1385"/>
    <mergeCell ref="U1385:V1385"/>
    <mergeCell ref="W1385:X1385"/>
    <mergeCell ref="L1382:M1382"/>
    <mergeCell ref="U1382:V1382"/>
    <mergeCell ref="W1382:X1382"/>
    <mergeCell ref="L1383:M1383"/>
    <mergeCell ref="U1383:V1383"/>
    <mergeCell ref="W1383:X1383"/>
    <mergeCell ref="L1380:M1380"/>
    <mergeCell ref="U1380:V1380"/>
    <mergeCell ref="W1380:X1380"/>
    <mergeCell ref="L1381:M1381"/>
    <mergeCell ref="U1381:V1381"/>
    <mergeCell ref="W1381:X1381"/>
    <mergeCell ref="L1378:M1378"/>
    <mergeCell ref="U1378:V1378"/>
    <mergeCell ref="W1378:X1378"/>
    <mergeCell ref="L1379:M1379"/>
    <mergeCell ref="U1379:V1379"/>
    <mergeCell ref="W1379:X1379"/>
    <mergeCell ref="L1376:M1376"/>
    <mergeCell ref="U1376:V1376"/>
    <mergeCell ref="W1376:X1376"/>
    <mergeCell ref="L1377:M1377"/>
    <mergeCell ref="U1377:V1377"/>
    <mergeCell ref="W1377:X1377"/>
    <mergeCell ref="L1374:M1374"/>
    <mergeCell ref="U1374:V1374"/>
    <mergeCell ref="W1374:X1374"/>
    <mergeCell ref="L1375:M1375"/>
    <mergeCell ref="U1375:V1375"/>
    <mergeCell ref="W1375:X1375"/>
    <mergeCell ref="L1372:M1372"/>
    <mergeCell ref="U1372:V1372"/>
    <mergeCell ref="W1372:X1372"/>
    <mergeCell ref="L1373:M1373"/>
    <mergeCell ref="U1373:V1373"/>
    <mergeCell ref="W1373:X1373"/>
    <mergeCell ref="L1370:M1370"/>
    <mergeCell ref="U1370:V1370"/>
    <mergeCell ref="W1370:X1370"/>
    <mergeCell ref="L1371:M1371"/>
    <mergeCell ref="U1371:V1371"/>
    <mergeCell ref="W1371:X1371"/>
    <mergeCell ref="L1368:M1368"/>
    <mergeCell ref="U1368:V1368"/>
    <mergeCell ref="W1368:X1368"/>
    <mergeCell ref="L1369:M1369"/>
    <mergeCell ref="U1369:V1369"/>
    <mergeCell ref="W1369:X1369"/>
    <mergeCell ref="L1366:M1366"/>
    <mergeCell ref="U1366:V1366"/>
    <mergeCell ref="W1366:X1366"/>
    <mergeCell ref="L1367:M1367"/>
    <mergeCell ref="U1367:V1367"/>
    <mergeCell ref="W1367:X1367"/>
    <mergeCell ref="L1364:M1364"/>
    <mergeCell ref="U1364:V1364"/>
    <mergeCell ref="W1364:X1364"/>
    <mergeCell ref="L1365:M1365"/>
    <mergeCell ref="U1365:V1365"/>
    <mergeCell ref="W1365:X1365"/>
    <mergeCell ref="L1362:M1362"/>
    <mergeCell ref="U1362:V1362"/>
    <mergeCell ref="W1362:X1362"/>
    <mergeCell ref="L1363:M1363"/>
    <mergeCell ref="U1363:V1363"/>
    <mergeCell ref="W1363:X1363"/>
    <mergeCell ref="L1360:M1360"/>
    <mergeCell ref="U1360:V1360"/>
    <mergeCell ref="W1360:X1360"/>
    <mergeCell ref="L1361:M1361"/>
    <mergeCell ref="U1361:V1361"/>
    <mergeCell ref="W1361:X1361"/>
    <mergeCell ref="L1358:M1358"/>
    <mergeCell ref="U1358:V1358"/>
    <mergeCell ref="W1358:X1358"/>
    <mergeCell ref="L1359:M1359"/>
    <mergeCell ref="U1359:V1359"/>
    <mergeCell ref="W1359:X1359"/>
    <mergeCell ref="L1356:M1356"/>
    <mergeCell ref="U1356:V1356"/>
    <mergeCell ref="W1356:X1356"/>
    <mergeCell ref="L1357:M1357"/>
    <mergeCell ref="U1357:V1357"/>
    <mergeCell ref="W1357:X1357"/>
    <mergeCell ref="L1354:M1354"/>
    <mergeCell ref="U1354:V1354"/>
    <mergeCell ref="W1354:X1354"/>
    <mergeCell ref="L1355:M1355"/>
    <mergeCell ref="U1355:V1355"/>
    <mergeCell ref="W1355:X1355"/>
    <mergeCell ref="L1352:M1352"/>
    <mergeCell ref="U1352:V1352"/>
    <mergeCell ref="W1352:X1352"/>
    <mergeCell ref="L1353:M1353"/>
    <mergeCell ref="U1353:V1353"/>
    <mergeCell ref="W1353:X1353"/>
    <mergeCell ref="L1350:M1350"/>
    <mergeCell ref="U1350:V1350"/>
    <mergeCell ref="W1350:X1350"/>
    <mergeCell ref="L1351:M1351"/>
    <mergeCell ref="U1351:V1351"/>
    <mergeCell ref="W1351:X1351"/>
    <mergeCell ref="L1348:M1348"/>
    <mergeCell ref="U1348:V1348"/>
    <mergeCell ref="W1348:X1348"/>
    <mergeCell ref="L1349:M1349"/>
    <mergeCell ref="U1349:V1349"/>
    <mergeCell ref="W1349:X1349"/>
    <mergeCell ref="L1346:M1346"/>
    <mergeCell ref="U1346:V1346"/>
    <mergeCell ref="W1346:X1346"/>
    <mergeCell ref="L1347:M1347"/>
    <mergeCell ref="U1347:V1347"/>
    <mergeCell ref="W1347:X1347"/>
    <mergeCell ref="L1344:M1344"/>
    <mergeCell ref="U1344:V1344"/>
    <mergeCell ref="W1344:X1344"/>
    <mergeCell ref="L1345:M1345"/>
    <mergeCell ref="U1345:V1345"/>
    <mergeCell ref="W1345:X1345"/>
    <mergeCell ref="L1342:M1342"/>
    <mergeCell ref="U1342:V1342"/>
    <mergeCell ref="W1342:X1342"/>
    <mergeCell ref="L1343:M1343"/>
    <mergeCell ref="U1343:V1343"/>
    <mergeCell ref="W1343:X1343"/>
    <mergeCell ref="L1340:M1340"/>
    <mergeCell ref="U1340:V1340"/>
    <mergeCell ref="W1340:X1340"/>
    <mergeCell ref="L1341:M1341"/>
    <mergeCell ref="U1341:V1341"/>
    <mergeCell ref="W1341:X1341"/>
    <mergeCell ref="L1338:M1338"/>
    <mergeCell ref="U1338:V1338"/>
    <mergeCell ref="W1338:X1338"/>
    <mergeCell ref="L1339:M1339"/>
    <mergeCell ref="U1339:V1339"/>
    <mergeCell ref="W1339:X1339"/>
    <mergeCell ref="L1336:M1336"/>
    <mergeCell ref="U1336:V1336"/>
    <mergeCell ref="W1336:X1336"/>
    <mergeCell ref="L1337:M1337"/>
    <mergeCell ref="U1337:V1337"/>
    <mergeCell ref="W1337:X1337"/>
    <mergeCell ref="L1334:M1334"/>
    <mergeCell ref="U1334:V1334"/>
    <mergeCell ref="W1334:X1334"/>
    <mergeCell ref="L1335:M1335"/>
    <mergeCell ref="U1335:V1335"/>
    <mergeCell ref="W1335:X1335"/>
    <mergeCell ref="L1332:M1332"/>
    <mergeCell ref="U1332:V1332"/>
    <mergeCell ref="W1332:X1332"/>
    <mergeCell ref="L1333:M1333"/>
    <mergeCell ref="U1333:V1333"/>
    <mergeCell ref="W1333:X1333"/>
    <mergeCell ref="L1330:M1330"/>
    <mergeCell ref="U1330:V1330"/>
    <mergeCell ref="W1330:X1330"/>
    <mergeCell ref="L1331:M1331"/>
    <mergeCell ref="U1331:V1331"/>
    <mergeCell ref="W1331:X1331"/>
    <mergeCell ref="L1328:M1328"/>
    <mergeCell ref="U1328:V1328"/>
    <mergeCell ref="W1328:X1328"/>
    <mergeCell ref="L1329:M1329"/>
    <mergeCell ref="U1329:V1329"/>
    <mergeCell ref="W1329:X1329"/>
    <mergeCell ref="L1326:M1326"/>
    <mergeCell ref="U1326:V1326"/>
    <mergeCell ref="W1326:X1326"/>
    <mergeCell ref="L1327:M1327"/>
    <mergeCell ref="U1327:V1327"/>
    <mergeCell ref="W1327:X1327"/>
    <mergeCell ref="L1324:M1324"/>
    <mergeCell ref="U1324:V1324"/>
    <mergeCell ref="W1324:X1324"/>
    <mergeCell ref="L1325:M1325"/>
    <mergeCell ref="U1325:V1325"/>
    <mergeCell ref="W1325:X1325"/>
    <mergeCell ref="L1322:M1322"/>
    <mergeCell ref="U1322:V1322"/>
    <mergeCell ref="W1322:X1322"/>
    <mergeCell ref="L1323:M1323"/>
    <mergeCell ref="U1323:V1323"/>
    <mergeCell ref="W1323:X1323"/>
    <mergeCell ref="L1320:M1320"/>
    <mergeCell ref="U1320:V1320"/>
    <mergeCell ref="W1320:X1320"/>
    <mergeCell ref="L1321:M1321"/>
    <mergeCell ref="U1321:V1321"/>
    <mergeCell ref="W1321:X1321"/>
    <mergeCell ref="L1318:M1318"/>
    <mergeCell ref="U1318:V1318"/>
    <mergeCell ref="W1318:X1318"/>
    <mergeCell ref="L1319:M1319"/>
    <mergeCell ref="U1319:V1319"/>
    <mergeCell ref="W1319:X1319"/>
    <mergeCell ref="L1316:M1316"/>
    <mergeCell ref="U1316:V1316"/>
    <mergeCell ref="W1316:X1316"/>
    <mergeCell ref="L1317:M1317"/>
    <mergeCell ref="U1317:V1317"/>
    <mergeCell ref="W1317:X1317"/>
    <mergeCell ref="L1314:M1314"/>
    <mergeCell ref="U1314:V1314"/>
    <mergeCell ref="W1314:X1314"/>
    <mergeCell ref="L1315:M1315"/>
    <mergeCell ref="U1315:V1315"/>
    <mergeCell ref="W1315:X1315"/>
    <mergeCell ref="L1312:M1312"/>
    <mergeCell ref="U1312:V1312"/>
    <mergeCell ref="W1312:X1312"/>
    <mergeCell ref="L1313:M1313"/>
    <mergeCell ref="U1313:V1313"/>
    <mergeCell ref="W1313:X1313"/>
    <mergeCell ref="L1310:M1310"/>
    <mergeCell ref="U1310:V1310"/>
    <mergeCell ref="W1310:X1310"/>
    <mergeCell ref="L1311:M1311"/>
    <mergeCell ref="U1311:V1311"/>
    <mergeCell ref="W1311:X1311"/>
    <mergeCell ref="L1308:M1308"/>
    <mergeCell ref="U1308:V1308"/>
    <mergeCell ref="W1308:X1308"/>
    <mergeCell ref="L1309:M1309"/>
    <mergeCell ref="U1309:V1309"/>
    <mergeCell ref="W1309:X1309"/>
    <mergeCell ref="L1306:M1306"/>
    <mergeCell ref="U1306:V1306"/>
    <mergeCell ref="W1306:X1306"/>
    <mergeCell ref="L1307:M1307"/>
    <mergeCell ref="U1307:V1307"/>
    <mergeCell ref="W1307:X1307"/>
    <mergeCell ref="L1304:M1304"/>
    <mergeCell ref="U1304:V1304"/>
    <mergeCell ref="W1304:X1304"/>
    <mergeCell ref="L1305:M1305"/>
    <mergeCell ref="U1305:V1305"/>
    <mergeCell ref="W1305:X1305"/>
    <mergeCell ref="L1302:M1302"/>
    <mergeCell ref="U1302:V1302"/>
    <mergeCell ref="W1302:X1302"/>
    <mergeCell ref="L1303:M1303"/>
    <mergeCell ref="U1303:V1303"/>
    <mergeCell ref="W1303:X1303"/>
    <mergeCell ref="L1300:M1300"/>
    <mergeCell ref="U1300:V1300"/>
    <mergeCell ref="W1300:X1300"/>
    <mergeCell ref="L1301:M1301"/>
    <mergeCell ref="U1301:V1301"/>
    <mergeCell ref="W1301:X1301"/>
    <mergeCell ref="L1298:M1298"/>
    <mergeCell ref="U1298:V1298"/>
    <mergeCell ref="W1298:X1298"/>
    <mergeCell ref="L1299:M1299"/>
    <mergeCell ref="U1299:V1299"/>
    <mergeCell ref="W1299:X1299"/>
    <mergeCell ref="L1296:M1296"/>
    <mergeCell ref="U1296:V1296"/>
    <mergeCell ref="W1296:X1296"/>
    <mergeCell ref="L1297:M1297"/>
    <mergeCell ref="U1297:V1297"/>
    <mergeCell ref="W1297:X1297"/>
    <mergeCell ref="L1294:M1294"/>
    <mergeCell ref="U1294:V1294"/>
    <mergeCell ref="W1294:X1294"/>
    <mergeCell ref="L1295:M1295"/>
    <mergeCell ref="U1295:V1295"/>
    <mergeCell ref="W1295:X1295"/>
    <mergeCell ref="L1292:M1292"/>
    <mergeCell ref="U1292:V1292"/>
    <mergeCell ref="W1292:X1292"/>
    <mergeCell ref="L1293:M1293"/>
    <mergeCell ref="U1293:V1293"/>
    <mergeCell ref="W1293:X1293"/>
    <mergeCell ref="L1290:M1290"/>
    <mergeCell ref="U1290:V1290"/>
    <mergeCell ref="W1290:X1290"/>
    <mergeCell ref="L1291:M1291"/>
    <mergeCell ref="U1291:V1291"/>
    <mergeCell ref="W1291:X1291"/>
    <mergeCell ref="L1288:M1288"/>
    <mergeCell ref="U1288:V1288"/>
    <mergeCell ref="W1288:X1288"/>
    <mergeCell ref="L1289:M1289"/>
    <mergeCell ref="U1289:V1289"/>
    <mergeCell ref="W1289:X1289"/>
    <mergeCell ref="L1286:M1286"/>
    <mergeCell ref="U1286:V1286"/>
    <mergeCell ref="W1286:X1286"/>
    <mergeCell ref="L1287:M1287"/>
    <mergeCell ref="U1287:V1287"/>
    <mergeCell ref="W1287:X1287"/>
    <mergeCell ref="L1284:M1284"/>
    <mergeCell ref="U1284:V1284"/>
    <mergeCell ref="W1284:X1284"/>
    <mergeCell ref="L1285:M1285"/>
    <mergeCell ref="U1285:V1285"/>
    <mergeCell ref="W1285:X1285"/>
    <mergeCell ref="L1282:M1282"/>
    <mergeCell ref="U1282:V1282"/>
    <mergeCell ref="W1282:X1282"/>
    <mergeCell ref="L1283:M1283"/>
    <mergeCell ref="U1283:V1283"/>
    <mergeCell ref="W1283:X1283"/>
    <mergeCell ref="L1280:M1280"/>
    <mergeCell ref="U1280:V1280"/>
    <mergeCell ref="W1280:X1280"/>
    <mergeCell ref="L1281:M1281"/>
    <mergeCell ref="U1281:V1281"/>
    <mergeCell ref="W1281:X1281"/>
    <mergeCell ref="L1278:M1278"/>
    <mergeCell ref="U1278:V1278"/>
    <mergeCell ref="W1278:X1278"/>
    <mergeCell ref="L1279:M1279"/>
    <mergeCell ref="U1279:V1279"/>
    <mergeCell ref="W1279:X1279"/>
    <mergeCell ref="L1276:M1276"/>
    <mergeCell ref="U1276:V1276"/>
    <mergeCell ref="W1276:X1276"/>
    <mergeCell ref="L1277:M1277"/>
    <mergeCell ref="U1277:V1277"/>
    <mergeCell ref="W1277:X1277"/>
    <mergeCell ref="L1274:M1274"/>
    <mergeCell ref="U1274:V1274"/>
    <mergeCell ref="W1274:X1274"/>
    <mergeCell ref="L1275:M1275"/>
    <mergeCell ref="U1275:V1275"/>
    <mergeCell ref="W1275:X1275"/>
    <mergeCell ref="L1272:M1272"/>
    <mergeCell ref="U1272:V1272"/>
    <mergeCell ref="W1272:X1272"/>
    <mergeCell ref="L1273:M1273"/>
    <mergeCell ref="U1273:V1273"/>
    <mergeCell ref="W1273:X1273"/>
    <mergeCell ref="L1270:M1270"/>
    <mergeCell ref="U1270:V1270"/>
    <mergeCell ref="W1270:X1270"/>
    <mergeCell ref="L1271:M1271"/>
    <mergeCell ref="U1271:V1271"/>
    <mergeCell ref="W1271:X1271"/>
    <mergeCell ref="L1268:M1268"/>
    <mergeCell ref="U1268:V1268"/>
    <mergeCell ref="W1268:X1268"/>
    <mergeCell ref="L1269:M1269"/>
    <mergeCell ref="U1269:V1269"/>
    <mergeCell ref="W1269:X1269"/>
    <mergeCell ref="L1266:M1266"/>
    <mergeCell ref="U1266:V1266"/>
    <mergeCell ref="W1266:X1266"/>
    <mergeCell ref="L1267:M1267"/>
    <mergeCell ref="U1267:V1267"/>
    <mergeCell ref="W1267:X1267"/>
    <mergeCell ref="L1264:M1264"/>
    <mergeCell ref="U1264:V1264"/>
    <mergeCell ref="W1264:X1264"/>
    <mergeCell ref="L1265:M1265"/>
    <mergeCell ref="U1265:V1265"/>
    <mergeCell ref="W1265:X1265"/>
    <mergeCell ref="L1262:M1262"/>
    <mergeCell ref="U1262:V1262"/>
    <mergeCell ref="W1262:X1262"/>
    <mergeCell ref="L1263:M1263"/>
    <mergeCell ref="U1263:V1263"/>
    <mergeCell ref="W1263:X1263"/>
    <mergeCell ref="L1260:M1260"/>
    <mergeCell ref="U1260:V1260"/>
    <mergeCell ref="W1260:X1260"/>
    <mergeCell ref="L1261:M1261"/>
    <mergeCell ref="U1261:V1261"/>
    <mergeCell ref="W1261:X1261"/>
    <mergeCell ref="L1258:M1258"/>
    <mergeCell ref="U1258:V1258"/>
    <mergeCell ref="W1258:X1258"/>
    <mergeCell ref="L1259:M1259"/>
    <mergeCell ref="U1259:V1259"/>
    <mergeCell ref="W1259:X1259"/>
    <mergeCell ref="L1256:M1256"/>
    <mergeCell ref="U1256:V1256"/>
    <mergeCell ref="W1256:X1256"/>
    <mergeCell ref="L1257:M1257"/>
    <mergeCell ref="U1257:V1257"/>
    <mergeCell ref="W1257:X1257"/>
    <mergeCell ref="L1254:M1254"/>
    <mergeCell ref="U1254:V1254"/>
    <mergeCell ref="W1254:X1254"/>
    <mergeCell ref="L1255:M1255"/>
    <mergeCell ref="U1255:V1255"/>
    <mergeCell ref="W1255:X1255"/>
    <mergeCell ref="L1252:M1252"/>
    <mergeCell ref="U1252:V1252"/>
    <mergeCell ref="W1252:X1252"/>
    <mergeCell ref="L1253:M1253"/>
    <mergeCell ref="U1253:V1253"/>
    <mergeCell ref="W1253:X1253"/>
    <mergeCell ref="L1250:M1250"/>
    <mergeCell ref="U1250:V1250"/>
    <mergeCell ref="W1250:X1250"/>
    <mergeCell ref="L1251:M1251"/>
    <mergeCell ref="U1251:V1251"/>
    <mergeCell ref="W1251:X1251"/>
    <mergeCell ref="L1248:M1248"/>
    <mergeCell ref="U1248:V1248"/>
    <mergeCell ref="W1248:X1248"/>
    <mergeCell ref="L1249:M1249"/>
    <mergeCell ref="U1249:V1249"/>
    <mergeCell ref="W1249:X1249"/>
    <mergeCell ref="L1246:M1246"/>
    <mergeCell ref="U1246:V1246"/>
    <mergeCell ref="W1246:X1246"/>
    <mergeCell ref="L1247:M1247"/>
    <mergeCell ref="U1247:V1247"/>
    <mergeCell ref="W1247:X1247"/>
    <mergeCell ref="L1244:M1244"/>
    <mergeCell ref="U1244:V1244"/>
    <mergeCell ref="W1244:X1244"/>
    <mergeCell ref="L1245:M1245"/>
    <mergeCell ref="U1245:V1245"/>
    <mergeCell ref="W1245:X1245"/>
    <mergeCell ref="L1242:M1242"/>
    <mergeCell ref="U1242:V1242"/>
    <mergeCell ref="W1242:X1242"/>
    <mergeCell ref="L1243:M1243"/>
    <mergeCell ref="U1243:V1243"/>
    <mergeCell ref="W1243:X1243"/>
    <mergeCell ref="L1240:M1240"/>
    <mergeCell ref="U1240:V1240"/>
    <mergeCell ref="W1240:X1240"/>
    <mergeCell ref="L1241:M1241"/>
    <mergeCell ref="U1241:V1241"/>
    <mergeCell ref="W1241:X1241"/>
    <mergeCell ref="L1238:M1238"/>
    <mergeCell ref="U1238:V1238"/>
    <mergeCell ref="W1238:X1238"/>
    <mergeCell ref="L1239:M1239"/>
    <mergeCell ref="U1239:V1239"/>
    <mergeCell ref="W1239:X1239"/>
    <mergeCell ref="L1236:M1236"/>
    <mergeCell ref="U1236:V1236"/>
    <mergeCell ref="W1236:X1236"/>
    <mergeCell ref="L1237:M1237"/>
    <mergeCell ref="U1237:V1237"/>
    <mergeCell ref="W1237:X1237"/>
    <mergeCell ref="L1234:M1234"/>
    <mergeCell ref="U1234:V1234"/>
    <mergeCell ref="W1234:X1234"/>
    <mergeCell ref="L1235:M1235"/>
    <mergeCell ref="U1235:V1235"/>
    <mergeCell ref="W1235:X1235"/>
    <mergeCell ref="L1232:M1232"/>
    <mergeCell ref="U1232:V1232"/>
    <mergeCell ref="W1232:X1232"/>
    <mergeCell ref="L1233:M1233"/>
    <mergeCell ref="U1233:V1233"/>
    <mergeCell ref="W1233:X1233"/>
    <mergeCell ref="L1230:M1230"/>
    <mergeCell ref="U1230:V1230"/>
    <mergeCell ref="W1230:X1230"/>
    <mergeCell ref="L1231:M1231"/>
    <mergeCell ref="U1231:V1231"/>
    <mergeCell ref="W1231:X1231"/>
    <mergeCell ref="L1228:M1228"/>
    <mergeCell ref="U1228:V1228"/>
    <mergeCell ref="W1228:X1228"/>
    <mergeCell ref="L1229:M1229"/>
    <mergeCell ref="U1229:V1229"/>
    <mergeCell ref="W1229:X1229"/>
    <mergeCell ref="L1226:M1226"/>
    <mergeCell ref="U1226:V1226"/>
    <mergeCell ref="W1226:X1226"/>
    <mergeCell ref="L1227:M1227"/>
    <mergeCell ref="U1227:V1227"/>
    <mergeCell ref="W1227:X1227"/>
    <mergeCell ref="L1224:M1224"/>
    <mergeCell ref="U1224:V1224"/>
    <mergeCell ref="W1224:X1224"/>
    <mergeCell ref="L1225:M1225"/>
    <mergeCell ref="U1225:V1225"/>
    <mergeCell ref="W1225:X1225"/>
    <mergeCell ref="L1222:M1222"/>
    <mergeCell ref="U1222:V1222"/>
    <mergeCell ref="W1222:X1222"/>
    <mergeCell ref="L1223:M1223"/>
    <mergeCell ref="U1223:V1223"/>
    <mergeCell ref="W1223:X1223"/>
    <mergeCell ref="L1220:M1220"/>
    <mergeCell ref="U1220:V1220"/>
    <mergeCell ref="W1220:X1220"/>
    <mergeCell ref="L1221:M1221"/>
    <mergeCell ref="U1221:V1221"/>
    <mergeCell ref="W1221:X1221"/>
    <mergeCell ref="L1218:M1218"/>
    <mergeCell ref="U1218:V1218"/>
    <mergeCell ref="W1218:X1218"/>
    <mergeCell ref="L1219:M1219"/>
    <mergeCell ref="U1219:V1219"/>
    <mergeCell ref="W1219:X1219"/>
    <mergeCell ref="L1216:M1216"/>
    <mergeCell ref="U1216:V1216"/>
    <mergeCell ref="W1216:X1216"/>
    <mergeCell ref="L1217:M1217"/>
    <mergeCell ref="U1217:V1217"/>
    <mergeCell ref="W1217:X1217"/>
    <mergeCell ref="L1214:M1214"/>
    <mergeCell ref="U1214:V1214"/>
    <mergeCell ref="W1214:X1214"/>
    <mergeCell ref="L1215:M1215"/>
    <mergeCell ref="U1215:V1215"/>
    <mergeCell ref="W1215:X1215"/>
    <mergeCell ref="L1212:M1212"/>
    <mergeCell ref="U1212:V1212"/>
    <mergeCell ref="W1212:X1212"/>
    <mergeCell ref="L1213:M1213"/>
    <mergeCell ref="U1213:V1213"/>
    <mergeCell ref="W1213:X1213"/>
    <mergeCell ref="L1210:M1210"/>
    <mergeCell ref="U1210:V1210"/>
    <mergeCell ref="W1210:X1210"/>
    <mergeCell ref="L1211:M1211"/>
    <mergeCell ref="U1211:V1211"/>
    <mergeCell ref="W1211:X1211"/>
    <mergeCell ref="L1208:M1208"/>
    <mergeCell ref="U1208:V1208"/>
    <mergeCell ref="W1208:X1208"/>
    <mergeCell ref="L1209:M1209"/>
    <mergeCell ref="U1209:V1209"/>
    <mergeCell ref="W1209:X1209"/>
    <mergeCell ref="L1206:M1206"/>
    <mergeCell ref="U1206:V1206"/>
    <mergeCell ref="W1206:X1206"/>
    <mergeCell ref="L1207:M1207"/>
    <mergeCell ref="U1207:V1207"/>
    <mergeCell ref="W1207:X1207"/>
    <mergeCell ref="L1204:M1204"/>
    <mergeCell ref="U1204:V1204"/>
    <mergeCell ref="W1204:X1204"/>
    <mergeCell ref="L1205:M1205"/>
    <mergeCell ref="U1205:V1205"/>
    <mergeCell ref="W1205:X1205"/>
    <mergeCell ref="L1202:M1202"/>
    <mergeCell ref="U1202:V1202"/>
    <mergeCell ref="W1202:X1202"/>
    <mergeCell ref="L1203:M1203"/>
    <mergeCell ref="U1203:V1203"/>
    <mergeCell ref="W1203:X1203"/>
    <mergeCell ref="L1200:M1200"/>
    <mergeCell ref="U1200:V1200"/>
    <mergeCell ref="W1200:X1200"/>
    <mergeCell ref="L1201:M1201"/>
    <mergeCell ref="U1201:V1201"/>
    <mergeCell ref="W1201:X1201"/>
    <mergeCell ref="L1198:M1198"/>
    <mergeCell ref="U1198:V1198"/>
    <mergeCell ref="W1198:X1198"/>
    <mergeCell ref="L1199:M1199"/>
    <mergeCell ref="U1199:V1199"/>
    <mergeCell ref="W1199:X1199"/>
    <mergeCell ref="L1196:M1196"/>
    <mergeCell ref="U1196:V1196"/>
    <mergeCell ref="W1196:X1196"/>
    <mergeCell ref="L1197:M1197"/>
    <mergeCell ref="U1197:V1197"/>
    <mergeCell ref="W1197:X1197"/>
    <mergeCell ref="L1194:M1194"/>
    <mergeCell ref="U1194:V1194"/>
    <mergeCell ref="W1194:X1194"/>
    <mergeCell ref="L1195:M1195"/>
    <mergeCell ref="U1195:V1195"/>
    <mergeCell ref="W1195:X1195"/>
    <mergeCell ref="L1192:M1192"/>
    <mergeCell ref="U1192:V1192"/>
    <mergeCell ref="W1192:X1192"/>
    <mergeCell ref="L1193:M1193"/>
    <mergeCell ref="U1193:V1193"/>
    <mergeCell ref="W1193:X1193"/>
    <mergeCell ref="L1190:M1190"/>
    <mergeCell ref="U1190:V1190"/>
    <mergeCell ref="W1190:X1190"/>
    <mergeCell ref="L1191:M1191"/>
    <mergeCell ref="U1191:V1191"/>
    <mergeCell ref="W1191:X1191"/>
    <mergeCell ref="L1188:M1188"/>
    <mergeCell ref="U1188:V1188"/>
    <mergeCell ref="W1188:X1188"/>
    <mergeCell ref="L1189:M1189"/>
    <mergeCell ref="U1189:V1189"/>
    <mergeCell ref="W1189:X1189"/>
    <mergeCell ref="L1186:M1186"/>
    <mergeCell ref="U1186:V1186"/>
    <mergeCell ref="W1186:X1186"/>
    <mergeCell ref="L1187:M1187"/>
    <mergeCell ref="U1187:V1187"/>
    <mergeCell ref="W1187:X1187"/>
    <mergeCell ref="L1184:M1184"/>
    <mergeCell ref="U1184:V1184"/>
    <mergeCell ref="W1184:X1184"/>
    <mergeCell ref="L1185:M1185"/>
    <mergeCell ref="U1185:V1185"/>
    <mergeCell ref="W1185:X1185"/>
    <mergeCell ref="L1182:M1182"/>
    <mergeCell ref="U1182:V1182"/>
    <mergeCell ref="W1182:X1182"/>
    <mergeCell ref="L1183:M1183"/>
    <mergeCell ref="U1183:V1183"/>
    <mergeCell ref="W1183:X1183"/>
    <mergeCell ref="L1180:M1180"/>
    <mergeCell ref="U1180:V1180"/>
    <mergeCell ref="W1180:X1180"/>
    <mergeCell ref="L1181:M1181"/>
    <mergeCell ref="U1181:V1181"/>
    <mergeCell ref="W1181:X1181"/>
    <mergeCell ref="L1178:M1178"/>
    <mergeCell ref="U1178:V1178"/>
    <mergeCell ref="W1178:X1178"/>
    <mergeCell ref="L1179:M1179"/>
    <mergeCell ref="U1179:V1179"/>
    <mergeCell ref="W1179:X1179"/>
    <mergeCell ref="L1176:M1176"/>
    <mergeCell ref="U1176:V1176"/>
    <mergeCell ref="W1176:X1176"/>
    <mergeCell ref="L1177:M1177"/>
    <mergeCell ref="U1177:V1177"/>
    <mergeCell ref="W1177:X1177"/>
    <mergeCell ref="L1174:M1174"/>
    <mergeCell ref="U1174:V1174"/>
    <mergeCell ref="W1174:X1174"/>
    <mergeCell ref="L1175:M1175"/>
    <mergeCell ref="U1175:V1175"/>
    <mergeCell ref="W1175:X1175"/>
    <mergeCell ref="L1172:M1172"/>
    <mergeCell ref="U1172:V1172"/>
    <mergeCell ref="W1172:X1172"/>
    <mergeCell ref="L1173:M1173"/>
    <mergeCell ref="U1173:V1173"/>
    <mergeCell ref="W1173:X1173"/>
    <mergeCell ref="L1170:M1170"/>
    <mergeCell ref="U1170:V1170"/>
    <mergeCell ref="W1170:X1170"/>
    <mergeCell ref="L1171:M1171"/>
    <mergeCell ref="U1171:V1171"/>
    <mergeCell ref="W1171:X1171"/>
    <mergeCell ref="L1168:M1168"/>
    <mergeCell ref="U1168:V1168"/>
    <mergeCell ref="W1168:X1168"/>
    <mergeCell ref="L1169:M1169"/>
    <mergeCell ref="U1169:V1169"/>
    <mergeCell ref="W1169:X1169"/>
    <mergeCell ref="L1166:M1166"/>
    <mergeCell ref="U1166:V1166"/>
    <mergeCell ref="W1166:X1166"/>
    <mergeCell ref="L1167:M1167"/>
    <mergeCell ref="U1167:V1167"/>
    <mergeCell ref="W1167:X1167"/>
    <mergeCell ref="L1164:M1164"/>
    <mergeCell ref="U1164:V1164"/>
    <mergeCell ref="W1164:X1164"/>
    <mergeCell ref="L1165:M1165"/>
    <mergeCell ref="U1165:V1165"/>
    <mergeCell ref="W1165:X1165"/>
    <mergeCell ref="L1162:M1162"/>
    <mergeCell ref="U1162:V1162"/>
    <mergeCell ref="W1162:X1162"/>
    <mergeCell ref="L1163:M1163"/>
    <mergeCell ref="U1163:V1163"/>
    <mergeCell ref="W1163:X1163"/>
    <mergeCell ref="L1160:M1160"/>
    <mergeCell ref="U1160:V1160"/>
    <mergeCell ref="W1160:X1160"/>
    <mergeCell ref="L1161:M1161"/>
    <mergeCell ref="U1161:V1161"/>
    <mergeCell ref="W1161:X1161"/>
    <mergeCell ref="L1158:M1158"/>
    <mergeCell ref="U1158:V1158"/>
    <mergeCell ref="W1158:X1158"/>
    <mergeCell ref="L1159:M1159"/>
    <mergeCell ref="U1159:V1159"/>
    <mergeCell ref="W1159:X1159"/>
    <mergeCell ref="L1156:M1156"/>
    <mergeCell ref="U1156:V1156"/>
    <mergeCell ref="W1156:X1156"/>
    <mergeCell ref="L1157:M1157"/>
    <mergeCell ref="U1157:V1157"/>
    <mergeCell ref="W1157:X1157"/>
    <mergeCell ref="L1154:M1154"/>
    <mergeCell ref="U1154:V1154"/>
    <mergeCell ref="W1154:X1154"/>
    <mergeCell ref="L1155:M1155"/>
    <mergeCell ref="U1155:V1155"/>
    <mergeCell ref="W1155:X1155"/>
    <mergeCell ref="L1152:M1152"/>
    <mergeCell ref="U1152:V1152"/>
    <mergeCell ref="W1152:X1152"/>
    <mergeCell ref="L1153:M1153"/>
    <mergeCell ref="U1153:V1153"/>
    <mergeCell ref="W1153:X1153"/>
    <mergeCell ref="L1150:M1150"/>
    <mergeCell ref="U1150:V1150"/>
    <mergeCell ref="W1150:X1150"/>
    <mergeCell ref="L1151:M1151"/>
    <mergeCell ref="U1151:V1151"/>
    <mergeCell ref="W1151:X1151"/>
    <mergeCell ref="L1148:M1148"/>
    <mergeCell ref="U1148:V1148"/>
    <mergeCell ref="W1148:X1148"/>
    <mergeCell ref="L1149:M1149"/>
    <mergeCell ref="U1149:V1149"/>
    <mergeCell ref="W1149:X1149"/>
    <mergeCell ref="L1146:M1146"/>
    <mergeCell ref="U1146:V1146"/>
    <mergeCell ref="W1146:X1146"/>
    <mergeCell ref="L1147:M1147"/>
    <mergeCell ref="U1147:V1147"/>
    <mergeCell ref="W1147:X1147"/>
    <mergeCell ref="L1144:M1144"/>
    <mergeCell ref="U1144:V1144"/>
    <mergeCell ref="W1144:X1144"/>
    <mergeCell ref="L1145:M1145"/>
    <mergeCell ref="U1145:V1145"/>
    <mergeCell ref="W1145:X1145"/>
    <mergeCell ref="L1142:M1142"/>
    <mergeCell ref="U1142:V1142"/>
    <mergeCell ref="W1142:X1142"/>
    <mergeCell ref="L1143:M1143"/>
    <mergeCell ref="U1143:V1143"/>
    <mergeCell ref="W1143:X1143"/>
    <mergeCell ref="L1140:M1140"/>
    <mergeCell ref="U1140:V1140"/>
    <mergeCell ref="W1140:X1140"/>
    <mergeCell ref="L1141:M1141"/>
    <mergeCell ref="U1141:V1141"/>
    <mergeCell ref="W1141:X1141"/>
    <mergeCell ref="L1138:M1138"/>
    <mergeCell ref="U1138:V1138"/>
    <mergeCell ref="W1138:X1138"/>
    <mergeCell ref="L1139:M1139"/>
    <mergeCell ref="U1139:V1139"/>
    <mergeCell ref="W1139:X1139"/>
    <mergeCell ref="L1136:M1136"/>
    <mergeCell ref="U1136:V1136"/>
    <mergeCell ref="W1136:X1136"/>
    <mergeCell ref="L1137:M1137"/>
    <mergeCell ref="U1137:V1137"/>
    <mergeCell ref="W1137:X1137"/>
    <mergeCell ref="L1134:M1134"/>
    <mergeCell ref="U1134:V1134"/>
    <mergeCell ref="W1134:X1134"/>
    <mergeCell ref="L1135:M1135"/>
    <mergeCell ref="U1135:V1135"/>
    <mergeCell ref="W1135:X1135"/>
    <mergeCell ref="L1132:M1132"/>
    <mergeCell ref="U1132:V1132"/>
    <mergeCell ref="W1132:X1132"/>
    <mergeCell ref="L1133:M1133"/>
    <mergeCell ref="U1133:V1133"/>
    <mergeCell ref="W1133:X1133"/>
    <mergeCell ref="L1130:M1130"/>
    <mergeCell ref="U1130:V1130"/>
    <mergeCell ref="W1130:X1130"/>
    <mergeCell ref="L1131:M1131"/>
    <mergeCell ref="U1131:V1131"/>
    <mergeCell ref="W1131:X1131"/>
    <mergeCell ref="L1128:M1128"/>
    <mergeCell ref="U1128:V1128"/>
    <mergeCell ref="W1128:X1128"/>
    <mergeCell ref="L1129:M1129"/>
    <mergeCell ref="U1129:V1129"/>
    <mergeCell ref="W1129:X1129"/>
    <mergeCell ref="L1126:M1126"/>
    <mergeCell ref="U1126:V1126"/>
    <mergeCell ref="W1126:X1126"/>
    <mergeCell ref="L1127:M1127"/>
    <mergeCell ref="U1127:V1127"/>
    <mergeCell ref="W1127:X1127"/>
    <mergeCell ref="L1124:M1124"/>
    <mergeCell ref="U1124:V1124"/>
    <mergeCell ref="W1124:X1124"/>
    <mergeCell ref="L1125:M1125"/>
    <mergeCell ref="U1125:V1125"/>
    <mergeCell ref="W1125:X1125"/>
    <mergeCell ref="L1123:M1123"/>
    <mergeCell ref="U1123:V1123"/>
    <mergeCell ref="W1123:X1123"/>
    <mergeCell ref="AT1123:AU1123"/>
    <mergeCell ref="AV1123:AW1123"/>
    <mergeCell ref="BB1123:BC1123"/>
    <mergeCell ref="L1122:M1122"/>
    <mergeCell ref="U1122:V1122"/>
    <mergeCell ref="W1122:X1122"/>
    <mergeCell ref="AT1122:AU1122"/>
    <mergeCell ref="AV1122:AW1122"/>
    <mergeCell ref="BB1122:BC1122"/>
    <mergeCell ref="L1121:M1121"/>
    <mergeCell ref="U1121:V1121"/>
    <mergeCell ref="W1121:X1121"/>
    <mergeCell ref="AT1121:AU1121"/>
    <mergeCell ref="AV1121:AW1121"/>
    <mergeCell ref="BB1121:BC1121"/>
    <mergeCell ref="L1120:M1120"/>
    <mergeCell ref="U1120:V1120"/>
    <mergeCell ref="W1120:X1120"/>
    <mergeCell ref="AT1120:AU1120"/>
    <mergeCell ref="AV1120:AW1120"/>
    <mergeCell ref="BB1120:BC1120"/>
    <mergeCell ref="L1119:M1119"/>
    <mergeCell ref="U1119:V1119"/>
    <mergeCell ref="W1119:X1119"/>
    <mergeCell ref="AT1119:AU1119"/>
    <mergeCell ref="AV1119:AW1119"/>
    <mergeCell ref="BB1119:BC1119"/>
    <mergeCell ref="L1118:M1118"/>
    <mergeCell ref="U1118:V1118"/>
    <mergeCell ref="W1118:X1118"/>
    <mergeCell ref="AT1118:AU1118"/>
    <mergeCell ref="AV1118:AW1118"/>
    <mergeCell ref="BB1118:BC1118"/>
    <mergeCell ref="L1117:M1117"/>
    <mergeCell ref="U1117:V1117"/>
    <mergeCell ref="W1117:X1117"/>
    <mergeCell ref="AT1117:AU1117"/>
    <mergeCell ref="AV1117:AW1117"/>
    <mergeCell ref="BB1117:BC1117"/>
    <mergeCell ref="L1116:M1116"/>
    <mergeCell ref="U1116:V1116"/>
    <mergeCell ref="W1116:X1116"/>
    <mergeCell ref="AT1116:AU1116"/>
    <mergeCell ref="AV1116:AW1116"/>
    <mergeCell ref="BB1116:BC1116"/>
    <mergeCell ref="L1115:M1115"/>
    <mergeCell ref="U1115:V1115"/>
    <mergeCell ref="W1115:X1115"/>
    <mergeCell ref="AT1115:AU1115"/>
    <mergeCell ref="AV1115:AW1115"/>
    <mergeCell ref="BB1115:BC1115"/>
    <mergeCell ref="L1114:M1114"/>
    <mergeCell ref="U1114:V1114"/>
    <mergeCell ref="W1114:X1114"/>
    <mergeCell ref="AT1114:AU1114"/>
    <mergeCell ref="AV1114:AW1114"/>
    <mergeCell ref="BB1114:BC1114"/>
    <mergeCell ref="L1113:M1113"/>
    <mergeCell ref="U1113:V1113"/>
    <mergeCell ref="W1113:X1113"/>
    <mergeCell ref="AT1113:AU1113"/>
    <mergeCell ref="AV1113:AW1113"/>
    <mergeCell ref="BB1113:BC1113"/>
    <mergeCell ref="L1112:M1112"/>
    <mergeCell ref="U1112:V1112"/>
    <mergeCell ref="W1112:X1112"/>
    <mergeCell ref="AT1112:AU1112"/>
    <mergeCell ref="AV1112:AW1112"/>
    <mergeCell ref="BB1112:BC1112"/>
    <mergeCell ref="L1111:M1111"/>
    <mergeCell ref="U1111:V1111"/>
    <mergeCell ref="W1111:X1111"/>
    <mergeCell ref="AT1111:AU1111"/>
    <mergeCell ref="AV1111:AW1111"/>
    <mergeCell ref="BB1111:BC1111"/>
    <mergeCell ref="L1110:M1110"/>
    <mergeCell ref="U1110:V1110"/>
    <mergeCell ref="W1110:X1110"/>
    <mergeCell ref="AT1110:AU1110"/>
    <mergeCell ref="AV1110:AW1110"/>
    <mergeCell ref="BB1110:BC1110"/>
    <mergeCell ref="L1109:M1109"/>
    <mergeCell ref="U1109:V1109"/>
    <mergeCell ref="W1109:X1109"/>
    <mergeCell ref="AT1109:AU1109"/>
    <mergeCell ref="AV1109:AW1109"/>
    <mergeCell ref="BB1109:BC1109"/>
    <mergeCell ref="L1108:M1108"/>
    <mergeCell ref="U1108:V1108"/>
    <mergeCell ref="W1108:X1108"/>
    <mergeCell ref="AT1108:AU1108"/>
    <mergeCell ref="AV1108:AW1108"/>
    <mergeCell ref="BB1108:BC1108"/>
    <mergeCell ref="L1107:M1107"/>
    <mergeCell ref="U1107:V1107"/>
    <mergeCell ref="W1107:X1107"/>
    <mergeCell ref="AT1107:AU1107"/>
    <mergeCell ref="AV1107:AW1107"/>
    <mergeCell ref="BB1107:BC1107"/>
    <mergeCell ref="L1106:M1106"/>
    <mergeCell ref="U1106:V1106"/>
    <mergeCell ref="W1106:X1106"/>
    <mergeCell ref="AT1106:AU1106"/>
    <mergeCell ref="AV1106:AW1106"/>
    <mergeCell ref="BB1106:BC1106"/>
    <mergeCell ref="L1105:M1105"/>
    <mergeCell ref="U1105:V1105"/>
    <mergeCell ref="W1105:X1105"/>
    <mergeCell ref="AT1105:AU1105"/>
    <mergeCell ref="AV1105:AW1105"/>
    <mergeCell ref="BB1105:BC1105"/>
    <mergeCell ref="L1104:M1104"/>
    <mergeCell ref="U1104:V1104"/>
    <mergeCell ref="W1104:X1104"/>
    <mergeCell ref="AT1104:AU1104"/>
    <mergeCell ref="AV1104:AW1104"/>
    <mergeCell ref="BB1104:BC1104"/>
    <mergeCell ref="L1103:M1103"/>
    <mergeCell ref="U1103:V1103"/>
    <mergeCell ref="W1103:X1103"/>
    <mergeCell ref="AT1103:AU1103"/>
    <mergeCell ref="AV1103:AW1103"/>
    <mergeCell ref="BB1103:BC1103"/>
    <mergeCell ref="L1102:M1102"/>
    <mergeCell ref="U1102:V1102"/>
    <mergeCell ref="W1102:X1102"/>
    <mergeCell ref="AT1102:AU1102"/>
    <mergeCell ref="AV1102:AW1102"/>
    <mergeCell ref="BB1102:BC1102"/>
    <mergeCell ref="L1101:M1101"/>
    <mergeCell ref="U1101:V1101"/>
    <mergeCell ref="W1101:X1101"/>
    <mergeCell ref="AT1101:AU1101"/>
    <mergeCell ref="AV1101:AW1101"/>
    <mergeCell ref="BB1101:BC1101"/>
    <mergeCell ref="L1100:M1100"/>
    <mergeCell ref="U1100:V1100"/>
    <mergeCell ref="W1100:X1100"/>
    <mergeCell ref="AT1100:AU1100"/>
    <mergeCell ref="AV1100:AW1100"/>
    <mergeCell ref="BB1100:BC1100"/>
    <mergeCell ref="L1099:M1099"/>
    <mergeCell ref="U1099:V1099"/>
    <mergeCell ref="W1099:X1099"/>
    <mergeCell ref="AT1099:AU1099"/>
    <mergeCell ref="AV1099:AW1099"/>
    <mergeCell ref="BB1099:BC1099"/>
    <mergeCell ref="L1098:M1098"/>
    <mergeCell ref="U1098:V1098"/>
    <mergeCell ref="W1098:X1098"/>
    <mergeCell ref="AT1098:AU1098"/>
    <mergeCell ref="AV1098:AW1098"/>
    <mergeCell ref="BB1098:BC1098"/>
    <mergeCell ref="L1097:M1097"/>
    <mergeCell ref="U1097:V1097"/>
    <mergeCell ref="W1097:X1097"/>
    <mergeCell ref="AT1097:AU1097"/>
    <mergeCell ref="AV1097:AW1097"/>
    <mergeCell ref="BB1097:BC1097"/>
    <mergeCell ref="L1096:M1096"/>
    <mergeCell ref="U1096:V1096"/>
    <mergeCell ref="W1096:X1096"/>
    <mergeCell ref="AT1096:AU1096"/>
    <mergeCell ref="AV1096:AW1096"/>
    <mergeCell ref="BB1096:BC1096"/>
    <mergeCell ref="L1095:M1095"/>
    <mergeCell ref="U1095:V1095"/>
    <mergeCell ref="W1095:X1095"/>
    <mergeCell ref="AT1095:AU1095"/>
    <mergeCell ref="AV1095:AW1095"/>
    <mergeCell ref="BB1095:BC1095"/>
    <mergeCell ref="L1094:M1094"/>
    <mergeCell ref="U1094:V1094"/>
    <mergeCell ref="W1094:X1094"/>
    <mergeCell ref="AT1094:AU1094"/>
    <mergeCell ref="AV1094:AW1094"/>
    <mergeCell ref="BB1094:BC1094"/>
    <mergeCell ref="L1093:M1093"/>
    <mergeCell ref="U1093:V1093"/>
    <mergeCell ref="W1093:X1093"/>
    <mergeCell ref="AT1093:AU1093"/>
    <mergeCell ref="AV1093:AW1093"/>
    <mergeCell ref="BB1093:BC1093"/>
    <mergeCell ref="L1092:M1092"/>
    <mergeCell ref="U1092:V1092"/>
    <mergeCell ref="W1092:X1092"/>
    <mergeCell ref="AT1092:AU1092"/>
    <mergeCell ref="AV1092:AW1092"/>
    <mergeCell ref="BB1092:BC1092"/>
    <mergeCell ref="L1091:M1091"/>
    <mergeCell ref="U1091:V1091"/>
    <mergeCell ref="W1091:X1091"/>
    <mergeCell ref="AT1091:AU1091"/>
    <mergeCell ref="AV1091:AW1091"/>
    <mergeCell ref="BB1091:BC1091"/>
    <mergeCell ref="L1090:M1090"/>
    <mergeCell ref="U1090:V1090"/>
    <mergeCell ref="W1090:X1090"/>
    <mergeCell ref="AT1090:AU1090"/>
    <mergeCell ref="AV1090:AW1090"/>
    <mergeCell ref="BB1090:BC1090"/>
    <mergeCell ref="L1089:M1089"/>
    <mergeCell ref="U1089:V1089"/>
    <mergeCell ref="W1089:X1089"/>
    <mergeCell ref="AT1089:AU1089"/>
    <mergeCell ref="AV1089:AW1089"/>
    <mergeCell ref="BB1089:BC1089"/>
    <mergeCell ref="L1088:M1088"/>
    <mergeCell ref="U1088:V1088"/>
    <mergeCell ref="W1088:X1088"/>
    <mergeCell ref="AT1088:AU1088"/>
    <mergeCell ref="AV1088:AW1088"/>
    <mergeCell ref="BB1088:BC1088"/>
    <mergeCell ref="L1087:M1087"/>
    <mergeCell ref="U1087:V1087"/>
    <mergeCell ref="W1087:X1087"/>
    <mergeCell ref="AT1087:AU1087"/>
    <mergeCell ref="AV1087:AW1087"/>
    <mergeCell ref="BB1087:BC1087"/>
    <mergeCell ref="L1086:M1086"/>
    <mergeCell ref="U1086:V1086"/>
    <mergeCell ref="W1086:X1086"/>
    <mergeCell ref="AT1086:AU1086"/>
    <mergeCell ref="AV1086:AW1086"/>
    <mergeCell ref="BB1086:BC1086"/>
    <mergeCell ref="L1085:M1085"/>
    <mergeCell ref="U1085:V1085"/>
    <mergeCell ref="W1085:X1085"/>
    <mergeCell ref="AT1085:AU1085"/>
    <mergeCell ref="AV1085:AW1085"/>
    <mergeCell ref="BB1085:BC1085"/>
    <mergeCell ref="L1084:M1084"/>
    <mergeCell ref="U1084:V1084"/>
    <mergeCell ref="W1084:X1084"/>
    <mergeCell ref="AT1084:AU1084"/>
    <mergeCell ref="AV1084:AW1084"/>
    <mergeCell ref="BB1084:BC1084"/>
    <mergeCell ref="L1083:M1083"/>
    <mergeCell ref="U1083:V1083"/>
    <mergeCell ref="W1083:X1083"/>
    <mergeCell ref="AT1083:AU1083"/>
    <mergeCell ref="AV1083:AW1083"/>
    <mergeCell ref="BB1083:BC1083"/>
    <mergeCell ref="L1082:M1082"/>
    <mergeCell ref="U1082:V1082"/>
    <mergeCell ref="W1082:X1082"/>
    <mergeCell ref="AT1082:AU1082"/>
    <mergeCell ref="AV1082:AW1082"/>
    <mergeCell ref="BB1082:BC1082"/>
    <mergeCell ref="L1081:M1081"/>
    <mergeCell ref="U1081:V1081"/>
    <mergeCell ref="W1081:X1081"/>
    <mergeCell ref="AT1081:AU1081"/>
    <mergeCell ref="AV1081:AW1081"/>
    <mergeCell ref="BB1081:BC1081"/>
    <mergeCell ref="L1080:M1080"/>
    <mergeCell ref="U1080:V1080"/>
    <mergeCell ref="W1080:X1080"/>
    <mergeCell ref="AT1080:AU1080"/>
    <mergeCell ref="AV1080:AW1080"/>
    <mergeCell ref="BB1080:BC1080"/>
    <mergeCell ref="L1079:M1079"/>
    <mergeCell ref="U1079:V1079"/>
    <mergeCell ref="W1079:X1079"/>
    <mergeCell ref="AT1079:AU1079"/>
    <mergeCell ref="AV1079:AW1079"/>
    <mergeCell ref="BB1079:BC1079"/>
    <mergeCell ref="L1078:M1078"/>
    <mergeCell ref="U1078:V1078"/>
    <mergeCell ref="W1078:X1078"/>
    <mergeCell ref="AT1078:AU1078"/>
    <mergeCell ref="AV1078:AW1078"/>
    <mergeCell ref="BB1078:BC1078"/>
    <mergeCell ref="L1077:M1077"/>
    <mergeCell ref="U1077:V1077"/>
    <mergeCell ref="W1077:X1077"/>
    <mergeCell ref="AT1077:AU1077"/>
    <mergeCell ref="AV1077:AW1077"/>
    <mergeCell ref="BB1077:BC1077"/>
    <mergeCell ref="L1076:M1076"/>
    <mergeCell ref="U1076:V1076"/>
    <mergeCell ref="W1076:X1076"/>
    <mergeCell ref="AT1076:AU1076"/>
    <mergeCell ref="AV1076:AW1076"/>
    <mergeCell ref="BB1076:BC1076"/>
    <mergeCell ref="L1075:M1075"/>
    <mergeCell ref="U1075:V1075"/>
    <mergeCell ref="W1075:X1075"/>
    <mergeCell ref="AT1075:AU1075"/>
    <mergeCell ref="AV1075:AW1075"/>
    <mergeCell ref="BB1075:BC1075"/>
    <mergeCell ref="L1074:M1074"/>
    <mergeCell ref="U1074:V1074"/>
    <mergeCell ref="W1074:X1074"/>
    <mergeCell ref="AT1074:AU1074"/>
    <mergeCell ref="AV1074:AW1074"/>
    <mergeCell ref="BB1074:BC1074"/>
    <mergeCell ref="L1073:M1073"/>
    <mergeCell ref="U1073:V1073"/>
    <mergeCell ref="W1073:X1073"/>
    <mergeCell ref="AT1073:AU1073"/>
    <mergeCell ref="AV1073:AW1073"/>
    <mergeCell ref="BB1073:BC1073"/>
    <mergeCell ref="L1072:M1072"/>
    <mergeCell ref="U1072:V1072"/>
    <mergeCell ref="W1072:X1072"/>
    <mergeCell ref="AT1072:AU1072"/>
    <mergeCell ref="AV1072:AW1072"/>
    <mergeCell ref="BB1072:BC1072"/>
    <mergeCell ref="L1071:M1071"/>
    <mergeCell ref="U1071:V1071"/>
    <mergeCell ref="W1071:X1071"/>
    <mergeCell ref="AT1071:AU1071"/>
    <mergeCell ref="AV1071:AW1071"/>
    <mergeCell ref="BB1071:BC1071"/>
    <mergeCell ref="L1070:M1070"/>
    <mergeCell ref="U1070:V1070"/>
    <mergeCell ref="W1070:X1070"/>
    <mergeCell ref="AT1070:AU1070"/>
    <mergeCell ref="AV1070:AW1070"/>
    <mergeCell ref="BB1070:BC1070"/>
    <mergeCell ref="L1069:M1069"/>
    <mergeCell ref="U1069:V1069"/>
    <mergeCell ref="W1069:X1069"/>
    <mergeCell ref="AT1069:AU1069"/>
    <mergeCell ref="AV1069:AW1069"/>
    <mergeCell ref="BB1069:BC1069"/>
    <mergeCell ref="L1068:M1068"/>
    <mergeCell ref="U1068:V1068"/>
    <mergeCell ref="W1068:X1068"/>
    <mergeCell ref="AT1068:AU1068"/>
    <mergeCell ref="AV1068:AW1068"/>
    <mergeCell ref="BB1068:BC1068"/>
    <mergeCell ref="L1067:M1067"/>
    <mergeCell ref="U1067:V1067"/>
    <mergeCell ref="W1067:X1067"/>
    <mergeCell ref="AT1067:AU1067"/>
    <mergeCell ref="AV1067:AW1067"/>
    <mergeCell ref="BB1067:BC1067"/>
    <mergeCell ref="L1066:M1066"/>
    <mergeCell ref="U1066:V1066"/>
    <mergeCell ref="W1066:X1066"/>
    <mergeCell ref="AT1066:AU1066"/>
    <mergeCell ref="AV1066:AW1066"/>
    <mergeCell ref="BB1066:BC1066"/>
    <mergeCell ref="L1065:M1065"/>
    <mergeCell ref="U1065:V1065"/>
    <mergeCell ref="W1065:X1065"/>
    <mergeCell ref="AT1065:AU1065"/>
    <mergeCell ref="AV1065:AW1065"/>
    <mergeCell ref="BB1065:BC1065"/>
    <mergeCell ref="L1064:M1064"/>
    <mergeCell ref="U1064:V1064"/>
    <mergeCell ref="W1064:X1064"/>
    <mergeCell ref="AT1064:AU1064"/>
    <mergeCell ref="AV1064:AW1064"/>
    <mergeCell ref="BB1064:BC1064"/>
    <mergeCell ref="L1063:M1063"/>
    <mergeCell ref="U1063:V1063"/>
    <mergeCell ref="W1063:X1063"/>
    <mergeCell ref="AT1063:AU1063"/>
    <mergeCell ref="AV1063:AW1063"/>
    <mergeCell ref="BB1063:BC1063"/>
    <mergeCell ref="L1062:M1062"/>
    <mergeCell ref="U1062:V1062"/>
    <mergeCell ref="W1062:X1062"/>
    <mergeCell ref="AT1062:AU1062"/>
    <mergeCell ref="AV1062:AW1062"/>
    <mergeCell ref="BB1062:BC1062"/>
    <mergeCell ref="L1061:M1061"/>
    <mergeCell ref="U1061:V1061"/>
    <mergeCell ref="W1061:X1061"/>
    <mergeCell ref="AT1061:AU1061"/>
    <mergeCell ref="AV1061:AW1061"/>
    <mergeCell ref="BB1061:BC1061"/>
    <mergeCell ref="L1060:M1060"/>
    <mergeCell ref="U1060:V1060"/>
    <mergeCell ref="W1060:X1060"/>
    <mergeCell ref="AT1060:AU1060"/>
    <mergeCell ref="AV1060:AW1060"/>
    <mergeCell ref="BB1060:BC1060"/>
    <mergeCell ref="L1059:M1059"/>
    <mergeCell ref="U1059:V1059"/>
    <mergeCell ref="W1059:X1059"/>
    <mergeCell ref="AT1059:AU1059"/>
    <mergeCell ref="AV1059:AW1059"/>
    <mergeCell ref="BB1059:BC1059"/>
    <mergeCell ref="L1058:M1058"/>
    <mergeCell ref="U1058:V1058"/>
    <mergeCell ref="W1058:X1058"/>
    <mergeCell ref="AT1058:AU1058"/>
    <mergeCell ref="AV1058:AW1058"/>
    <mergeCell ref="BB1058:BC1058"/>
    <mergeCell ref="L1057:M1057"/>
    <mergeCell ref="U1057:V1057"/>
    <mergeCell ref="W1057:X1057"/>
    <mergeCell ref="AT1057:AU1057"/>
    <mergeCell ref="AV1057:AW1057"/>
    <mergeCell ref="BB1057:BC1057"/>
    <mergeCell ref="L1056:M1056"/>
    <mergeCell ref="U1056:V1056"/>
    <mergeCell ref="W1056:X1056"/>
    <mergeCell ref="AT1056:AU1056"/>
    <mergeCell ref="AV1056:AW1056"/>
    <mergeCell ref="BB1056:BC1056"/>
    <mergeCell ref="L1055:M1055"/>
    <mergeCell ref="U1055:V1055"/>
    <mergeCell ref="W1055:X1055"/>
    <mergeCell ref="AT1055:AU1055"/>
    <mergeCell ref="AV1055:AW1055"/>
    <mergeCell ref="BB1055:BC1055"/>
    <mergeCell ref="L1054:M1054"/>
    <mergeCell ref="U1054:V1054"/>
    <mergeCell ref="W1054:X1054"/>
    <mergeCell ref="AT1054:AU1054"/>
    <mergeCell ref="AV1054:AW1054"/>
    <mergeCell ref="BB1054:BC1054"/>
    <mergeCell ref="L1053:M1053"/>
    <mergeCell ref="U1053:V1053"/>
    <mergeCell ref="W1053:X1053"/>
    <mergeCell ref="AT1053:AU1053"/>
    <mergeCell ref="AV1053:AW1053"/>
    <mergeCell ref="BB1053:BC1053"/>
    <mergeCell ref="L1052:M1052"/>
    <mergeCell ref="U1052:V1052"/>
    <mergeCell ref="W1052:X1052"/>
    <mergeCell ref="AT1052:AU1052"/>
    <mergeCell ref="AV1052:AW1052"/>
    <mergeCell ref="BB1052:BC1052"/>
    <mergeCell ref="L1051:M1051"/>
    <mergeCell ref="U1051:V1051"/>
    <mergeCell ref="W1051:X1051"/>
    <mergeCell ref="AT1051:AU1051"/>
    <mergeCell ref="AV1051:AW1051"/>
    <mergeCell ref="BB1051:BC1051"/>
    <mergeCell ref="L1050:M1050"/>
    <mergeCell ref="U1050:V1050"/>
    <mergeCell ref="W1050:X1050"/>
    <mergeCell ref="AT1050:AU1050"/>
    <mergeCell ref="AV1050:AW1050"/>
    <mergeCell ref="BB1050:BC1050"/>
    <mergeCell ref="L1049:M1049"/>
    <mergeCell ref="U1049:V1049"/>
    <mergeCell ref="W1049:X1049"/>
    <mergeCell ref="AT1049:AU1049"/>
    <mergeCell ref="AV1049:AW1049"/>
    <mergeCell ref="BB1049:BC1049"/>
    <mergeCell ref="L1048:M1048"/>
    <mergeCell ref="U1048:V1048"/>
    <mergeCell ref="W1048:X1048"/>
    <mergeCell ref="AT1048:AU1048"/>
    <mergeCell ref="AV1048:AW1048"/>
    <mergeCell ref="BB1048:BC1048"/>
    <mergeCell ref="L1047:M1047"/>
    <mergeCell ref="U1047:V1047"/>
    <mergeCell ref="W1047:X1047"/>
    <mergeCell ref="AT1047:AU1047"/>
    <mergeCell ref="AV1047:AW1047"/>
    <mergeCell ref="BB1047:BC1047"/>
    <mergeCell ref="L1046:M1046"/>
    <mergeCell ref="U1046:V1046"/>
    <mergeCell ref="W1046:X1046"/>
    <mergeCell ref="AT1046:AU1046"/>
    <mergeCell ref="AV1046:AW1046"/>
    <mergeCell ref="BB1046:BC1046"/>
    <mergeCell ref="L1045:M1045"/>
    <mergeCell ref="U1045:V1045"/>
    <mergeCell ref="W1045:X1045"/>
    <mergeCell ref="AT1045:AU1045"/>
    <mergeCell ref="AV1045:AW1045"/>
    <mergeCell ref="BB1045:BC1045"/>
    <mergeCell ref="L1044:M1044"/>
    <mergeCell ref="U1044:V1044"/>
    <mergeCell ref="W1044:X1044"/>
    <mergeCell ref="AT1044:AU1044"/>
    <mergeCell ref="AV1044:AW1044"/>
    <mergeCell ref="BB1044:BC1044"/>
    <mergeCell ref="L1043:M1043"/>
    <mergeCell ref="U1043:V1043"/>
    <mergeCell ref="W1043:X1043"/>
    <mergeCell ref="AT1043:AU1043"/>
    <mergeCell ref="AV1043:AW1043"/>
    <mergeCell ref="BB1043:BC1043"/>
    <mergeCell ref="L1042:M1042"/>
    <mergeCell ref="U1042:V1042"/>
    <mergeCell ref="W1042:X1042"/>
    <mergeCell ref="AT1042:AU1042"/>
    <mergeCell ref="AV1042:AW1042"/>
    <mergeCell ref="BB1042:BC1042"/>
    <mergeCell ref="L1041:M1041"/>
    <mergeCell ref="U1041:V1041"/>
    <mergeCell ref="W1041:X1041"/>
    <mergeCell ref="AT1041:AU1041"/>
    <mergeCell ref="AV1041:AW1041"/>
    <mergeCell ref="BB1041:BC1041"/>
    <mergeCell ref="L1040:M1040"/>
    <mergeCell ref="U1040:V1040"/>
    <mergeCell ref="W1040:X1040"/>
    <mergeCell ref="AT1040:AU1040"/>
    <mergeCell ref="AV1040:AW1040"/>
    <mergeCell ref="BB1040:BC1040"/>
    <mergeCell ref="L1039:M1039"/>
    <mergeCell ref="U1039:V1039"/>
    <mergeCell ref="W1039:X1039"/>
    <mergeCell ref="AT1039:AU1039"/>
    <mergeCell ref="AV1039:AW1039"/>
    <mergeCell ref="BB1039:BC1039"/>
    <mergeCell ref="L1038:M1038"/>
    <mergeCell ref="U1038:V1038"/>
    <mergeCell ref="W1038:X1038"/>
    <mergeCell ref="AT1038:AU1038"/>
    <mergeCell ref="AV1038:AW1038"/>
    <mergeCell ref="BB1038:BC1038"/>
    <mergeCell ref="L1037:M1037"/>
    <mergeCell ref="U1037:V1037"/>
    <mergeCell ref="W1037:X1037"/>
    <mergeCell ref="AT1037:AU1037"/>
    <mergeCell ref="AV1037:AW1037"/>
    <mergeCell ref="BB1037:BC1037"/>
    <mergeCell ref="L1036:M1036"/>
    <mergeCell ref="U1036:V1036"/>
    <mergeCell ref="W1036:X1036"/>
    <mergeCell ref="AT1036:AU1036"/>
    <mergeCell ref="AV1036:AW1036"/>
    <mergeCell ref="BB1036:BC1036"/>
    <mergeCell ref="L1035:M1035"/>
    <mergeCell ref="U1035:V1035"/>
    <mergeCell ref="W1035:X1035"/>
    <mergeCell ref="AT1035:AU1035"/>
    <mergeCell ref="AV1035:AW1035"/>
    <mergeCell ref="BB1035:BC1035"/>
    <mergeCell ref="L1034:M1034"/>
    <mergeCell ref="U1034:V1034"/>
    <mergeCell ref="W1034:X1034"/>
    <mergeCell ref="AT1034:AU1034"/>
    <mergeCell ref="AV1034:AW1034"/>
    <mergeCell ref="BB1034:BC1034"/>
    <mergeCell ref="L1033:M1033"/>
    <mergeCell ref="U1033:V1033"/>
    <mergeCell ref="W1033:X1033"/>
    <mergeCell ref="AT1033:AU1033"/>
    <mergeCell ref="AV1033:AW1033"/>
    <mergeCell ref="BB1033:BC1033"/>
    <mergeCell ref="L1032:M1032"/>
    <mergeCell ref="U1032:V1032"/>
    <mergeCell ref="W1032:X1032"/>
    <mergeCell ref="AT1032:AU1032"/>
    <mergeCell ref="AV1032:AW1032"/>
    <mergeCell ref="BB1032:BC1032"/>
    <mergeCell ref="L1031:M1031"/>
    <mergeCell ref="U1031:V1031"/>
    <mergeCell ref="W1031:X1031"/>
    <mergeCell ref="AT1031:AU1031"/>
    <mergeCell ref="AV1031:AW1031"/>
    <mergeCell ref="BB1031:BC1031"/>
    <mergeCell ref="L1030:M1030"/>
    <mergeCell ref="U1030:V1030"/>
    <mergeCell ref="W1030:X1030"/>
    <mergeCell ref="AT1030:AU1030"/>
    <mergeCell ref="AV1030:AW1030"/>
    <mergeCell ref="BB1030:BC1030"/>
    <mergeCell ref="L1029:M1029"/>
    <mergeCell ref="U1029:V1029"/>
    <mergeCell ref="W1029:X1029"/>
    <mergeCell ref="AT1029:AU1029"/>
    <mergeCell ref="AV1029:AW1029"/>
    <mergeCell ref="BB1029:BC1029"/>
    <mergeCell ref="L1028:M1028"/>
    <mergeCell ref="U1028:V1028"/>
    <mergeCell ref="W1028:X1028"/>
    <mergeCell ref="AT1028:AU1028"/>
    <mergeCell ref="AV1028:AW1028"/>
    <mergeCell ref="BB1028:BC1028"/>
    <mergeCell ref="L1027:M1027"/>
    <mergeCell ref="U1027:V1027"/>
    <mergeCell ref="W1027:X1027"/>
    <mergeCell ref="AT1027:AU1027"/>
    <mergeCell ref="AV1027:AW1027"/>
    <mergeCell ref="BB1027:BC1027"/>
    <mergeCell ref="L1026:M1026"/>
    <mergeCell ref="U1026:V1026"/>
    <mergeCell ref="W1026:X1026"/>
    <mergeCell ref="AT1026:AU1026"/>
    <mergeCell ref="AV1026:AW1026"/>
    <mergeCell ref="BB1026:BC1026"/>
    <mergeCell ref="L1025:M1025"/>
    <mergeCell ref="U1025:V1025"/>
    <mergeCell ref="W1025:X1025"/>
    <mergeCell ref="AT1025:AU1025"/>
    <mergeCell ref="AV1025:AW1025"/>
    <mergeCell ref="BB1025:BC1025"/>
    <mergeCell ref="L1024:M1024"/>
    <mergeCell ref="U1024:V1024"/>
    <mergeCell ref="W1024:X1024"/>
    <mergeCell ref="AT1024:AU1024"/>
    <mergeCell ref="AV1024:AW1024"/>
    <mergeCell ref="BB1024:BC1024"/>
    <mergeCell ref="L1023:M1023"/>
    <mergeCell ref="U1023:V1023"/>
    <mergeCell ref="W1023:X1023"/>
    <mergeCell ref="AT1023:AU1023"/>
    <mergeCell ref="AV1023:AW1023"/>
    <mergeCell ref="BB1023:BC1023"/>
    <mergeCell ref="L1022:M1022"/>
    <mergeCell ref="U1022:V1022"/>
    <mergeCell ref="W1022:X1022"/>
    <mergeCell ref="AT1022:AU1022"/>
    <mergeCell ref="AV1022:AW1022"/>
    <mergeCell ref="BB1022:BC1022"/>
    <mergeCell ref="L1021:M1021"/>
    <mergeCell ref="U1021:V1021"/>
    <mergeCell ref="W1021:X1021"/>
    <mergeCell ref="AT1021:AU1021"/>
    <mergeCell ref="AV1021:AW1021"/>
    <mergeCell ref="BB1021:BC1021"/>
    <mergeCell ref="L1020:M1020"/>
    <mergeCell ref="U1020:V1020"/>
    <mergeCell ref="W1020:X1020"/>
    <mergeCell ref="AT1020:AU1020"/>
    <mergeCell ref="AV1020:AW1020"/>
    <mergeCell ref="BB1020:BC1020"/>
    <mergeCell ref="L1019:M1019"/>
    <mergeCell ref="U1019:V1019"/>
    <mergeCell ref="W1019:X1019"/>
    <mergeCell ref="AT1019:AU1019"/>
    <mergeCell ref="AV1019:AW1019"/>
    <mergeCell ref="BB1019:BC1019"/>
    <mergeCell ref="L1018:M1018"/>
    <mergeCell ref="U1018:V1018"/>
    <mergeCell ref="W1018:X1018"/>
    <mergeCell ref="AT1018:AU1018"/>
    <mergeCell ref="AV1018:AW1018"/>
    <mergeCell ref="BB1018:BC1018"/>
    <mergeCell ref="L1017:M1017"/>
    <mergeCell ref="U1017:V1017"/>
    <mergeCell ref="W1017:X1017"/>
    <mergeCell ref="AT1017:AU1017"/>
    <mergeCell ref="AV1017:AW1017"/>
    <mergeCell ref="BB1017:BC1017"/>
    <mergeCell ref="L1016:M1016"/>
    <mergeCell ref="U1016:V1016"/>
    <mergeCell ref="W1016:X1016"/>
    <mergeCell ref="AT1016:AU1016"/>
    <mergeCell ref="AV1016:AW1016"/>
    <mergeCell ref="BB1016:BC1016"/>
    <mergeCell ref="L1015:M1015"/>
    <mergeCell ref="U1015:V1015"/>
    <mergeCell ref="W1015:X1015"/>
    <mergeCell ref="AT1015:AU1015"/>
    <mergeCell ref="AV1015:AW1015"/>
    <mergeCell ref="BB1015:BC1015"/>
    <mergeCell ref="L1014:M1014"/>
    <mergeCell ref="U1014:V1014"/>
    <mergeCell ref="W1014:X1014"/>
    <mergeCell ref="AT1014:AU1014"/>
    <mergeCell ref="AV1014:AW1014"/>
    <mergeCell ref="BB1014:BC1014"/>
    <mergeCell ref="L1013:M1013"/>
    <mergeCell ref="U1013:V1013"/>
    <mergeCell ref="W1013:X1013"/>
    <mergeCell ref="AT1013:AU1013"/>
    <mergeCell ref="AV1013:AW1013"/>
    <mergeCell ref="BB1013:BC1013"/>
    <mergeCell ref="L1012:M1012"/>
    <mergeCell ref="U1012:V1012"/>
    <mergeCell ref="W1012:X1012"/>
    <mergeCell ref="AT1012:AU1012"/>
    <mergeCell ref="AV1012:AW1012"/>
    <mergeCell ref="BB1012:BC1012"/>
    <mergeCell ref="L1011:M1011"/>
    <mergeCell ref="U1011:V1011"/>
    <mergeCell ref="W1011:X1011"/>
    <mergeCell ref="AT1011:AU1011"/>
    <mergeCell ref="AV1011:AW1011"/>
    <mergeCell ref="BB1011:BC1011"/>
    <mergeCell ref="L1010:M1010"/>
    <mergeCell ref="U1010:V1010"/>
    <mergeCell ref="W1010:X1010"/>
    <mergeCell ref="AT1010:AU1010"/>
    <mergeCell ref="AV1010:AW1010"/>
    <mergeCell ref="BB1010:BC1010"/>
    <mergeCell ref="L1009:M1009"/>
    <mergeCell ref="U1009:V1009"/>
    <mergeCell ref="W1009:X1009"/>
    <mergeCell ref="AT1009:AU1009"/>
    <mergeCell ref="AV1009:AW1009"/>
    <mergeCell ref="BB1009:BC1009"/>
    <mergeCell ref="L1008:M1008"/>
    <mergeCell ref="U1008:V1008"/>
    <mergeCell ref="W1008:X1008"/>
    <mergeCell ref="AT1008:AU1008"/>
    <mergeCell ref="AV1008:AW1008"/>
    <mergeCell ref="BB1008:BC1008"/>
    <mergeCell ref="L1007:M1007"/>
    <mergeCell ref="U1007:V1007"/>
    <mergeCell ref="W1007:X1007"/>
    <mergeCell ref="AT1007:AU1007"/>
    <mergeCell ref="AV1007:AW1007"/>
    <mergeCell ref="BB1007:BC1007"/>
    <mergeCell ref="L1006:M1006"/>
    <mergeCell ref="U1006:V1006"/>
    <mergeCell ref="W1006:X1006"/>
    <mergeCell ref="AT1006:AU1006"/>
    <mergeCell ref="AV1006:AW1006"/>
    <mergeCell ref="BB1006:BC1006"/>
    <mergeCell ref="L1005:M1005"/>
    <mergeCell ref="U1005:V1005"/>
    <mergeCell ref="W1005:X1005"/>
    <mergeCell ref="AT1005:AU1005"/>
    <mergeCell ref="AV1005:AW1005"/>
    <mergeCell ref="BB1005:BC1005"/>
    <mergeCell ref="L1004:M1004"/>
    <mergeCell ref="U1004:V1004"/>
    <mergeCell ref="W1004:X1004"/>
    <mergeCell ref="AT1004:AU1004"/>
    <mergeCell ref="AV1004:AW1004"/>
    <mergeCell ref="BB1004:BC1004"/>
    <mergeCell ref="L1003:M1003"/>
    <mergeCell ref="U1003:V1003"/>
    <mergeCell ref="W1003:X1003"/>
    <mergeCell ref="AT1003:AU1003"/>
    <mergeCell ref="AV1003:AW1003"/>
    <mergeCell ref="BB1003:BC1003"/>
    <mergeCell ref="L1002:M1002"/>
    <mergeCell ref="U1002:V1002"/>
    <mergeCell ref="W1002:X1002"/>
    <mergeCell ref="AT1002:AU1002"/>
    <mergeCell ref="AV1002:AW1002"/>
    <mergeCell ref="BB1002:BC1002"/>
    <mergeCell ref="L1001:M1001"/>
    <mergeCell ref="U1001:V1001"/>
    <mergeCell ref="W1001:X1001"/>
    <mergeCell ref="AT1001:AU1001"/>
    <mergeCell ref="AV1001:AW1001"/>
    <mergeCell ref="BB1001:BC1001"/>
    <mergeCell ref="L1000:M1000"/>
    <mergeCell ref="U1000:V1000"/>
    <mergeCell ref="W1000:X1000"/>
    <mergeCell ref="AT1000:AU1000"/>
    <mergeCell ref="AV1000:AW1000"/>
    <mergeCell ref="BB1000:BC1000"/>
    <mergeCell ref="L999:M999"/>
    <mergeCell ref="U999:V999"/>
    <mergeCell ref="W999:X999"/>
    <mergeCell ref="AT999:AU999"/>
    <mergeCell ref="AV999:AW999"/>
    <mergeCell ref="BB999:BC999"/>
    <mergeCell ref="L998:M998"/>
    <mergeCell ref="U998:V998"/>
    <mergeCell ref="W998:X998"/>
    <mergeCell ref="AT998:AU998"/>
    <mergeCell ref="AV998:AW998"/>
    <mergeCell ref="BB998:BC998"/>
    <mergeCell ref="L997:M997"/>
    <mergeCell ref="U997:V997"/>
    <mergeCell ref="W997:X997"/>
    <mergeCell ref="AT997:AU997"/>
    <mergeCell ref="AV997:AW997"/>
    <mergeCell ref="BB997:BC997"/>
    <mergeCell ref="L996:M996"/>
    <mergeCell ref="U996:V996"/>
    <mergeCell ref="W996:X996"/>
    <mergeCell ref="AT996:AU996"/>
    <mergeCell ref="AV996:AW996"/>
    <mergeCell ref="BB996:BC996"/>
    <mergeCell ref="L995:M995"/>
    <mergeCell ref="U995:V995"/>
    <mergeCell ref="W995:X995"/>
    <mergeCell ref="AT995:AU995"/>
    <mergeCell ref="AV995:AW995"/>
    <mergeCell ref="BB995:BC995"/>
    <mergeCell ref="L994:M994"/>
    <mergeCell ref="U994:V994"/>
    <mergeCell ref="W994:X994"/>
    <mergeCell ref="AT994:AU994"/>
    <mergeCell ref="AV994:AW994"/>
    <mergeCell ref="BB994:BC994"/>
    <mergeCell ref="L993:M993"/>
    <mergeCell ref="U993:V993"/>
    <mergeCell ref="W993:X993"/>
    <mergeCell ref="AT993:AU993"/>
    <mergeCell ref="AV993:AW993"/>
    <mergeCell ref="BB993:BC993"/>
    <mergeCell ref="L992:M992"/>
    <mergeCell ref="U992:V992"/>
    <mergeCell ref="W992:X992"/>
    <mergeCell ref="AT992:AU992"/>
    <mergeCell ref="AV992:AW992"/>
    <mergeCell ref="BB992:BC992"/>
    <mergeCell ref="L991:M991"/>
    <mergeCell ref="U991:V991"/>
    <mergeCell ref="W991:X991"/>
    <mergeCell ref="AT991:AU991"/>
    <mergeCell ref="AV991:AW991"/>
    <mergeCell ref="BB991:BC991"/>
    <mergeCell ref="L990:M990"/>
    <mergeCell ref="U990:V990"/>
    <mergeCell ref="W990:X990"/>
    <mergeCell ref="AT990:AU990"/>
    <mergeCell ref="AV990:AW990"/>
    <mergeCell ref="BB990:BC990"/>
    <mergeCell ref="L989:M989"/>
    <mergeCell ref="U989:V989"/>
    <mergeCell ref="W989:X989"/>
    <mergeCell ref="AT989:AU989"/>
    <mergeCell ref="AV989:AW989"/>
    <mergeCell ref="BB989:BC989"/>
    <mergeCell ref="L988:M988"/>
    <mergeCell ref="U988:V988"/>
    <mergeCell ref="W988:X988"/>
    <mergeCell ref="AT988:AU988"/>
    <mergeCell ref="AV988:AW988"/>
    <mergeCell ref="BB988:BC988"/>
    <mergeCell ref="L987:M987"/>
    <mergeCell ref="U987:V987"/>
    <mergeCell ref="W987:X987"/>
    <mergeCell ref="AT987:AU987"/>
    <mergeCell ref="AV987:AW987"/>
    <mergeCell ref="BB987:BC987"/>
    <mergeCell ref="L986:M986"/>
    <mergeCell ref="U986:V986"/>
    <mergeCell ref="W986:X986"/>
    <mergeCell ref="AT986:AU986"/>
    <mergeCell ref="AV986:AW986"/>
    <mergeCell ref="BB986:BC986"/>
    <mergeCell ref="L985:M985"/>
    <mergeCell ref="U985:V985"/>
    <mergeCell ref="W985:X985"/>
    <mergeCell ref="AT985:AU985"/>
    <mergeCell ref="AV985:AW985"/>
    <mergeCell ref="BB985:BC985"/>
    <mergeCell ref="L984:M984"/>
    <mergeCell ref="U984:V984"/>
    <mergeCell ref="W984:X984"/>
    <mergeCell ref="AT984:AU984"/>
    <mergeCell ref="AV984:AW984"/>
    <mergeCell ref="BB984:BC984"/>
    <mergeCell ref="L983:M983"/>
    <mergeCell ref="U983:V983"/>
    <mergeCell ref="W983:X983"/>
    <mergeCell ref="AT983:AU983"/>
    <mergeCell ref="AV983:AW983"/>
    <mergeCell ref="BB983:BC983"/>
    <mergeCell ref="L982:M982"/>
    <mergeCell ref="U982:V982"/>
    <mergeCell ref="W982:X982"/>
    <mergeCell ref="AT982:AU982"/>
    <mergeCell ref="AV982:AW982"/>
    <mergeCell ref="BB982:BC982"/>
    <mergeCell ref="L981:M981"/>
    <mergeCell ref="U981:V981"/>
    <mergeCell ref="W981:X981"/>
    <mergeCell ref="AT981:AU981"/>
    <mergeCell ref="AV981:AW981"/>
    <mergeCell ref="BB981:BC981"/>
    <mergeCell ref="L980:M980"/>
    <mergeCell ref="U980:V980"/>
    <mergeCell ref="W980:X980"/>
    <mergeCell ref="AT980:AU980"/>
    <mergeCell ref="AV980:AW980"/>
    <mergeCell ref="BB980:BC980"/>
    <mergeCell ref="L979:M979"/>
    <mergeCell ref="U979:V979"/>
    <mergeCell ref="W979:X979"/>
    <mergeCell ref="AT979:AU979"/>
    <mergeCell ref="AV979:AW979"/>
    <mergeCell ref="BB979:BC979"/>
    <mergeCell ref="L978:M978"/>
    <mergeCell ref="U978:V978"/>
    <mergeCell ref="W978:X978"/>
    <mergeCell ref="AT978:AU978"/>
    <mergeCell ref="AV978:AW978"/>
    <mergeCell ref="BB978:BC978"/>
    <mergeCell ref="L977:M977"/>
    <mergeCell ref="U977:V977"/>
    <mergeCell ref="W977:X977"/>
    <mergeCell ref="AT977:AU977"/>
    <mergeCell ref="AV977:AW977"/>
    <mergeCell ref="BB977:BC977"/>
    <mergeCell ref="L976:M976"/>
    <mergeCell ref="U976:V976"/>
    <mergeCell ref="W976:X976"/>
    <mergeCell ref="AT976:AU976"/>
    <mergeCell ref="AV976:AW976"/>
    <mergeCell ref="BB976:BC976"/>
    <mergeCell ref="L975:M975"/>
    <mergeCell ref="U975:V975"/>
    <mergeCell ref="W975:X975"/>
    <mergeCell ref="AT975:AU975"/>
    <mergeCell ref="AV975:AW975"/>
    <mergeCell ref="BB975:BC975"/>
    <mergeCell ref="L974:M974"/>
    <mergeCell ref="U974:V974"/>
    <mergeCell ref="W974:X974"/>
    <mergeCell ref="AT974:AU974"/>
    <mergeCell ref="AV974:AW974"/>
    <mergeCell ref="BB974:BC974"/>
    <mergeCell ref="L973:M973"/>
    <mergeCell ref="U973:V973"/>
    <mergeCell ref="W973:X973"/>
    <mergeCell ref="AT973:AU973"/>
    <mergeCell ref="AV973:AW973"/>
    <mergeCell ref="BB973:BC973"/>
    <mergeCell ref="L972:M972"/>
    <mergeCell ref="U972:V972"/>
    <mergeCell ref="W972:X972"/>
    <mergeCell ref="AT972:AU972"/>
    <mergeCell ref="AV972:AW972"/>
    <mergeCell ref="BB972:BC972"/>
    <mergeCell ref="L971:M971"/>
    <mergeCell ref="U971:V971"/>
    <mergeCell ref="W971:X971"/>
    <mergeCell ref="AT971:AU971"/>
    <mergeCell ref="AV971:AW971"/>
    <mergeCell ref="BB971:BC971"/>
    <mergeCell ref="L970:M970"/>
    <mergeCell ref="U970:V970"/>
    <mergeCell ref="W970:X970"/>
    <mergeCell ref="AT970:AU970"/>
    <mergeCell ref="AV970:AW970"/>
    <mergeCell ref="BB970:BC970"/>
    <mergeCell ref="L969:M969"/>
    <mergeCell ref="U969:V969"/>
    <mergeCell ref="W969:X969"/>
    <mergeCell ref="AT969:AU969"/>
    <mergeCell ref="AV969:AW969"/>
    <mergeCell ref="BB969:BC969"/>
    <mergeCell ref="L968:M968"/>
    <mergeCell ref="U968:V968"/>
    <mergeCell ref="W968:X968"/>
    <mergeCell ref="AT968:AU968"/>
    <mergeCell ref="AV968:AW968"/>
    <mergeCell ref="BB968:BC968"/>
    <mergeCell ref="L967:M967"/>
    <mergeCell ref="U967:V967"/>
    <mergeCell ref="W967:X967"/>
    <mergeCell ref="AT967:AU967"/>
    <mergeCell ref="AV967:AW967"/>
    <mergeCell ref="BB967:BC967"/>
    <mergeCell ref="L966:M966"/>
    <mergeCell ref="U966:V966"/>
    <mergeCell ref="W966:X966"/>
    <mergeCell ref="AT966:AU966"/>
    <mergeCell ref="AV966:AW966"/>
    <mergeCell ref="BB966:BC966"/>
    <mergeCell ref="L965:M965"/>
    <mergeCell ref="U965:V965"/>
    <mergeCell ref="W965:X965"/>
    <mergeCell ref="AT965:AU965"/>
    <mergeCell ref="AV965:AW965"/>
    <mergeCell ref="BB965:BC965"/>
    <mergeCell ref="L964:M964"/>
    <mergeCell ref="U964:V964"/>
    <mergeCell ref="W964:X964"/>
    <mergeCell ref="AT964:AU964"/>
    <mergeCell ref="AV964:AW964"/>
    <mergeCell ref="BB964:BC964"/>
    <mergeCell ref="L963:M963"/>
    <mergeCell ref="U963:V963"/>
    <mergeCell ref="W963:X963"/>
    <mergeCell ref="AT963:AU963"/>
    <mergeCell ref="AV963:AW963"/>
    <mergeCell ref="BB963:BC963"/>
    <mergeCell ref="L962:M962"/>
    <mergeCell ref="U962:V962"/>
    <mergeCell ref="W962:X962"/>
    <mergeCell ref="AT962:AU962"/>
    <mergeCell ref="AV962:AW962"/>
    <mergeCell ref="BB962:BC962"/>
    <mergeCell ref="L961:M961"/>
    <mergeCell ref="U961:V961"/>
    <mergeCell ref="W961:X961"/>
    <mergeCell ref="AT961:AU961"/>
    <mergeCell ref="AV961:AW961"/>
    <mergeCell ref="BB961:BC961"/>
    <mergeCell ref="L960:M960"/>
    <mergeCell ref="U960:V960"/>
    <mergeCell ref="W960:X960"/>
    <mergeCell ref="AT960:AU960"/>
    <mergeCell ref="AV960:AW960"/>
    <mergeCell ref="BB960:BC960"/>
    <mergeCell ref="L959:M959"/>
    <mergeCell ref="U959:V959"/>
    <mergeCell ref="W959:X959"/>
    <mergeCell ref="AT959:AU959"/>
    <mergeCell ref="AV959:AW959"/>
    <mergeCell ref="BB959:BC959"/>
    <mergeCell ref="L958:M958"/>
    <mergeCell ref="U958:V958"/>
    <mergeCell ref="W958:X958"/>
    <mergeCell ref="AT958:AU958"/>
    <mergeCell ref="AV958:AW958"/>
    <mergeCell ref="BB958:BC958"/>
    <mergeCell ref="L957:M957"/>
    <mergeCell ref="U957:V957"/>
    <mergeCell ref="W957:X957"/>
    <mergeCell ref="AT957:AU957"/>
    <mergeCell ref="AV957:AW957"/>
    <mergeCell ref="BB957:BC957"/>
    <mergeCell ref="L956:M956"/>
    <mergeCell ref="U956:V956"/>
    <mergeCell ref="W956:X956"/>
    <mergeCell ref="AT956:AU956"/>
    <mergeCell ref="AV956:AW956"/>
    <mergeCell ref="BB956:BC956"/>
    <mergeCell ref="L955:M955"/>
    <mergeCell ref="U955:V955"/>
    <mergeCell ref="W955:X955"/>
    <mergeCell ref="AT955:AU955"/>
    <mergeCell ref="AV955:AW955"/>
    <mergeCell ref="BB955:BC955"/>
    <mergeCell ref="L954:M954"/>
    <mergeCell ref="U954:V954"/>
    <mergeCell ref="W954:X954"/>
    <mergeCell ref="AT954:AU954"/>
    <mergeCell ref="AV954:AW954"/>
    <mergeCell ref="BB954:BC954"/>
    <mergeCell ref="L953:M953"/>
    <mergeCell ref="U953:V953"/>
    <mergeCell ref="W953:X953"/>
    <mergeCell ref="AT953:AU953"/>
    <mergeCell ref="AV953:AW953"/>
    <mergeCell ref="BB953:BC953"/>
    <mergeCell ref="L952:M952"/>
    <mergeCell ref="U952:V952"/>
    <mergeCell ref="W952:X952"/>
    <mergeCell ref="AT952:AU952"/>
    <mergeCell ref="AV952:AW952"/>
    <mergeCell ref="BB952:BC952"/>
    <mergeCell ref="L951:M951"/>
    <mergeCell ref="U951:V951"/>
    <mergeCell ref="W951:X951"/>
    <mergeCell ref="AT951:AU951"/>
    <mergeCell ref="AV951:AW951"/>
    <mergeCell ref="BB951:BC951"/>
    <mergeCell ref="L950:M950"/>
    <mergeCell ref="U950:V950"/>
    <mergeCell ref="W950:X950"/>
    <mergeCell ref="AT950:AU950"/>
    <mergeCell ref="AV950:AW950"/>
    <mergeCell ref="BB950:BC950"/>
    <mergeCell ref="L949:M949"/>
    <mergeCell ref="U949:V949"/>
    <mergeCell ref="W949:X949"/>
    <mergeCell ref="AT949:AU949"/>
    <mergeCell ref="AV949:AW949"/>
    <mergeCell ref="BB949:BC949"/>
    <mergeCell ref="L948:M948"/>
    <mergeCell ref="U948:V948"/>
    <mergeCell ref="W948:X948"/>
    <mergeCell ref="AT948:AU948"/>
    <mergeCell ref="AV948:AW948"/>
    <mergeCell ref="BB948:BC948"/>
    <mergeCell ref="L947:M947"/>
    <mergeCell ref="U947:V947"/>
    <mergeCell ref="W947:X947"/>
    <mergeCell ref="AT947:AU947"/>
    <mergeCell ref="AV947:AW947"/>
    <mergeCell ref="BB947:BC947"/>
    <mergeCell ref="L946:M946"/>
    <mergeCell ref="U946:V946"/>
    <mergeCell ref="W946:X946"/>
    <mergeCell ref="AT946:AU946"/>
    <mergeCell ref="AV946:AW946"/>
    <mergeCell ref="BB946:BC946"/>
    <mergeCell ref="L945:M945"/>
    <mergeCell ref="U945:V945"/>
    <mergeCell ref="W945:X945"/>
    <mergeCell ref="AT945:AU945"/>
    <mergeCell ref="AV945:AW945"/>
    <mergeCell ref="BB945:BC945"/>
    <mergeCell ref="L944:M944"/>
    <mergeCell ref="U944:V944"/>
    <mergeCell ref="W944:X944"/>
    <mergeCell ref="AT944:AU944"/>
    <mergeCell ref="AV944:AW944"/>
    <mergeCell ref="BB944:BC944"/>
    <mergeCell ref="L943:M943"/>
    <mergeCell ref="U943:V943"/>
    <mergeCell ref="W943:X943"/>
    <mergeCell ref="AT943:AU943"/>
    <mergeCell ref="AV943:AW943"/>
    <mergeCell ref="BB943:BC943"/>
    <mergeCell ref="L942:M942"/>
    <mergeCell ref="U942:V942"/>
    <mergeCell ref="W942:X942"/>
    <mergeCell ref="AT942:AU942"/>
    <mergeCell ref="AV942:AW942"/>
    <mergeCell ref="BB942:BC942"/>
    <mergeCell ref="L941:M941"/>
    <mergeCell ref="U941:V941"/>
    <mergeCell ref="W941:X941"/>
    <mergeCell ref="AT941:AU941"/>
    <mergeCell ref="AV941:AW941"/>
    <mergeCell ref="BB941:BC941"/>
    <mergeCell ref="L940:M940"/>
    <mergeCell ref="U940:V940"/>
    <mergeCell ref="W940:X940"/>
    <mergeCell ref="AT940:AU940"/>
    <mergeCell ref="AV940:AW940"/>
    <mergeCell ref="BB940:BC940"/>
    <mergeCell ref="L939:M939"/>
    <mergeCell ref="U939:V939"/>
    <mergeCell ref="W939:X939"/>
    <mergeCell ref="AT939:AU939"/>
    <mergeCell ref="AV939:AW939"/>
    <mergeCell ref="BB939:BC939"/>
    <mergeCell ref="L938:M938"/>
    <mergeCell ref="U938:V938"/>
    <mergeCell ref="W938:X938"/>
    <mergeCell ref="AT938:AU938"/>
    <mergeCell ref="AV938:AW938"/>
    <mergeCell ref="BB938:BC938"/>
    <mergeCell ref="L937:M937"/>
    <mergeCell ref="U937:V937"/>
    <mergeCell ref="W937:X937"/>
    <mergeCell ref="AT937:AU937"/>
    <mergeCell ref="AV937:AW937"/>
    <mergeCell ref="BB937:BC937"/>
    <mergeCell ref="L936:M936"/>
    <mergeCell ref="U936:V936"/>
    <mergeCell ref="W936:X936"/>
    <mergeCell ref="AT936:AU936"/>
    <mergeCell ref="AV936:AW936"/>
    <mergeCell ref="BB936:BC936"/>
    <mergeCell ref="L935:M935"/>
    <mergeCell ref="U935:V935"/>
    <mergeCell ref="W935:X935"/>
    <mergeCell ref="AT935:AU935"/>
    <mergeCell ref="AV935:AW935"/>
    <mergeCell ref="BB935:BC935"/>
    <mergeCell ref="L934:M934"/>
    <mergeCell ref="U934:V934"/>
    <mergeCell ref="W934:X934"/>
    <mergeCell ref="AT934:AU934"/>
    <mergeCell ref="AV934:AW934"/>
    <mergeCell ref="BB934:BC934"/>
    <mergeCell ref="L933:M933"/>
    <mergeCell ref="U933:V933"/>
    <mergeCell ref="W933:X933"/>
    <mergeCell ref="AT933:AU933"/>
    <mergeCell ref="AV933:AW933"/>
    <mergeCell ref="BB933:BC933"/>
    <mergeCell ref="L932:M932"/>
    <mergeCell ref="U932:V932"/>
    <mergeCell ref="W932:X932"/>
    <mergeCell ref="AT932:AU932"/>
    <mergeCell ref="AV932:AW932"/>
    <mergeCell ref="BB932:BC932"/>
    <mergeCell ref="L931:M931"/>
    <mergeCell ref="U931:V931"/>
    <mergeCell ref="W931:X931"/>
    <mergeCell ref="AT931:AU931"/>
    <mergeCell ref="AV931:AW931"/>
    <mergeCell ref="BB931:BC931"/>
    <mergeCell ref="L930:M930"/>
    <mergeCell ref="U930:V930"/>
    <mergeCell ref="W930:X930"/>
    <mergeCell ref="AT930:AU930"/>
    <mergeCell ref="AV930:AW930"/>
    <mergeCell ref="BB930:BC930"/>
    <mergeCell ref="L929:M929"/>
    <mergeCell ref="U929:V929"/>
    <mergeCell ref="W929:X929"/>
    <mergeCell ref="AT929:AU929"/>
    <mergeCell ref="AV929:AW929"/>
    <mergeCell ref="BB929:BC929"/>
    <mergeCell ref="L928:M928"/>
    <mergeCell ref="U928:V928"/>
    <mergeCell ref="W928:X928"/>
    <mergeCell ref="AT928:AU928"/>
    <mergeCell ref="AV928:AW928"/>
    <mergeCell ref="BB928:BC928"/>
    <mergeCell ref="L927:M927"/>
    <mergeCell ref="U927:V927"/>
    <mergeCell ref="W927:X927"/>
    <mergeCell ref="AT927:AU927"/>
    <mergeCell ref="AV927:AW927"/>
    <mergeCell ref="BB927:BC927"/>
    <mergeCell ref="L926:M926"/>
    <mergeCell ref="U926:V926"/>
    <mergeCell ref="W926:X926"/>
    <mergeCell ref="AT926:AU926"/>
    <mergeCell ref="AV926:AW926"/>
    <mergeCell ref="BB926:BC926"/>
    <mergeCell ref="L925:M925"/>
    <mergeCell ref="U925:V925"/>
    <mergeCell ref="W925:X925"/>
    <mergeCell ref="AT925:AU925"/>
    <mergeCell ref="AV925:AW925"/>
    <mergeCell ref="BB925:BC925"/>
    <mergeCell ref="L924:M924"/>
    <mergeCell ref="U924:V924"/>
    <mergeCell ref="W924:X924"/>
    <mergeCell ref="AT924:AU924"/>
    <mergeCell ref="AV924:AW924"/>
    <mergeCell ref="BB924:BC924"/>
    <mergeCell ref="L923:M923"/>
    <mergeCell ref="U923:V923"/>
    <mergeCell ref="W923:X923"/>
    <mergeCell ref="AT923:AU923"/>
    <mergeCell ref="AV923:AW923"/>
    <mergeCell ref="BB923:BC923"/>
    <mergeCell ref="L922:M922"/>
    <mergeCell ref="U922:V922"/>
    <mergeCell ref="W922:X922"/>
    <mergeCell ref="AT922:AU922"/>
    <mergeCell ref="AV922:AW922"/>
    <mergeCell ref="BB922:BC922"/>
    <mergeCell ref="L921:M921"/>
    <mergeCell ref="U921:V921"/>
    <mergeCell ref="W921:X921"/>
    <mergeCell ref="AT921:AU921"/>
    <mergeCell ref="AV921:AW921"/>
    <mergeCell ref="BB921:BC921"/>
    <mergeCell ref="L920:M920"/>
    <mergeCell ref="U920:V920"/>
    <mergeCell ref="W920:X920"/>
    <mergeCell ref="AT920:AU920"/>
    <mergeCell ref="AV920:AW920"/>
    <mergeCell ref="BB920:BC920"/>
    <mergeCell ref="L919:M919"/>
    <mergeCell ref="U919:V919"/>
    <mergeCell ref="W919:X919"/>
    <mergeCell ref="AT919:AU919"/>
    <mergeCell ref="AV919:AW919"/>
    <mergeCell ref="BB919:BC919"/>
    <mergeCell ref="L918:M918"/>
    <mergeCell ref="U918:V918"/>
    <mergeCell ref="W918:X918"/>
    <mergeCell ref="AT918:AU918"/>
    <mergeCell ref="AV918:AW918"/>
    <mergeCell ref="BB918:BC918"/>
    <mergeCell ref="L917:M917"/>
    <mergeCell ref="U917:V917"/>
    <mergeCell ref="W917:X917"/>
    <mergeCell ref="AT917:AU917"/>
    <mergeCell ref="AV917:AW917"/>
    <mergeCell ref="BB917:BC917"/>
    <mergeCell ref="L916:M916"/>
    <mergeCell ref="U916:V916"/>
    <mergeCell ref="W916:X916"/>
    <mergeCell ref="AT916:AU916"/>
    <mergeCell ref="AV916:AW916"/>
    <mergeCell ref="BB916:BC916"/>
    <mergeCell ref="L915:M915"/>
    <mergeCell ref="U915:V915"/>
    <mergeCell ref="W915:X915"/>
    <mergeCell ref="AT915:AU915"/>
    <mergeCell ref="AV915:AW915"/>
    <mergeCell ref="BB915:BC915"/>
    <mergeCell ref="L914:M914"/>
    <mergeCell ref="U914:V914"/>
    <mergeCell ref="W914:X914"/>
    <mergeCell ref="AT914:AU914"/>
    <mergeCell ref="AV914:AW914"/>
    <mergeCell ref="BB914:BC914"/>
    <mergeCell ref="L913:M913"/>
    <mergeCell ref="U913:V913"/>
    <mergeCell ref="W913:X913"/>
    <mergeCell ref="AT913:AU913"/>
    <mergeCell ref="AV913:AW913"/>
    <mergeCell ref="BB913:BC913"/>
    <mergeCell ref="L912:M912"/>
    <mergeCell ref="U912:V912"/>
    <mergeCell ref="W912:X912"/>
    <mergeCell ref="AT912:AU912"/>
    <mergeCell ref="AV912:AW912"/>
    <mergeCell ref="BB912:BC912"/>
    <mergeCell ref="L911:M911"/>
    <mergeCell ref="U911:V911"/>
    <mergeCell ref="W911:X911"/>
    <mergeCell ref="AT911:AU911"/>
    <mergeCell ref="AV911:AW911"/>
    <mergeCell ref="BB911:BC911"/>
    <mergeCell ref="L910:M910"/>
    <mergeCell ref="U910:V910"/>
    <mergeCell ref="W910:X910"/>
    <mergeCell ref="AT910:AU910"/>
    <mergeCell ref="AV910:AW910"/>
    <mergeCell ref="BB910:BC910"/>
    <mergeCell ref="L909:M909"/>
    <mergeCell ref="U909:V909"/>
    <mergeCell ref="W909:X909"/>
    <mergeCell ref="AT909:AU909"/>
    <mergeCell ref="AV909:AW909"/>
    <mergeCell ref="BB909:BC909"/>
    <mergeCell ref="L908:M908"/>
    <mergeCell ref="U908:V908"/>
    <mergeCell ref="W908:X908"/>
    <mergeCell ref="AT908:AU908"/>
    <mergeCell ref="AV908:AW908"/>
    <mergeCell ref="BB908:BC908"/>
    <mergeCell ref="L907:M907"/>
    <mergeCell ref="U907:V907"/>
    <mergeCell ref="W907:X907"/>
    <mergeCell ref="AT907:AU907"/>
    <mergeCell ref="AV907:AW907"/>
    <mergeCell ref="BB907:BC907"/>
    <mergeCell ref="L906:M906"/>
    <mergeCell ref="U906:V906"/>
    <mergeCell ref="W906:X906"/>
    <mergeCell ref="AT906:AU906"/>
    <mergeCell ref="AV906:AW906"/>
    <mergeCell ref="BB906:BC906"/>
    <mergeCell ref="L905:M905"/>
    <mergeCell ref="U905:V905"/>
    <mergeCell ref="W905:X905"/>
    <mergeCell ref="AT905:AU905"/>
    <mergeCell ref="AV905:AW905"/>
    <mergeCell ref="BB905:BC905"/>
    <mergeCell ref="L904:M904"/>
    <mergeCell ref="U904:V904"/>
    <mergeCell ref="W904:X904"/>
    <mergeCell ref="AT904:AU904"/>
    <mergeCell ref="AV904:AW904"/>
    <mergeCell ref="BB904:BC904"/>
    <mergeCell ref="L903:M903"/>
    <mergeCell ref="U903:V903"/>
    <mergeCell ref="W903:X903"/>
    <mergeCell ref="AT903:AU903"/>
    <mergeCell ref="AV903:AW903"/>
    <mergeCell ref="BB903:BC903"/>
    <mergeCell ref="L902:M902"/>
    <mergeCell ref="U902:V902"/>
    <mergeCell ref="W902:X902"/>
    <mergeCell ref="AT902:AU902"/>
    <mergeCell ref="AV902:AW902"/>
    <mergeCell ref="BB902:BC902"/>
    <mergeCell ref="L901:M901"/>
    <mergeCell ref="U901:V901"/>
    <mergeCell ref="W901:X901"/>
    <mergeCell ref="AT901:AU901"/>
    <mergeCell ref="AV901:AW901"/>
    <mergeCell ref="BB901:BC901"/>
    <mergeCell ref="L900:M900"/>
    <mergeCell ref="U900:V900"/>
    <mergeCell ref="W900:X900"/>
    <mergeCell ref="AT900:AU900"/>
    <mergeCell ref="AV900:AW900"/>
    <mergeCell ref="BB900:BC900"/>
    <mergeCell ref="L899:M899"/>
    <mergeCell ref="U899:V899"/>
    <mergeCell ref="W899:X899"/>
    <mergeCell ref="AT899:AU899"/>
    <mergeCell ref="AV899:AW899"/>
    <mergeCell ref="BB899:BC899"/>
    <mergeCell ref="L898:M898"/>
    <mergeCell ref="U898:V898"/>
    <mergeCell ref="W898:X898"/>
    <mergeCell ref="AT898:AU898"/>
    <mergeCell ref="AV898:AW898"/>
    <mergeCell ref="BB898:BC898"/>
    <mergeCell ref="L897:M897"/>
    <mergeCell ref="U897:V897"/>
    <mergeCell ref="W897:X897"/>
    <mergeCell ref="AT897:AU897"/>
    <mergeCell ref="AV897:AW897"/>
    <mergeCell ref="BB897:BC897"/>
    <mergeCell ref="L896:M896"/>
    <mergeCell ref="U896:V896"/>
    <mergeCell ref="W896:X896"/>
    <mergeCell ref="AT896:AU896"/>
    <mergeCell ref="AV896:AW896"/>
    <mergeCell ref="BB896:BC896"/>
    <mergeCell ref="L895:M895"/>
    <mergeCell ref="U895:V895"/>
    <mergeCell ref="W895:X895"/>
    <mergeCell ref="AT895:AU895"/>
    <mergeCell ref="AV895:AW895"/>
    <mergeCell ref="BB895:BC895"/>
    <mergeCell ref="L894:M894"/>
    <mergeCell ref="U894:V894"/>
    <mergeCell ref="W894:X894"/>
    <mergeCell ref="AT894:AU894"/>
    <mergeCell ref="AV894:AW894"/>
    <mergeCell ref="BB894:BC894"/>
    <mergeCell ref="L893:M893"/>
    <mergeCell ref="U893:V893"/>
    <mergeCell ref="W893:X893"/>
    <mergeCell ref="AT893:AU893"/>
    <mergeCell ref="AV893:AW893"/>
    <mergeCell ref="BB893:BC893"/>
    <mergeCell ref="L892:M892"/>
    <mergeCell ref="U892:V892"/>
    <mergeCell ref="W892:X892"/>
    <mergeCell ref="AT892:AU892"/>
    <mergeCell ref="AV892:AW892"/>
    <mergeCell ref="BB892:BC892"/>
    <mergeCell ref="L891:M891"/>
    <mergeCell ref="U891:V891"/>
    <mergeCell ref="W891:X891"/>
    <mergeCell ref="AT891:AU891"/>
    <mergeCell ref="AV891:AW891"/>
    <mergeCell ref="BB891:BC891"/>
    <mergeCell ref="L890:M890"/>
    <mergeCell ref="U890:V890"/>
    <mergeCell ref="W890:X890"/>
    <mergeCell ref="AT890:AU890"/>
    <mergeCell ref="AV890:AW890"/>
    <mergeCell ref="BB890:BC890"/>
    <mergeCell ref="L889:M889"/>
    <mergeCell ref="U889:V889"/>
    <mergeCell ref="W889:X889"/>
    <mergeCell ref="AT889:AU889"/>
    <mergeCell ref="AV889:AW889"/>
    <mergeCell ref="BB889:BC889"/>
    <mergeCell ref="L888:M888"/>
    <mergeCell ref="U888:V888"/>
    <mergeCell ref="W888:X888"/>
    <mergeCell ref="AT888:AU888"/>
    <mergeCell ref="AV888:AW888"/>
    <mergeCell ref="BB888:BC888"/>
    <mergeCell ref="L887:M887"/>
    <mergeCell ref="U887:V887"/>
    <mergeCell ref="W887:X887"/>
    <mergeCell ref="AT887:AU887"/>
    <mergeCell ref="AV887:AW887"/>
    <mergeCell ref="BB887:BC887"/>
    <mergeCell ref="L886:M886"/>
    <mergeCell ref="U886:V886"/>
    <mergeCell ref="W886:X886"/>
    <mergeCell ref="AT886:AU886"/>
    <mergeCell ref="AV886:AW886"/>
    <mergeCell ref="BB886:BC886"/>
    <mergeCell ref="L885:M885"/>
    <mergeCell ref="U885:V885"/>
    <mergeCell ref="W885:X885"/>
    <mergeCell ref="AT885:AU885"/>
    <mergeCell ref="AV885:AW885"/>
    <mergeCell ref="BB885:BC885"/>
    <mergeCell ref="L884:M884"/>
    <mergeCell ref="U884:V884"/>
    <mergeCell ref="W884:X884"/>
    <mergeCell ref="AT884:AU884"/>
    <mergeCell ref="AV884:AW884"/>
    <mergeCell ref="BB884:BC884"/>
    <mergeCell ref="L883:M883"/>
    <mergeCell ref="U883:V883"/>
    <mergeCell ref="W883:X883"/>
    <mergeCell ref="AT883:AU883"/>
    <mergeCell ref="AV883:AW883"/>
    <mergeCell ref="BB883:BC883"/>
    <mergeCell ref="L882:M882"/>
    <mergeCell ref="U882:V882"/>
    <mergeCell ref="W882:X882"/>
    <mergeCell ref="AT882:AU882"/>
    <mergeCell ref="AV882:AW882"/>
    <mergeCell ref="BB882:BC882"/>
    <mergeCell ref="L881:M881"/>
    <mergeCell ref="U881:V881"/>
    <mergeCell ref="W881:X881"/>
    <mergeCell ref="AT881:AU881"/>
    <mergeCell ref="AV881:AW881"/>
    <mergeCell ref="BB881:BC881"/>
    <mergeCell ref="L880:M880"/>
    <mergeCell ref="U880:V880"/>
    <mergeCell ref="W880:X880"/>
    <mergeCell ref="AT880:AU880"/>
    <mergeCell ref="AV880:AW880"/>
    <mergeCell ref="BB880:BC880"/>
    <mergeCell ref="L879:M879"/>
    <mergeCell ref="U879:V879"/>
    <mergeCell ref="W879:X879"/>
    <mergeCell ref="AT879:AU879"/>
    <mergeCell ref="AV879:AW879"/>
    <mergeCell ref="BB879:BC879"/>
    <mergeCell ref="L878:M878"/>
    <mergeCell ref="U878:V878"/>
    <mergeCell ref="W878:X878"/>
    <mergeCell ref="AT878:AU878"/>
    <mergeCell ref="AV878:AW878"/>
    <mergeCell ref="BB878:BC878"/>
    <mergeCell ref="L877:M877"/>
    <mergeCell ref="U877:V877"/>
    <mergeCell ref="W877:X877"/>
    <mergeCell ref="AT877:AU877"/>
    <mergeCell ref="AV877:AW877"/>
    <mergeCell ref="BB877:BC877"/>
    <mergeCell ref="L876:M876"/>
    <mergeCell ref="U876:V876"/>
    <mergeCell ref="W876:X876"/>
    <mergeCell ref="AT876:AU876"/>
    <mergeCell ref="AV876:AW876"/>
    <mergeCell ref="BB876:BC876"/>
    <mergeCell ref="L875:M875"/>
    <mergeCell ref="U875:V875"/>
    <mergeCell ref="W875:X875"/>
    <mergeCell ref="AT875:AU875"/>
    <mergeCell ref="AV875:AW875"/>
    <mergeCell ref="BB875:BC875"/>
    <mergeCell ref="L874:M874"/>
    <mergeCell ref="U874:V874"/>
    <mergeCell ref="W874:X874"/>
    <mergeCell ref="AT874:AU874"/>
    <mergeCell ref="AV874:AW874"/>
    <mergeCell ref="BB874:BC874"/>
    <mergeCell ref="L873:M873"/>
    <mergeCell ref="U873:V873"/>
    <mergeCell ref="W873:X873"/>
    <mergeCell ref="AT873:AU873"/>
    <mergeCell ref="AV873:AW873"/>
    <mergeCell ref="BB873:BC873"/>
    <mergeCell ref="L872:M872"/>
    <mergeCell ref="U872:V872"/>
    <mergeCell ref="W872:X872"/>
    <mergeCell ref="AT872:AU872"/>
    <mergeCell ref="AV872:AW872"/>
    <mergeCell ref="BB872:BC872"/>
    <mergeCell ref="L871:M871"/>
    <mergeCell ref="U871:V871"/>
    <mergeCell ref="W871:X871"/>
    <mergeCell ref="AT871:AU871"/>
    <mergeCell ref="AV871:AW871"/>
    <mergeCell ref="BB871:BC871"/>
    <mergeCell ref="L870:M870"/>
    <mergeCell ref="U870:V870"/>
    <mergeCell ref="W870:X870"/>
    <mergeCell ref="AT870:AU870"/>
    <mergeCell ref="AV870:AW870"/>
    <mergeCell ref="BB870:BC870"/>
    <mergeCell ref="L869:M869"/>
    <mergeCell ref="U869:V869"/>
    <mergeCell ref="W869:X869"/>
    <mergeCell ref="AT869:AU869"/>
    <mergeCell ref="AV869:AW869"/>
    <mergeCell ref="BB869:BC869"/>
    <mergeCell ref="L868:M868"/>
    <mergeCell ref="U868:V868"/>
    <mergeCell ref="W868:X868"/>
    <mergeCell ref="AT868:AU868"/>
    <mergeCell ref="AV868:AW868"/>
    <mergeCell ref="BB868:BC868"/>
    <mergeCell ref="L867:M867"/>
    <mergeCell ref="U867:V867"/>
    <mergeCell ref="W867:X867"/>
    <mergeCell ref="AT867:AU867"/>
    <mergeCell ref="AV867:AW867"/>
    <mergeCell ref="BB867:BC867"/>
    <mergeCell ref="L866:M866"/>
    <mergeCell ref="U866:V866"/>
    <mergeCell ref="W866:X866"/>
    <mergeCell ref="AT866:AU866"/>
    <mergeCell ref="AV866:AW866"/>
    <mergeCell ref="BB866:BC866"/>
    <mergeCell ref="L865:M865"/>
    <mergeCell ref="U865:V865"/>
    <mergeCell ref="W865:X865"/>
    <mergeCell ref="AT865:AU865"/>
    <mergeCell ref="AV865:AW865"/>
    <mergeCell ref="BB865:BC865"/>
    <mergeCell ref="L864:M864"/>
    <mergeCell ref="U864:V864"/>
    <mergeCell ref="W864:X864"/>
    <mergeCell ref="AT864:AU864"/>
    <mergeCell ref="AV864:AW864"/>
    <mergeCell ref="BB864:BC864"/>
    <mergeCell ref="L863:M863"/>
    <mergeCell ref="U863:V863"/>
    <mergeCell ref="W863:X863"/>
    <mergeCell ref="AT863:AU863"/>
    <mergeCell ref="AV863:AW863"/>
    <mergeCell ref="BB863:BC863"/>
    <mergeCell ref="L862:M862"/>
    <mergeCell ref="U862:V862"/>
    <mergeCell ref="W862:X862"/>
    <mergeCell ref="AT862:AU862"/>
    <mergeCell ref="AV862:AW862"/>
    <mergeCell ref="BB862:BC862"/>
    <mergeCell ref="L861:M861"/>
    <mergeCell ref="U861:V861"/>
    <mergeCell ref="W861:X861"/>
    <mergeCell ref="AT861:AU861"/>
    <mergeCell ref="AV861:AW861"/>
    <mergeCell ref="BB861:BC861"/>
    <mergeCell ref="L860:M860"/>
    <mergeCell ref="U860:V860"/>
    <mergeCell ref="W860:X860"/>
    <mergeCell ref="AT860:AU860"/>
    <mergeCell ref="AV860:AW860"/>
    <mergeCell ref="BB860:BC860"/>
    <mergeCell ref="L859:M859"/>
    <mergeCell ref="U859:V859"/>
    <mergeCell ref="W859:X859"/>
    <mergeCell ref="AT859:AU859"/>
    <mergeCell ref="AV859:AW859"/>
    <mergeCell ref="BB859:BC859"/>
    <mergeCell ref="L858:M858"/>
    <mergeCell ref="U858:V858"/>
    <mergeCell ref="W858:X858"/>
    <mergeCell ref="AT858:AU858"/>
    <mergeCell ref="AV858:AW858"/>
    <mergeCell ref="BB858:BC858"/>
    <mergeCell ref="L857:M857"/>
    <mergeCell ref="U857:V857"/>
    <mergeCell ref="W857:X857"/>
    <mergeCell ref="AT857:AU857"/>
    <mergeCell ref="AV857:AW857"/>
    <mergeCell ref="BB857:BC857"/>
    <mergeCell ref="L856:M856"/>
    <mergeCell ref="U856:V856"/>
    <mergeCell ref="W856:X856"/>
    <mergeCell ref="AT856:AU856"/>
    <mergeCell ref="AV856:AW856"/>
    <mergeCell ref="BB856:BC856"/>
    <mergeCell ref="L855:M855"/>
    <mergeCell ref="U855:V855"/>
    <mergeCell ref="W855:X855"/>
    <mergeCell ref="AT855:AU855"/>
    <mergeCell ref="AV855:AW855"/>
    <mergeCell ref="BB855:BC855"/>
    <mergeCell ref="L854:M854"/>
    <mergeCell ref="U854:V854"/>
    <mergeCell ref="W854:X854"/>
    <mergeCell ref="AT854:AU854"/>
    <mergeCell ref="AV854:AW854"/>
    <mergeCell ref="BB854:BC854"/>
    <mergeCell ref="L853:M853"/>
    <mergeCell ref="U853:V853"/>
    <mergeCell ref="W853:X853"/>
    <mergeCell ref="AT853:AU853"/>
    <mergeCell ref="AV853:AW853"/>
    <mergeCell ref="BB853:BC853"/>
    <mergeCell ref="L852:M852"/>
    <mergeCell ref="U852:V852"/>
    <mergeCell ref="W852:X852"/>
    <mergeCell ref="AT852:AU852"/>
    <mergeCell ref="AV852:AW852"/>
    <mergeCell ref="BB852:BC852"/>
    <mergeCell ref="L851:M851"/>
    <mergeCell ref="U851:V851"/>
    <mergeCell ref="W851:X851"/>
    <mergeCell ref="AT851:AU851"/>
    <mergeCell ref="AV851:AW851"/>
    <mergeCell ref="BB851:BC851"/>
    <mergeCell ref="L850:M850"/>
    <mergeCell ref="U850:V850"/>
    <mergeCell ref="W850:X850"/>
    <mergeCell ref="AT850:AU850"/>
    <mergeCell ref="AV850:AW850"/>
    <mergeCell ref="BB850:BC850"/>
    <mergeCell ref="L849:M849"/>
    <mergeCell ref="U849:V849"/>
    <mergeCell ref="W849:X849"/>
    <mergeCell ref="AT849:AU849"/>
    <mergeCell ref="AV849:AW849"/>
    <mergeCell ref="BB849:BC849"/>
    <mergeCell ref="L848:M848"/>
    <mergeCell ref="U848:V848"/>
    <mergeCell ref="W848:X848"/>
    <mergeCell ref="AT848:AU848"/>
    <mergeCell ref="AV848:AW848"/>
    <mergeCell ref="BB848:BC848"/>
    <mergeCell ref="L847:M847"/>
    <mergeCell ref="U847:V847"/>
    <mergeCell ref="W847:X847"/>
    <mergeCell ref="AT847:AU847"/>
    <mergeCell ref="AV847:AW847"/>
    <mergeCell ref="BB847:BC847"/>
    <mergeCell ref="L846:M846"/>
    <mergeCell ref="U846:V846"/>
    <mergeCell ref="W846:X846"/>
    <mergeCell ref="AT846:AU846"/>
    <mergeCell ref="AV846:AW846"/>
    <mergeCell ref="BB846:BC846"/>
    <mergeCell ref="L845:M845"/>
    <mergeCell ref="U845:V845"/>
    <mergeCell ref="W845:X845"/>
    <mergeCell ref="AT845:AU845"/>
    <mergeCell ref="AV845:AW845"/>
    <mergeCell ref="BB845:BC845"/>
    <mergeCell ref="L844:M844"/>
    <mergeCell ref="U844:V844"/>
    <mergeCell ref="W844:X844"/>
    <mergeCell ref="AT844:AU844"/>
    <mergeCell ref="AV844:AW844"/>
    <mergeCell ref="BB844:BC844"/>
    <mergeCell ref="L843:M843"/>
    <mergeCell ref="U843:V843"/>
    <mergeCell ref="W843:X843"/>
    <mergeCell ref="AT843:AU843"/>
    <mergeCell ref="AV843:AW843"/>
    <mergeCell ref="BB843:BC843"/>
    <mergeCell ref="L842:M842"/>
    <mergeCell ref="U842:V842"/>
    <mergeCell ref="W842:X842"/>
    <mergeCell ref="AT842:AU842"/>
    <mergeCell ref="AV842:AW842"/>
    <mergeCell ref="BB842:BC842"/>
    <mergeCell ref="L841:M841"/>
    <mergeCell ref="U841:V841"/>
    <mergeCell ref="W841:X841"/>
    <mergeCell ref="AT841:AU841"/>
    <mergeCell ref="AV841:AW841"/>
    <mergeCell ref="BB841:BC841"/>
    <mergeCell ref="L840:M840"/>
    <mergeCell ref="U840:V840"/>
    <mergeCell ref="W840:X840"/>
    <mergeCell ref="AT840:AU840"/>
    <mergeCell ref="AV840:AW840"/>
    <mergeCell ref="BB840:BC840"/>
    <mergeCell ref="L839:M839"/>
    <mergeCell ref="U839:V839"/>
    <mergeCell ref="W839:X839"/>
    <mergeCell ref="AT839:AU839"/>
    <mergeCell ref="AV839:AW839"/>
    <mergeCell ref="BB839:BC839"/>
    <mergeCell ref="L838:M838"/>
    <mergeCell ref="U838:V838"/>
    <mergeCell ref="W838:X838"/>
    <mergeCell ref="AT838:AU838"/>
    <mergeCell ref="AV838:AW838"/>
    <mergeCell ref="BB838:BC838"/>
    <mergeCell ref="L837:M837"/>
    <mergeCell ref="U837:V837"/>
    <mergeCell ref="W837:X837"/>
    <mergeCell ref="AT837:AU837"/>
    <mergeCell ref="AV837:AW837"/>
    <mergeCell ref="BB837:BC837"/>
    <mergeCell ref="L836:M836"/>
    <mergeCell ref="U836:V836"/>
    <mergeCell ref="W836:X836"/>
    <mergeCell ref="AT836:AU836"/>
    <mergeCell ref="AV836:AW836"/>
    <mergeCell ref="BB836:BC836"/>
    <mergeCell ref="L835:M835"/>
    <mergeCell ref="U835:V835"/>
    <mergeCell ref="W835:X835"/>
    <mergeCell ref="AT835:AU835"/>
    <mergeCell ref="AV835:AW835"/>
    <mergeCell ref="BB835:BC835"/>
    <mergeCell ref="L834:M834"/>
    <mergeCell ref="U834:V834"/>
    <mergeCell ref="W834:X834"/>
    <mergeCell ref="AT834:AU834"/>
    <mergeCell ref="AV834:AW834"/>
    <mergeCell ref="BB834:BC834"/>
    <mergeCell ref="L833:M833"/>
    <mergeCell ref="U833:V833"/>
    <mergeCell ref="W833:X833"/>
    <mergeCell ref="AT833:AU833"/>
    <mergeCell ref="AV833:AW833"/>
    <mergeCell ref="BB833:BC833"/>
    <mergeCell ref="L832:M832"/>
    <mergeCell ref="U832:V832"/>
    <mergeCell ref="W832:X832"/>
    <mergeCell ref="AT832:AU832"/>
    <mergeCell ref="AV832:AW832"/>
    <mergeCell ref="BB832:BC832"/>
    <mergeCell ref="L831:M831"/>
    <mergeCell ref="U831:V831"/>
    <mergeCell ref="W831:X831"/>
    <mergeCell ref="AT831:AU831"/>
    <mergeCell ref="AV831:AW831"/>
    <mergeCell ref="BB831:BC831"/>
    <mergeCell ref="L830:M830"/>
    <mergeCell ref="U830:V830"/>
    <mergeCell ref="W830:X830"/>
    <mergeCell ref="AT830:AU830"/>
    <mergeCell ref="AV830:AW830"/>
    <mergeCell ref="BB830:BC830"/>
    <mergeCell ref="L829:M829"/>
    <mergeCell ref="U829:V829"/>
    <mergeCell ref="W829:X829"/>
    <mergeCell ref="AT829:AU829"/>
    <mergeCell ref="AV829:AW829"/>
    <mergeCell ref="BB829:BC829"/>
    <mergeCell ref="L828:M828"/>
    <mergeCell ref="U828:V828"/>
    <mergeCell ref="W828:X828"/>
    <mergeCell ref="AT828:AU828"/>
    <mergeCell ref="AV828:AW828"/>
    <mergeCell ref="BB828:BC828"/>
    <mergeCell ref="L827:M827"/>
    <mergeCell ref="U827:V827"/>
    <mergeCell ref="W827:X827"/>
    <mergeCell ref="AT827:AU827"/>
    <mergeCell ref="AV827:AW827"/>
    <mergeCell ref="BB827:BC827"/>
    <mergeCell ref="L826:M826"/>
    <mergeCell ref="U826:V826"/>
    <mergeCell ref="W826:X826"/>
    <mergeCell ref="AT826:AU826"/>
    <mergeCell ref="AV826:AW826"/>
    <mergeCell ref="BB826:BC826"/>
    <mergeCell ref="L825:M825"/>
    <mergeCell ref="U825:V825"/>
    <mergeCell ref="W825:X825"/>
    <mergeCell ref="AT825:AU825"/>
    <mergeCell ref="AV825:AW825"/>
    <mergeCell ref="BB825:BC825"/>
    <mergeCell ref="L824:M824"/>
    <mergeCell ref="U824:V824"/>
    <mergeCell ref="W824:X824"/>
    <mergeCell ref="AT824:AU824"/>
    <mergeCell ref="AV824:AW824"/>
    <mergeCell ref="BB824:BC824"/>
    <mergeCell ref="L823:M823"/>
    <mergeCell ref="U823:V823"/>
    <mergeCell ref="W823:X823"/>
    <mergeCell ref="AT823:AU823"/>
    <mergeCell ref="AV823:AW823"/>
    <mergeCell ref="BB823:BC823"/>
    <mergeCell ref="L822:M822"/>
    <mergeCell ref="U822:V822"/>
    <mergeCell ref="W822:X822"/>
    <mergeCell ref="AT822:AU822"/>
    <mergeCell ref="AV822:AW822"/>
    <mergeCell ref="BB822:BC822"/>
    <mergeCell ref="L821:M821"/>
    <mergeCell ref="U821:V821"/>
    <mergeCell ref="W821:X821"/>
    <mergeCell ref="AT821:AU821"/>
    <mergeCell ref="AV821:AW821"/>
    <mergeCell ref="BB821:BC821"/>
    <mergeCell ref="L820:M820"/>
    <mergeCell ref="U820:V820"/>
    <mergeCell ref="W820:X820"/>
    <mergeCell ref="AT820:AU820"/>
    <mergeCell ref="AV820:AW820"/>
    <mergeCell ref="BB820:BC820"/>
    <mergeCell ref="L819:M819"/>
    <mergeCell ref="U819:V819"/>
    <mergeCell ref="W819:X819"/>
    <mergeCell ref="AT819:AU819"/>
    <mergeCell ref="AV819:AW819"/>
    <mergeCell ref="BB819:BC819"/>
    <mergeCell ref="L818:M818"/>
    <mergeCell ref="U818:V818"/>
    <mergeCell ref="W818:X818"/>
    <mergeCell ref="AT818:AU818"/>
    <mergeCell ref="AV818:AW818"/>
    <mergeCell ref="BB818:BC818"/>
    <mergeCell ref="L817:M817"/>
    <mergeCell ref="U817:V817"/>
    <mergeCell ref="W817:X817"/>
    <mergeCell ref="AT817:AU817"/>
    <mergeCell ref="AV817:AW817"/>
    <mergeCell ref="BB817:BC817"/>
    <mergeCell ref="L816:M816"/>
    <mergeCell ref="U816:V816"/>
    <mergeCell ref="W816:X816"/>
    <mergeCell ref="AT816:AU816"/>
    <mergeCell ref="AV816:AW816"/>
    <mergeCell ref="BB816:BC816"/>
    <mergeCell ref="L815:M815"/>
    <mergeCell ref="U815:V815"/>
    <mergeCell ref="W815:X815"/>
    <mergeCell ref="AT815:AU815"/>
    <mergeCell ref="AV815:AW815"/>
    <mergeCell ref="BB815:BC815"/>
    <mergeCell ref="L814:M814"/>
    <mergeCell ref="U814:V814"/>
    <mergeCell ref="W814:X814"/>
    <mergeCell ref="AT814:AU814"/>
    <mergeCell ref="AV814:AW814"/>
    <mergeCell ref="BB814:BC814"/>
    <mergeCell ref="L813:M813"/>
    <mergeCell ref="U813:V813"/>
    <mergeCell ref="W813:X813"/>
    <mergeCell ref="AT813:AU813"/>
    <mergeCell ref="AV813:AW813"/>
    <mergeCell ref="BB813:BC813"/>
    <mergeCell ref="L812:M812"/>
    <mergeCell ref="U812:V812"/>
    <mergeCell ref="W812:X812"/>
    <mergeCell ref="AT812:AU812"/>
    <mergeCell ref="AV812:AW812"/>
    <mergeCell ref="BB812:BC812"/>
    <mergeCell ref="L811:M811"/>
    <mergeCell ref="U811:V811"/>
    <mergeCell ref="W811:X811"/>
    <mergeCell ref="AT811:AU811"/>
    <mergeCell ref="AV811:AW811"/>
    <mergeCell ref="BB811:BC811"/>
    <mergeCell ref="L810:M810"/>
    <mergeCell ref="U810:V810"/>
    <mergeCell ref="W810:X810"/>
    <mergeCell ref="AT810:AU810"/>
    <mergeCell ref="AV810:AW810"/>
    <mergeCell ref="BB810:BC810"/>
    <mergeCell ref="L809:M809"/>
    <mergeCell ref="U809:V809"/>
    <mergeCell ref="W809:X809"/>
    <mergeCell ref="AT809:AU809"/>
    <mergeCell ref="AV809:AW809"/>
    <mergeCell ref="BB809:BC809"/>
    <mergeCell ref="L808:M808"/>
    <mergeCell ref="U808:V808"/>
    <mergeCell ref="W808:X808"/>
    <mergeCell ref="AT808:AU808"/>
    <mergeCell ref="AV808:AW808"/>
    <mergeCell ref="BB808:BC808"/>
    <mergeCell ref="L807:M807"/>
    <mergeCell ref="U807:V807"/>
    <mergeCell ref="W807:X807"/>
    <mergeCell ref="AT807:AU807"/>
    <mergeCell ref="AV807:AW807"/>
    <mergeCell ref="BB807:BC807"/>
    <mergeCell ref="L806:M806"/>
    <mergeCell ref="U806:V806"/>
    <mergeCell ref="W806:X806"/>
    <mergeCell ref="AT806:AU806"/>
    <mergeCell ref="AV806:AW806"/>
    <mergeCell ref="BB806:BC806"/>
    <mergeCell ref="L805:M805"/>
    <mergeCell ref="U805:V805"/>
    <mergeCell ref="W805:X805"/>
    <mergeCell ref="AT805:AU805"/>
    <mergeCell ref="AV805:AW805"/>
    <mergeCell ref="BB805:BC805"/>
    <mergeCell ref="L804:M804"/>
    <mergeCell ref="U804:V804"/>
    <mergeCell ref="W804:X804"/>
    <mergeCell ref="AT804:AU804"/>
    <mergeCell ref="AV804:AW804"/>
    <mergeCell ref="BB804:BC804"/>
    <mergeCell ref="L803:M803"/>
    <mergeCell ref="U803:V803"/>
    <mergeCell ref="W803:X803"/>
    <mergeCell ref="AT803:AU803"/>
    <mergeCell ref="AV803:AW803"/>
    <mergeCell ref="BB803:BC803"/>
    <mergeCell ref="L802:M802"/>
    <mergeCell ref="U802:V802"/>
    <mergeCell ref="W802:X802"/>
    <mergeCell ref="AT802:AU802"/>
    <mergeCell ref="AV802:AW802"/>
    <mergeCell ref="BB802:BC802"/>
    <mergeCell ref="L801:M801"/>
    <mergeCell ref="U801:V801"/>
    <mergeCell ref="W801:X801"/>
    <mergeCell ref="AT801:AU801"/>
    <mergeCell ref="AV801:AW801"/>
    <mergeCell ref="BB801:BC801"/>
    <mergeCell ref="L800:M800"/>
    <mergeCell ref="U800:V800"/>
    <mergeCell ref="W800:X800"/>
    <mergeCell ref="AT800:AU800"/>
    <mergeCell ref="AV800:AW800"/>
    <mergeCell ref="BB800:BC800"/>
    <mergeCell ref="L799:M799"/>
    <mergeCell ref="U799:V799"/>
    <mergeCell ref="W799:X799"/>
    <mergeCell ref="AT799:AU799"/>
    <mergeCell ref="AV799:AW799"/>
    <mergeCell ref="BB799:BC799"/>
    <mergeCell ref="L798:M798"/>
    <mergeCell ref="U798:V798"/>
    <mergeCell ref="W798:X798"/>
    <mergeCell ref="AT798:AU798"/>
    <mergeCell ref="AV798:AW798"/>
    <mergeCell ref="BB798:BC798"/>
    <mergeCell ref="L797:M797"/>
    <mergeCell ref="U797:V797"/>
    <mergeCell ref="W797:X797"/>
    <mergeCell ref="AT797:AU797"/>
    <mergeCell ref="AV797:AW797"/>
    <mergeCell ref="BB797:BC797"/>
    <mergeCell ref="L796:M796"/>
    <mergeCell ref="U796:V796"/>
    <mergeCell ref="W796:X796"/>
    <mergeCell ref="AT796:AU796"/>
    <mergeCell ref="AV796:AW796"/>
    <mergeCell ref="BB796:BC796"/>
    <mergeCell ref="L795:M795"/>
    <mergeCell ref="U795:V795"/>
    <mergeCell ref="W795:X795"/>
    <mergeCell ref="AT795:AU795"/>
    <mergeCell ref="AV795:AW795"/>
    <mergeCell ref="BB795:BC795"/>
    <mergeCell ref="L794:M794"/>
    <mergeCell ref="U794:V794"/>
    <mergeCell ref="W794:X794"/>
    <mergeCell ref="AT794:AU794"/>
    <mergeCell ref="AV794:AW794"/>
    <mergeCell ref="BB794:BC794"/>
    <mergeCell ref="L793:M793"/>
    <mergeCell ref="U793:V793"/>
    <mergeCell ref="W793:X793"/>
    <mergeCell ref="AT793:AU793"/>
    <mergeCell ref="AV793:AW793"/>
    <mergeCell ref="BB793:BC793"/>
    <mergeCell ref="L792:M792"/>
    <mergeCell ref="U792:V792"/>
    <mergeCell ref="W792:X792"/>
    <mergeCell ref="AT792:AU792"/>
    <mergeCell ref="AV792:AW792"/>
    <mergeCell ref="BB792:BC792"/>
    <mergeCell ref="L791:M791"/>
    <mergeCell ref="U791:V791"/>
    <mergeCell ref="W791:X791"/>
    <mergeCell ref="AT791:AU791"/>
    <mergeCell ref="AV791:AW791"/>
    <mergeCell ref="BB791:BC791"/>
    <mergeCell ref="L790:M790"/>
    <mergeCell ref="U790:V790"/>
    <mergeCell ref="W790:X790"/>
    <mergeCell ref="AT790:AU790"/>
    <mergeCell ref="AV790:AW790"/>
    <mergeCell ref="BB790:BC790"/>
    <mergeCell ref="L789:M789"/>
    <mergeCell ref="U789:V789"/>
    <mergeCell ref="W789:X789"/>
    <mergeCell ref="AT789:AU789"/>
    <mergeCell ref="AV789:AW789"/>
    <mergeCell ref="BB789:BC789"/>
    <mergeCell ref="L788:M788"/>
    <mergeCell ref="U788:V788"/>
    <mergeCell ref="W788:X788"/>
    <mergeCell ref="AT788:AU788"/>
    <mergeCell ref="AV788:AW788"/>
    <mergeCell ref="BB788:BC788"/>
    <mergeCell ref="L787:M787"/>
    <mergeCell ref="U787:V787"/>
    <mergeCell ref="W787:X787"/>
    <mergeCell ref="AT787:AU787"/>
    <mergeCell ref="AV787:AW787"/>
    <mergeCell ref="BB787:BC787"/>
    <mergeCell ref="L786:M786"/>
    <mergeCell ref="U786:V786"/>
    <mergeCell ref="W786:X786"/>
    <mergeCell ref="AT786:AU786"/>
    <mergeCell ref="AV786:AW786"/>
    <mergeCell ref="BB786:BC786"/>
    <mergeCell ref="L785:M785"/>
    <mergeCell ref="U785:V785"/>
    <mergeCell ref="W785:X785"/>
    <mergeCell ref="AT785:AU785"/>
    <mergeCell ref="AV785:AW785"/>
    <mergeCell ref="BB785:BC785"/>
    <mergeCell ref="L784:M784"/>
    <mergeCell ref="U784:V784"/>
    <mergeCell ref="W784:X784"/>
    <mergeCell ref="AT784:AU784"/>
    <mergeCell ref="AV784:AW784"/>
    <mergeCell ref="BB784:BC784"/>
    <mergeCell ref="L783:M783"/>
    <mergeCell ref="U783:V783"/>
    <mergeCell ref="W783:X783"/>
    <mergeCell ref="AT783:AU783"/>
    <mergeCell ref="AV783:AW783"/>
    <mergeCell ref="BB783:BC783"/>
    <mergeCell ref="L782:M782"/>
    <mergeCell ref="U782:V782"/>
    <mergeCell ref="W782:X782"/>
    <mergeCell ref="AT782:AU782"/>
    <mergeCell ref="AV782:AW782"/>
    <mergeCell ref="BB782:BC782"/>
    <mergeCell ref="L781:M781"/>
    <mergeCell ref="U781:V781"/>
    <mergeCell ref="W781:X781"/>
    <mergeCell ref="AT781:AU781"/>
    <mergeCell ref="AV781:AW781"/>
    <mergeCell ref="BB781:BC781"/>
    <mergeCell ref="L780:M780"/>
    <mergeCell ref="U780:V780"/>
    <mergeCell ref="W780:X780"/>
    <mergeCell ref="AT780:AU780"/>
    <mergeCell ref="AV780:AW780"/>
    <mergeCell ref="BB780:BC780"/>
    <mergeCell ref="L779:M779"/>
    <mergeCell ref="U779:V779"/>
    <mergeCell ref="W779:X779"/>
    <mergeCell ref="AT779:AU779"/>
    <mergeCell ref="AV779:AW779"/>
    <mergeCell ref="BB779:BC779"/>
    <mergeCell ref="L778:M778"/>
    <mergeCell ref="U778:V778"/>
    <mergeCell ref="W778:X778"/>
    <mergeCell ref="AT778:AU778"/>
    <mergeCell ref="AV778:AW778"/>
    <mergeCell ref="BB778:BC778"/>
    <mergeCell ref="L777:M777"/>
    <mergeCell ref="U777:V777"/>
    <mergeCell ref="W777:X777"/>
    <mergeCell ref="AT777:AU777"/>
    <mergeCell ref="AV777:AW777"/>
    <mergeCell ref="BB777:BC777"/>
    <mergeCell ref="L776:M776"/>
    <mergeCell ref="U776:V776"/>
    <mergeCell ref="W776:X776"/>
    <mergeCell ref="AT776:AU776"/>
    <mergeCell ref="AV776:AW776"/>
    <mergeCell ref="BB776:BC776"/>
    <mergeCell ref="L775:M775"/>
    <mergeCell ref="U775:V775"/>
    <mergeCell ref="W775:X775"/>
    <mergeCell ref="AT775:AU775"/>
    <mergeCell ref="AV775:AW775"/>
    <mergeCell ref="BB775:BC775"/>
    <mergeCell ref="L774:M774"/>
    <mergeCell ref="U774:V774"/>
    <mergeCell ref="W774:X774"/>
    <mergeCell ref="AT774:AU774"/>
    <mergeCell ref="AV774:AW774"/>
    <mergeCell ref="BB774:BC774"/>
    <mergeCell ref="L773:M773"/>
    <mergeCell ref="U773:V773"/>
    <mergeCell ref="W773:X773"/>
    <mergeCell ref="AT773:AU773"/>
    <mergeCell ref="AV773:AW773"/>
    <mergeCell ref="BB773:BC773"/>
    <mergeCell ref="L772:M772"/>
    <mergeCell ref="U772:V772"/>
    <mergeCell ref="W772:X772"/>
    <mergeCell ref="AT772:AU772"/>
    <mergeCell ref="AV772:AW772"/>
    <mergeCell ref="BB772:BC772"/>
    <mergeCell ref="L771:M771"/>
    <mergeCell ref="U771:V771"/>
    <mergeCell ref="W771:X771"/>
    <mergeCell ref="AT771:AU771"/>
    <mergeCell ref="AV771:AW771"/>
    <mergeCell ref="BB771:BC771"/>
    <mergeCell ref="L770:M770"/>
    <mergeCell ref="U770:V770"/>
    <mergeCell ref="W770:X770"/>
    <mergeCell ref="AT770:AU770"/>
    <mergeCell ref="AV770:AW770"/>
    <mergeCell ref="BB770:BC770"/>
    <mergeCell ref="L769:M769"/>
    <mergeCell ref="U769:V769"/>
    <mergeCell ref="W769:X769"/>
    <mergeCell ref="AT769:AU769"/>
    <mergeCell ref="AV769:AW769"/>
    <mergeCell ref="BB769:BC769"/>
    <mergeCell ref="L768:M768"/>
    <mergeCell ref="U768:V768"/>
    <mergeCell ref="W768:X768"/>
    <mergeCell ref="AT768:AU768"/>
    <mergeCell ref="AV768:AW768"/>
    <mergeCell ref="BB768:BC768"/>
    <mergeCell ref="L767:M767"/>
    <mergeCell ref="U767:V767"/>
    <mergeCell ref="W767:X767"/>
    <mergeCell ref="AT767:AU767"/>
    <mergeCell ref="AV767:AW767"/>
    <mergeCell ref="BB767:BC767"/>
    <mergeCell ref="L766:M766"/>
    <mergeCell ref="U766:V766"/>
    <mergeCell ref="W766:X766"/>
    <mergeCell ref="AT766:AU766"/>
    <mergeCell ref="AV766:AW766"/>
    <mergeCell ref="BB766:BC766"/>
    <mergeCell ref="L765:M765"/>
    <mergeCell ref="U765:V765"/>
    <mergeCell ref="W765:X765"/>
    <mergeCell ref="AT765:AU765"/>
    <mergeCell ref="AV765:AW765"/>
    <mergeCell ref="BB765:BC765"/>
    <mergeCell ref="L764:M764"/>
    <mergeCell ref="U764:V764"/>
    <mergeCell ref="W764:X764"/>
    <mergeCell ref="AT764:AU764"/>
    <mergeCell ref="AV764:AW764"/>
    <mergeCell ref="BB764:BC764"/>
    <mergeCell ref="L763:M763"/>
    <mergeCell ref="U763:V763"/>
    <mergeCell ref="W763:X763"/>
    <mergeCell ref="AT763:AU763"/>
    <mergeCell ref="AV763:AW763"/>
    <mergeCell ref="BB763:BC763"/>
    <mergeCell ref="L762:M762"/>
    <mergeCell ref="U762:V762"/>
    <mergeCell ref="W762:X762"/>
    <mergeCell ref="AT762:AU762"/>
    <mergeCell ref="AV762:AW762"/>
    <mergeCell ref="BB762:BC762"/>
    <mergeCell ref="L761:M761"/>
    <mergeCell ref="U761:V761"/>
    <mergeCell ref="W761:X761"/>
    <mergeCell ref="AT761:AU761"/>
    <mergeCell ref="AV761:AW761"/>
    <mergeCell ref="BB761:BC761"/>
    <mergeCell ref="L760:M760"/>
    <mergeCell ref="U760:V760"/>
    <mergeCell ref="W760:X760"/>
    <mergeCell ref="AT760:AU760"/>
    <mergeCell ref="AV760:AW760"/>
    <mergeCell ref="BB760:BC760"/>
    <mergeCell ref="L759:M759"/>
    <mergeCell ref="U759:V759"/>
    <mergeCell ref="W759:X759"/>
    <mergeCell ref="AT759:AU759"/>
    <mergeCell ref="AV759:AW759"/>
    <mergeCell ref="BB759:BC759"/>
    <mergeCell ref="L758:M758"/>
    <mergeCell ref="U758:V758"/>
    <mergeCell ref="W758:X758"/>
    <mergeCell ref="AT758:AU758"/>
    <mergeCell ref="AV758:AW758"/>
    <mergeCell ref="BB758:BC758"/>
    <mergeCell ref="L757:M757"/>
    <mergeCell ref="U757:V757"/>
    <mergeCell ref="W757:X757"/>
    <mergeCell ref="AT757:AU757"/>
    <mergeCell ref="AV757:AW757"/>
    <mergeCell ref="BB757:BC757"/>
    <mergeCell ref="L756:M756"/>
    <mergeCell ref="U756:V756"/>
    <mergeCell ref="W756:X756"/>
    <mergeCell ref="AT756:AU756"/>
    <mergeCell ref="AV756:AW756"/>
    <mergeCell ref="BB756:BC756"/>
    <mergeCell ref="L755:M755"/>
    <mergeCell ref="U755:V755"/>
    <mergeCell ref="W755:X755"/>
    <mergeCell ref="AT755:AU755"/>
    <mergeCell ref="AV755:AW755"/>
    <mergeCell ref="BB755:BC755"/>
    <mergeCell ref="L754:M754"/>
    <mergeCell ref="U754:V754"/>
    <mergeCell ref="W754:X754"/>
    <mergeCell ref="AT754:AU754"/>
    <mergeCell ref="AV754:AW754"/>
    <mergeCell ref="BB754:BC754"/>
    <mergeCell ref="L753:M753"/>
    <mergeCell ref="U753:V753"/>
    <mergeCell ref="W753:X753"/>
    <mergeCell ref="AT753:AU753"/>
    <mergeCell ref="AV753:AW753"/>
    <mergeCell ref="BB753:BC753"/>
    <mergeCell ref="L752:M752"/>
    <mergeCell ref="U752:V752"/>
    <mergeCell ref="W752:X752"/>
    <mergeCell ref="AT752:AU752"/>
    <mergeCell ref="AV752:AW752"/>
    <mergeCell ref="BB752:BC752"/>
    <mergeCell ref="L751:M751"/>
    <mergeCell ref="U751:V751"/>
    <mergeCell ref="W751:X751"/>
    <mergeCell ref="AT751:AU751"/>
    <mergeCell ref="AV751:AW751"/>
    <mergeCell ref="BB751:BC751"/>
    <mergeCell ref="L750:M750"/>
    <mergeCell ref="U750:V750"/>
    <mergeCell ref="W750:X750"/>
    <mergeCell ref="AT750:AU750"/>
    <mergeCell ref="AV750:AW750"/>
    <mergeCell ref="BB750:BC750"/>
    <mergeCell ref="L749:M749"/>
    <mergeCell ref="U749:V749"/>
    <mergeCell ref="W749:X749"/>
    <mergeCell ref="AT749:AU749"/>
    <mergeCell ref="AV749:AW749"/>
    <mergeCell ref="BB749:BC749"/>
    <mergeCell ref="L748:M748"/>
    <mergeCell ref="U748:V748"/>
    <mergeCell ref="W748:X748"/>
    <mergeCell ref="AT748:AU748"/>
    <mergeCell ref="AV748:AW748"/>
    <mergeCell ref="BB748:BC748"/>
    <mergeCell ref="L747:M747"/>
    <mergeCell ref="U747:V747"/>
    <mergeCell ref="W747:X747"/>
    <mergeCell ref="AT747:AU747"/>
    <mergeCell ref="AV747:AW747"/>
    <mergeCell ref="BB747:BC747"/>
    <mergeCell ref="L746:M746"/>
    <mergeCell ref="U746:V746"/>
    <mergeCell ref="W746:X746"/>
    <mergeCell ref="AT746:AU746"/>
    <mergeCell ref="AV746:AW746"/>
    <mergeCell ref="BB746:BC746"/>
    <mergeCell ref="L745:M745"/>
    <mergeCell ref="U745:V745"/>
    <mergeCell ref="W745:X745"/>
    <mergeCell ref="AT745:AU745"/>
    <mergeCell ref="AV745:AW745"/>
    <mergeCell ref="BB745:BC745"/>
    <mergeCell ref="L744:M744"/>
    <mergeCell ref="U744:V744"/>
    <mergeCell ref="W744:X744"/>
    <mergeCell ref="AT744:AU744"/>
    <mergeCell ref="AV744:AW744"/>
    <mergeCell ref="BB744:BC744"/>
    <mergeCell ref="L743:M743"/>
    <mergeCell ref="U743:V743"/>
    <mergeCell ref="W743:X743"/>
    <mergeCell ref="AT743:AU743"/>
    <mergeCell ref="AV743:AW743"/>
    <mergeCell ref="BB743:BC743"/>
    <mergeCell ref="L742:M742"/>
    <mergeCell ref="U742:V742"/>
    <mergeCell ref="W742:X742"/>
    <mergeCell ref="AT742:AU742"/>
    <mergeCell ref="AV742:AW742"/>
    <mergeCell ref="BB742:BC742"/>
    <mergeCell ref="L741:M741"/>
    <mergeCell ref="U741:V741"/>
    <mergeCell ref="W741:X741"/>
    <mergeCell ref="AT741:AU741"/>
    <mergeCell ref="AV741:AW741"/>
    <mergeCell ref="BB741:BC741"/>
    <mergeCell ref="L740:M740"/>
    <mergeCell ref="U740:V740"/>
    <mergeCell ref="W740:X740"/>
    <mergeCell ref="AT740:AU740"/>
    <mergeCell ref="AV740:AW740"/>
    <mergeCell ref="BB740:BC740"/>
    <mergeCell ref="L739:M739"/>
    <mergeCell ref="U739:V739"/>
    <mergeCell ref="W739:X739"/>
    <mergeCell ref="AT739:AU739"/>
    <mergeCell ref="AV739:AW739"/>
    <mergeCell ref="BB739:BC739"/>
    <mergeCell ref="L738:M738"/>
    <mergeCell ref="U738:V738"/>
    <mergeCell ref="W738:X738"/>
    <mergeCell ref="AT738:AU738"/>
    <mergeCell ref="AV738:AW738"/>
    <mergeCell ref="BB738:BC738"/>
    <mergeCell ref="L737:M737"/>
    <mergeCell ref="U737:V737"/>
    <mergeCell ref="W737:X737"/>
    <mergeCell ref="AT737:AU737"/>
    <mergeCell ref="AV737:AW737"/>
    <mergeCell ref="BB737:BC737"/>
    <mergeCell ref="L736:M736"/>
    <mergeCell ref="U736:V736"/>
    <mergeCell ref="W736:X736"/>
    <mergeCell ref="AT736:AU736"/>
    <mergeCell ref="AV736:AW736"/>
    <mergeCell ref="BB736:BC736"/>
    <mergeCell ref="L735:M735"/>
    <mergeCell ref="U735:V735"/>
    <mergeCell ref="W735:X735"/>
    <mergeCell ref="AT735:AU735"/>
    <mergeCell ref="AV735:AW735"/>
    <mergeCell ref="BB735:BC735"/>
    <mergeCell ref="L734:M734"/>
    <mergeCell ref="U734:V734"/>
    <mergeCell ref="W734:X734"/>
    <mergeCell ref="AT734:AU734"/>
    <mergeCell ref="AV734:AW734"/>
    <mergeCell ref="BB734:BC734"/>
    <mergeCell ref="L733:M733"/>
    <mergeCell ref="U733:V733"/>
    <mergeCell ref="W733:X733"/>
    <mergeCell ref="AT733:AU733"/>
    <mergeCell ref="AV733:AW733"/>
    <mergeCell ref="BB733:BC733"/>
    <mergeCell ref="L732:M732"/>
    <mergeCell ref="U732:V732"/>
    <mergeCell ref="W732:X732"/>
    <mergeCell ref="AT732:AU732"/>
    <mergeCell ref="AV732:AW732"/>
    <mergeCell ref="BB732:BC732"/>
    <mergeCell ref="L731:M731"/>
    <mergeCell ref="U731:V731"/>
    <mergeCell ref="W731:X731"/>
    <mergeCell ref="AT731:AU731"/>
    <mergeCell ref="AV731:AW731"/>
    <mergeCell ref="BB731:BC731"/>
    <mergeCell ref="L730:M730"/>
    <mergeCell ref="U730:V730"/>
    <mergeCell ref="W730:X730"/>
    <mergeCell ref="AT730:AU730"/>
    <mergeCell ref="AV730:AW730"/>
    <mergeCell ref="BB730:BC730"/>
    <mergeCell ref="L729:M729"/>
    <mergeCell ref="U729:V729"/>
    <mergeCell ref="W729:X729"/>
    <mergeCell ref="AT729:AU729"/>
    <mergeCell ref="AV729:AW729"/>
    <mergeCell ref="BB729:BC729"/>
    <mergeCell ref="L728:M728"/>
    <mergeCell ref="U728:V728"/>
    <mergeCell ref="W728:X728"/>
    <mergeCell ref="AT728:AU728"/>
    <mergeCell ref="AV728:AW728"/>
    <mergeCell ref="BB728:BC728"/>
    <mergeCell ref="L727:M727"/>
    <mergeCell ref="U727:V727"/>
    <mergeCell ref="W727:X727"/>
    <mergeCell ref="AT727:AU727"/>
    <mergeCell ref="AV727:AW727"/>
    <mergeCell ref="BB727:BC727"/>
    <mergeCell ref="L726:M726"/>
    <mergeCell ref="U726:V726"/>
    <mergeCell ref="W726:X726"/>
    <mergeCell ref="AT726:AU726"/>
    <mergeCell ref="AV726:AW726"/>
    <mergeCell ref="BB726:BC726"/>
    <mergeCell ref="L725:M725"/>
    <mergeCell ref="U725:V725"/>
    <mergeCell ref="W725:X725"/>
    <mergeCell ref="AT725:AU725"/>
    <mergeCell ref="AV725:AW725"/>
    <mergeCell ref="BB725:BC725"/>
    <mergeCell ref="L724:M724"/>
    <mergeCell ref="U724:V724"/>
    <mergeCell ref="W724:X724"/>
    <mergeCell ref="AT724:AU724"/>
    <mergeCell ref="AV724:AW724"/>
    <mergeCell ref="BB724:BC724"/>
    <mergeCell ref="L723:M723"/>
    <mergeCell ref="U723:V723"/>
    <mergeCell ref="W723:X723"/>
    <mergeCell ref="AT723:AU723"/>
    <mergeCell ref="AV723:AW723"/>
    <mergeCell ref="BB723:BC723"/>
    <mergeCell ref="L722:M722"/>
    <mergeCell ref="U722:V722"/>
    <mergeCell ref="W722:X722"/>
    <mergeCell ref="AT722:AU722"/>
    <mergeCell ref="AV722:AW722"/>
    <mergeCell ref="BB722:BC722"/>
    <mergeCell ref="L721:M721"/>
    <mergeCell ref="U721:V721"/>
    <mergeCell ref="W721:X721"/>
    <mergeCell ref="AT721:AU721"/>
    <mergeCell ref="AV721:AW721"/>
    <mergeCell ref="BB721:BC721"/>
    <mergeCell ref="L720:M720"/>
    <mergeCell ref="U720:V720"/>
    <mergeCell ref="W720:X720"/>
    <mergeCell ref="AT720:AU720"/>
    <mergeCell ref="AV720:AW720"/>
    <mergeCell ref="BB720:BC720"/>
    <mergeCell ref="L719:M719"/>
    <mergeCell ref="U719:V719"/>
    <mergeCell ref="W719:X719"/>
    <mergeCell ref="AT719:AU719"/>
    <mergeCell ref="AV719:AW719"/>
    <mergeCell ref="BB719:BC719"/>
    <mergeCell ref="L718:M718"/>
    <mergeCell ref="U718:V718"/>
    <mergeCell ref="W718:X718"/>
    <mergeCell ref="AT718:AU718"/>
    <mergeCell ref="AV718:AW718"/>
    <mergeCell ref="BB718:BC718"/>
    <mergeCell ref="L717:M717"/>
    <mergeCell ref="U717:V717"/>
    <mergeCell ref="W717:X717"/>
    <mergeCell ref="AT717:AU717"/>
    <mergeCell ref="AV717:AW717"/>
    <mergeCell ref="BB717:BC717"/>
    <mergeCell ref="L716:M716"/>
    <mergeCell ref="U716:V716"/>
    <mergeCell ref="W716:X716"/>
    <mergeCell ref="AT716:AU716"/>
    <mergeCell ref="AV716:AW716"/>
    <mergeCell ref="BB716:BC716"/>
    <mergeCell ref="L715:M715"/>
    <mergeCell ref="U715:V715"/>
    <mergeCell ref="W715:X715"/>
    <mergeCell ref="AT715:AU715"/>
    <mergeCell ref="AV715:AW715"/>
    <mergeCell ref="BB715:BC715"/>
    <mergeCell ref="L714:M714"/>
    <mergeCell ref="U714:V714"/>
    <mergeCell ref="W714:X714"/>
    <mergeCell ref="AT714:AU714"/>
    <mergeCell ref="AV714:AW714"/>
    <mergeCell ref="BB714:BC714"/>
    <mergeCell ref="L713:M713"/>
    <mergeCell ref="U713:V713"/>
    <mergeCell ref="W713:X713"/>
    <mergeCell ref="AT713:AU713"/>
    <mergeCell ref="AV713:AW713"/>
    <mergeCell ref="BB713:BC713"/>
    <mergeCell ref="L712:M712"/>
    <mergeCell ref="U712:V712"/>
    <mergeCell ref="W712:X712"/>
    <mergeCell ref="AT712:AU712"/>
    <mergeCell ref="AV712:AW712"/>
    <mergeCell ref="BB712:BC712"/>
    <mergeCell ref="L711:M711"/>
    <mergeCell ref="U711:V711"/>
    <mergeCell ref="W711:X711"/>
    <mergeCell ref="AT711:AU711"/>
    <mergeCell ref="AV711:AW711"/>
    <mergeCell ref="BB711:BC711"/>
    <mergeCell ref="L710:M710"/>
    <mergeCell ref="U710:V710"/>
    <mergeCell ref="W710:X710"/>
    <mergeCell ref="AT710:AU710"/>
    <mergeCell ref="AV710:AW710"/>
    <mergeCell ref="BB710:BC710"/>
    <mergeCell ref="L709:M709"/>
    <mergeCell ref="U709:V709"/>
    <mergeCell ref="W709:X709"/>
    <mergeCell ref="AT709:AU709"/>
    <mergeCell ref="AV709:AW709"/>
    <mergeCell ref="BB709:BC709"/>
    <mergeCell ref="L708:M708"/>
    <mergeCell ref="U708:V708"/>
    <mergeCell ref="W708:X708"/>
    <mergeCell ref="AT708:AU708"/>
    <mergeCell ref="AV708:AW708"/>
    <mergeCell ref="BB708:BC708"/>
    <mergeCell ref="L707:M707"/>
    <mergeCell ref="U707:V707"/>
    <mergeCell ref="W707:X707"/>
    <mergeCell ref="AT707:AU707"/>
    <mergeCell ref="AV707:AW707"/>
    <mergeCell ref="BB707:BC707"/>
    <mergeCell ref="L706:M706"/>
    <mergeCell ref="U706:V706"/>
    <mergeCell ref="W706:X706"/>
    <mergeCell ref="AT706:AU706"/>
    <mergeCell ref="AV706:AW706"/>
    <mergeCell ref="BB706:BC706"/>
    <mergeCell ref="L705:M705"/>
    <mergeCell ref="U705:V705"/>
    <mergeCell ref="W705:X705"/>
    <mergeCell ref="AT705:AU705"/>
    <mergeCell ref="AV705:AW705"/>
    <mergeCell ref="BB705:BC705"/>
    <mergeCell ref="L704:M704"/>
    <mergeCell ref="U704:V704"/>
    <mergeCell ref="W704:X704"/>
    <mergeCell ref="AT704:AU704"/>
    <mergeCell ref="AV704:AW704"/>
    <mergeCell ref="BB704:BC704"/>
    <mergeCell ref="L703:M703"/>
    <mergeCell ref="U703:V703"/>
    <mergeCell ref="W703:X703"/>
    <mergeCell ref="AT703:AU703"/>
    <mergeCell ref="AV703:AW703"/>
    <mergeCell ref="BB703:BC703"/>
    <mergeCell ref="L702:M702"/>
    <mergeCell ref="U702:V702"/>
    <mergeCell ref="W702:X702"/>
    <mergeCell ref="AT702:AU702"/>
    <mergeCell ref="AV702:AW702"/>
    <mergeCell ref="BB702:BC702"/>
    <mergeCell ref="L701:M701"/>
    <mergeCell ref="U701:V701"/>
    <mergeCell ref="W701:X701"/>
    <mergeCell ref="AT701:AU701"/>
    <mergeCell ref="AV701:AW701"/>
    <mergeCell ref="BB701:BC701"/>
    <mergeCell ref="L700:M700"/>
    <mergeCell ref="U700:V700"/>
    <mergeCell ref="W700:X700"/>
    <mergeCell ref="AT700:AU700"/>
    <mergeCell ref="AV700:AW700"/>
    <mergeCell ref="BB700:BC700"/>
    <mergeCell ref="L699:M699"/>
    <mergeCell ref="U699:V699"/>
    <mergeCell ref="W699:X699"/>
    <mergeCell ref="AT699:AU699"/>
    <mergeCell ref="AV699:AW699"/>
    <mergeCell ref="BB699:BC699"/>
    <mergeCell ref="L698:M698"/>
    <mergeCell ref="U698:V698"/>
    <mergeCell ref="W698:X698"/>
    <mergeCell ref="AT698:AU698"/>
    <mergeCell ref="AV698:AW698"/>
    <mergeCell ref="BB698:BC698"/>
    <mergeCell ref="L697:M697"/>
    <mergeCell ref="U697:V697"/>
    <mergeCell ref="W697:X697"/>
    <mergeCell ref="AT697:AU697"/>
    <mergeCell ref="AV697:AW697"/>
    <mergeCell ref="BB697:BC697"/>
    <mergeCell ref="L696:M696"/>
    <mergeCell ref="U696:V696"/>
    <mergeCell ref="W696:X696"/>
    <mergeCell ref="AT696:AU696"/>
    <mergeCell ref="AV696:AW696"/>
    <mergeCell ref="BB696:BC696"/>
    <mergeCell ref="L695:M695"/>
    <mergeCell ref="U695:V695"/>
    <mergeCell ref="W695:X695"/>
    <mergeCell ref="AT695:AU695"/>
    <mergeCell ref="AV695:AW695"/>
    <mergeCell ref="BB695:BC695"/>
    <mergeCell ref="L694:M694"/>
    <mergeCell ref="U694:V694"/>
    <mergeCell ref="W694:X694"/>
    <mergeCell ref="AT694:AU694"/>
    <mergeCell ref="AV694:AW694"/>
    <mergeCell ref="BB694:BC694"/>
    <mergeCell ref="L693:M693"/>
    <mergeCell ref="U693:V693"/>
    <mergeCell ref="W693:X693"/>
    <mergeCell ref="AT693:AU693"/>
    <mergeCell ref="AV693:AW693"/>
    <mergeCell ref="BB693:BC693"/>
    <mergeCell ref="L692:M692"/>
    <mergeCell ref="U692:V692"/>
    <mergeCell ref="W692:X692"/>
    <mergeCell ref="AT692:AU692"/>
    <mergeCell ref="AV692:AW692"/>
    <mergeCell ref="BB692:BC692"/>
    <mergeCell ref="L691:M691"/>
    <mergeCell ref="U691:V691"/>
    <mergeCell ref="W691:X691"/>
    <mergeCell ref="AT691:AU691"/>
    <mergeCell ref="AV691:AW691"/>
    <mergeCell ref="BB691:BC691"/>
    <mergeCell ref="L690:M690"/>
    <mergeCell ref="U690:V690"/>
    <mergeCell ref="W690:X690"/>
    <mergeCell ref="AT690:AU690"/>
    <mergeCell ref="AV690:AW690"/>
    <mergeCell ref="BB690:BC690"/>
    <mergeCell ref="L689:M689"/>
    <mergeCell ref="U689:V689"/>
    <mergeCell ref="W689:X689"/>
    <mergeCell ref="AT689:AU689"/>
    <mergeCell ref="AV689:AW689"/>
    <mergeCell ref="BB689:BC689"/>
    <mergeCell ref="L688:M688"/>
    <mergeCell ref="U688:V688"/>
    <mergeCell ref="W688:X688"/>
    <mergeCell ref="AT688:AU688"/>
    <mergeCell ref="AV688:AW688"/>
    <mergeCell ref="BB688:BC688"/>
    <mergeCell ref="L687:M687"/>
    <mergeCell ref="U687:V687"/>
    <mergeCell ref="W687:X687"/>
    <mergeCell ref="AT687:AU687"/>
    <mergeCell ref="AV687:AW687"/>
    <mergeCell ref="BB687:BC687"/>
    <mergeCell ref="L686:M686"/>
    <mergeCell ref="U686:V686"/>
    <mergeCell ref="W686:X686"/>
    <mergeCell ref="AT686:AU686"/>
    <mergeCell ref="AV686:AW686"/>
    <mergeCell ref="BB686:BC686"/>
    <mergeCell ref="L685:M685"/>
    <mergeCell ref="U685:V685"/>
    <mergeCell ref="W685:X685"/>
    <mergeCell ref="AT685:AU685"/>
    <mergeCell ref="AV685:AW685"/>
    <mergeCell ref="BB685:BC685"/>
    <mergeCell ref="L684:M684"/>
    <mergeCell ref="U684:V684"/>
    <mergeCell ref="W684:X684"/>
    <mergeCell ref="AT684:AU684"/>
    <mergeCell ref="AV684:AW684"/>
    <mergeCell ref="BB684:BC684"/>
    <mergeCell ref="L683:M683"/>
    <mergeCell ref="U683:V683"/>
    <mergeCell ref="W683:X683"/>
    <mergeCell ref="AT683:AU683"/>
    <mergeCell ref="AV683:AW683"/>
    <mergeCell ref="BB683:BC683"/>
    <mergeCell ref="L682:M682"/>
    <mergeCell ref="U682:V682"/>
    <mergeCell ref="W682:X682"/>
    <mergeCell ref="AT682:AU682"/>
    <mergeCell ref="AV682:AW682"/>
    <mergeCell ref="BB682:BC682"/>
    <mergeCell ref="L681:M681"/>
    <mergeCell ref="U681:V681"/>
    <mergeCell ref="W681:X681"/>
    <mergeCell ref="AT681:AU681"/>
    <mergeCell ref="AV681:AW681"/>
    <mergeCell ref="BB681:BC681"/>
    <mergeCell ref="L680:M680"/>
    <mergeCell ref="U680:V680"/>
    <mergeCell ref="W680:X680"/>
    <mergeCell ref="AT680:AU680"/>
    <mergeCell ref="AV680:AW680"/>
    <mergeCell ref="BB680:BC680"/>
    <mergeCell ref="L679:M679"/>
    <mergeCell ref="U679:V679"/>
    <mergeCell ref="W679:X679"/>
    <mergeCell ref="AT679:AU679"/>
    <mergeCell ref="AV679:AW679"/>
    <mergeCell ref="BB679:BC679"/>
    <mergeCell ref="L678:M678"/>
    <mergeCell ref="U678:V678"/>
    <mergeCell ref="W678:X678"/>
    <mergeCell ref="AT678:AU678"/>
    <mergeCell ref="AV678:AW678"/>
    <mergeCell ref="BB678:BC678"/>
    <mergeCell ref="L677:M677"/>
    <mergeCell ref="U677:V677"/>
    <mergeCell ref="W677:X677"/>
    <mergeCell ref="AT677:AU677"/>
    <mergeCell ref="AV677:AW677"/>
    <mergeCell ref="BB677:BC677"/>
    <mergeCell ref="L676:M676"/>
    <mergeCell ref="U676:V676"/>
    <mergeCell ref="W676:X676"/>
    <mergeCell ref="AT676:AU676"/>
    <mergeCell ref="AV676:AW676"/>
    <mergeCell ref="BB676:BC676"/>
    <mergeCell ref="L675:M675"/>
    <mergeCell ref="U675:V675"/>
    <mergeCell ref="W675:X675"/>
    <mergeCell ref="AT675:AU675"/>
    <mergeCell ref="AV675:AW675"/>
    <mergeCell ref="BB675:BC675"/>
    <mergeCell ref="L674:M674"/>
    <mergeCell ref="U674:V674"/>
    <mergeCell ref="W674:X674"/>
    <mergeCell ref="AT674:AU674"/>
    <mergeCell ref="AV674:AW674"/>
    <mergeCell ref="BB674:BC674"/>
    <mergeCell ref="L673:M673"/>
    <mergeCell ref="U673:V673"/>
    <mergeCell ref="W673:X673"/>
    <mergeCell ref="AT673:AU673"/>
    <mergeCell ref="AV673:AW673"/>
    <mergeCell ref="BB673:BC673"/>
    <mergeCell ref="L672:M672"/>
    <mergeCell ref="U672:V672"/>
    <mergeCell ref="W672:X672"/>
    <mergeCell ref="AT672:AU672"/>
    <mergeCell ref="AV672:AW672"/>
    <mergeCell ref="BB672:BC672"/>
    <mergeCell ref="L671:M671"/>
    <mergeCell ref="U671:V671"/>
    <mergeCell ref="W671:X671"/>
    <mergeCell ref="AT671:AU671"/>
    <mergeCell ref="AV671:AW671"/>
    <mergeCell ref="BB671:BC671"/>
    <mergeCell ref="L670:M670"/>
    <mergeCell ref="U670:V670"/>
    <mergeCell ref="W670:X670"/>
    <mergeCell ref="AT670:AU670"/>
    <mergeCell ref="AV670:AW670"/>
    <mergeCell ref="BB670:BC670"/>
    <mergeCell ref="L669:M669"/>
    <mergeCell ref="U669:V669"/>
    <mergeCell ref="W669:X669"/>
    <mergeCell ref="AT669:AU669"/>
    <mergeCell ref="AV669:AW669"/>
    <mergeCell ref="BB669:BC669"/>
    <mergeCell ref="L668:M668"/>
    <mergeCell ref="U668:V668"/>
    <mergeCell ref="W668:X668"/>
    <mergeCell ref="AT668:AU668"/>
    <mergeCell ref="AV668:AW668"/>
    <mergeCell ref="BB668:BC668"/>
    <mergeCell ref="L667:M667"/>
    <mergeCell ref="U667:V667"/>
    <mergeCell ref="W667:X667"/>
    <mergeCell ref="AT667:AU667"/>
    <mergeCell ref="AV667:AW667"/>
    <mergeCell ref="BB667:BC667"/>
    <mergeCell ref="L666:M666"/>
    <mergeCell ref="U666:V666"/>
    <mergeCell ref="W666:X666"/>
    <mergeCell ref="AT666:AU666"/>
    <mergeCell ref="AV666:AW666"/>
    <mergeCell ref="BB666:BC666"/>
    <mergeCell ref="L665:M665"/>
    <mergeCell ref="U665:V665"/>
    <mergeCell ref="W665:X665"/>
    <mergeCell ref="AT665:AU665"/>
    <mergeCell ref="AV665:AW665"/>
    <mergeCell ref="BB665:BC665"/>
    <mergeCell ref="L664:M664"/>
    <mergeCell ref="U664:V664"/>
    <mergeCell ref="W664:X664"/>
    <mergeCell ref="AT664:AU664"/>
    <mergeCell ref="AV664:AW664"/>
    <mergeCell ref="BB664:BC664"/>
    <mergeCell ref="L663:M663"/>
    <mergeCell ref="U663:V663"/>
    <mergeCell ref="W663:X663"/>
    <mergeCell ref="AT663:AU663"/>
    <mergeCell ref="AV663:AW663"/>
    <mergeCell ref="BB663:BC663"/>
    <mergeCell ref="L662:M662"/>
    <mergeCell ref="U662:V662"/>
    <mergeCell ref="W662:X662"/>
    <mergeCell ref="AT662:AU662"/>
    <mergeCell ref="AV662:AW662"/>
    <mergeCell ref="BB662:BC662"/>
    <mergeCell ref="L661:M661"/>
    <mergeCell ref="U661:V661"/>
    <mergeCell ref="W661:X661"/>
    <mergeCell ref="AT661:AU661"/>
    <mergeCell ref="AV661:AW661"/>
    <mergeCell ref="BB661:BC661"/>
    <mergeCell ref="L660:M660"/>
    <mergeCell ref="U660:V660"/>
    <mergeCell ref="W660:X660"/>
    <mergeCell ref="AT660:AU660"/>
    <mergeCell ref="AV660:AW660"/>
    <mergeCell ref="BB660:BC660"/>
    <mergeCell ref="L659:M659"/>
    <mergeCell ref="U659:V659"/>
    <mergeCell ref="W659:X659"/>
    <mergeCell ref="AT659:AU659"/>
    <mergeCell ref="AV659:AW659"/>
    <mergeCell ref="BB659:BC659"/>
    <mergeCell ref="L658:M658"/>
    <mergeCell ref="U658:V658"/>
    <mergeCell ref="W658:X658"/>
    <mergeCell ref="AT658:AU658"/>
    <mergeCell ref="AV658:AW658"/>
    <mergeCell ref="BB658:BC658"/>
    <mergeCell ref="L657:M657"/>
    <mergeCell ref="U657:V657"/>
    <mergeCell ref="W657:X657"/>
    <mergeCell ref="AT657:AU657"/>
    <mergeCell ref="AV657:AW657"/>
    <mergeCell ref="BB657:BC657"/>
    <mergeCell ref="L656:M656"/>
    <mergeCell ref="U656:V656"/>
    <mergeCell ref="W656:X656"/>
    <mergeCell ref="AT656:AU656"/>
    <mergeCell ref="AV656:AW656"/>
    <mergeCell ref="BB656:BC656"/>
    <mergeCell ref="L655:M655"/>
    <mergeCell ref="U655:V655"/>
    <mergeCell ref="W655:X655"/>
    <mergeCell ref="AT655:AU655"/>
    <mergeCell ref="AV655:AW655"/>
    <mergeCell ref="BB655:BC655"/>
    <mergeCell ref="L654:M654"/>
    <mergeCell ref="U654:V654"/>
    <mergeCell ref="W654:X654"/>
    <mergeCell ref="AT654:AU654"/>
    <mergeCell ref="AV654:AW654"/>
    <mergeCell ref="BB654:BC654"/>
    <mergeCell ref="L653:M653"/>
    <mergeCell ref="U653:V653"/>
    <mergeCell ref="W653:X653"/>
    <mergeCell ref="AT653:AU653"/>
    <mergeCell ref="AV653:AW653"/>
    <mergeCell ref="BB653:BC653"/>
    <mergeCell ref="L652:M652"/>
    <mergeCell ref="U652:V652"/>
    <mergeCell ref="W652:X652"/>
    <mergeCell ref="AT652:AU652"/>
    <mergeCell ref="AV652:AW652"/>
    <mergeCell ref="BB652:BC652"/>
    <mergeCell ref="L651:M651"/>
    <mergeCell ref="U651:V651"/>
    <mergeCell ref="W651:X651"/>
    <mergeCell ref="AT651:AU651"/>
    <mergeCell ref="AV651:AW651"/>
    <mergeCell ref="BB651:BC651"/>
    <mergeCell ref="L650:M650"/>
    <mergeCell ref="U650:V650"/>
    <mergeCell ref="W650:X650"/>
    <mergeCell ref="AT650:AU650"/>
    <mergeCell ref="AV650:AW650"/>
    <mergeCell ref="BB650:BC650"/>
    <mergeCell ref="L649:M649"/>
    <mergeCell ref="U649:V649"/>
    <mergeCell ref="W649:X649"/>
    <mergeCell ref="AT649:AU649"/>
    <mergeCell ref="AV649:AW649"/>
    <mergeCell ref="BB649:BC649"/>
    <mergeCell ref="L648:M648"/>
    <mergeCell ref="U648:V648"/>
    <mergeCell ref="W648:X648"/>
    <mergeCell ref="AT648:AU648"/>
    <mergeCell ref="AV648:AW648"/>
    <mergeCell ref="BB648:BC648"/>
    <mergeCell ref="L647:M647"/>
    <mergeCell ref="U647:V647"/>
    <mergeCell ref="W647:X647"/>
    <mergeCell ref="AT647:AU647"/>
    <mergeCell ref="AV647:AW647"/>
    <mergeCell ref="BB647:BC647"/>
    <mergeCell ref="L646:M646"/>
    <mergeCell ref="U646:V646"/>
    <mergeCell ref="W646:X646"/>
    <mergeCell ref="AT646:AU646"/>
    <mergeCell ref="AV646:AW646"/>
    <mergeCell ref="BB646:BC646"/>
    <mergeCell ref="L645:M645"/>
    <mergeCell ref="U645:V645"/>
    <mergeCell ref="W645:X645"/>
    <mergeCell ref="AT645:AU645"/>
    <mergeCell ref="AV645:AW645"/>
    <mergeCell ref="BB645:BC645"/>
    <mergeCell ref="L644:M644"/>
    <mergeCell ref="U644:V644"/>
    <mergeCell ref="W644:X644"/>
    <mergeCell ref="AT644:AU644"/>
    <mergeCell ref="AV644:AW644"/>
    <mergeCell ref="BB644:BC644"/>
    <mergeCell ref="L643:M643"/>
    <mergeCell ref="U643:V643"/>
    <mergeCell ref="W643:X643"/>
    <mergeCell ref="AT643:AU643"/>
    <mergeCell ref="AV643:AW643"/>
    <mergeCell ref="BB643:BC643"/>
    <mergeCell ref="L642:M642"/>
    <mergeCell ref="U642:V642"/>
    <mergeCell ref="W642:X642"/>
    <mergeCell ref="AT642:AU642"/>
    <mergeCell ref="AV642:AW642"/>
    <mergeCell ref="BB642:BC642"/>
    <mergeCell ref="L641:M641"/>
    <mergeCell ref="U641:V641"/>
    <mergeCell ref="W641:X641"/>
    <mergeCell ref="AT641:AU641"/>
    <mergeCell ref="AV641:AW641"/>
    <mergeCell ref="BB641:BC641"/>
    <mergeCell ref="L640:M640"/>
    <mergeCell ref="U640:V640"/>
    <mergeCell ref="W640:X640"/>
    <mergeCell ref="AT640:AU640"/>
    <mergeCell ref="AV640:AW640"/>
    <mergeCell ref="BB640:BC640"/>
    <mergeCell ref="L639:M639"/>
    <mergeCell ref="U639:V639"/>
    <mergeCell ref="W639:X639"/>
    <mergeCell ref="AT639:AU639"/>
    <mergeCell ref="AV639:AW639"/>
    <mergeCell ref="BB639:BC639"/>
    <mergeCell ref="L638:M638"/>
    <mergeCell ref="U638:V638"/>
    <mergeCell ref="W638:X638"/>
    <mergeCell ref="AT638:AU638"/>
    <mergeCell ref="AV638:AW638"/>
    <mergeCell ref="BB638:BC638"/>
    <mergeCell ref="L637:M637"/>
    <mergeCell ref="U637:V637"/>
    <mergeCell ref="W637:X637"/>
    <mergeCell ref="AT637:AU637"/>
    <mergeCell ref="AV637:AW637"/>
    <mergeCell ref="BB637:BC637"/>
    <mergeCell ref="L636:M636"/>
    <mergeCell ref="U636:V636"/>
    <mergeCell ref="W636:X636"/>
    <mergeCell ref="AT636:AU636"/>
    <mergeCell ref="AV636:AW636"/>
    <mergeCell ref="BB636:BC636"/>
    <mergeCell ref="L635:M635"/>
    <mergeCell ref="U635:V635"/>
    <mergeCell ref="W635:X635"/>
    <mergeCell ref="AT635:AU635"/>
    <mergeCell ref="AV635:AW635"/>
    <mergeCell ref="BB635:BC635"/>
    <mergeCell ref="L634:M634"/>
    <mergeCell ref="U634:V634"/>
    <mergeCell ref="W634:X634"/>
    <mergeCell ref="AT634:AU634"/>
    <mergeCell ref="AV634:AW634"/>
    <mergeCell ref="BB634:BC634"/>
    <mergeCell ref="L633:M633"/>
    <mergeCell ref="U633:V633"/>
    <mergeCell ref="W633:X633"/>
    <mergeCell ref="AT633:AU633"/>
    <mergeCell ref="AV633:AW633"/>
    <mergeCell ref="BB633:BC633"/>
    <mergeCell ref="L632:M632"/>
    <mergeCell ref="U632:V632"/>
    <mergeCell ref="W632:X632"/>
    <mergeCell ref="AT632:AU632"/>
    <mergeCell ref="AV632:AW632"/>
    <mergeCell ref="BB632:BC632"/>
    <mergeCell ref="L631:M631"/>
    <mergeCell ref="U631:V631"/>
    <mergeCell ref="W631:X631"/>
    <mergeCell ref="AT631:AU631"/>
    <mergeCell ref="AV631:AW631"/>
    <mergeCell ref="BB631:BC631"/>
    <mergeCell ref="L630:M630"/>
    <mergeCell ref="U630:V630"/>
    <mergeCell ref="W630:X630"/>
    <mergeCell ref="AT630:AU630"/>
    <mergeCell ref="AV630:AW630"/>
    <mergeCell ref="BB630:BC630"/>
    <mergeCell ref="L629:M629"/>
    <mergeCell ref="U629:V629"/>
    <mergeCell ref="W629:X629"/>
    <mergeCell ref="AT629:AU629"/>
    <mergeCell ref="AV629:AW629"/>
    <mergeCell ref="BB629:BC629"/>
    <mergeCell ref="L628:M628"/>
    <mergeCell ref="U628:V628"/>
    <mergeCell ref="W628:X628"/>
    <mergeCell ref="AT628:AU628"/>
    <mergeCell ref="AV628:AW628"/>
    <mergeCell ref="BB628:BC628"/>
    <mergeCell ref="L627:M627"/>
    <mergeCell ref="U627:V627"/>
    <mergeCell ref="W627:X627"/>
    <mergeCell ref="AT627:AU627"/>
    <mergeCell ref="AV627:AW627"/>
    <mergeCell ref="BB627:BC627"/>
    <mergeCell ref="L626:M626"/>
    <mergeCell ref="U626:V626"/>
    <mergeCell ref="W626:X626"/>
    <mergeCell ref="AT626:AU626"/>
    <mergeCell ref="AV626:AW626"/>
    <mergeCell ref="BB626:BC626"/>
    <mergeCell ref="L625:M625"/>
    <mergeCell ref="U625:V625"/>
    <mergeCell ref="W625:X625"/>
    <mergeCell ref="AT625:AU625"/>
    <mergeCell ref="AV625:AW625"/>
    <mergeCell ref="BB625:BC625"/>
    <mergeCell ref="L624:M624"/>
    <mergeCell ref="U624:V624"/>
    <mergeCell ref="W624:X624"/>
    <mergeCell ref="AT624:AU624"/>
    <mergeCell ref="AV624:AW624"/>
    <mergeCell ref="BB624:BC624"/>
    <mergeCell ref="L623:M623"/>
    <mergeCell ref="U623:V623"/>
    <mergeCell ref="W623:X623"/>
    <mergeCell ref="AT623:AU623"/>
    <mergeCell ref="AV623:AW623"/>
    <mergeCell ref="BB623:BC623"/>
    <mergeCell ref="L622:M622"/>
    <mergeCell ref="U622:V622"/>
    <mergeCell ref="W622:X622"/>
    <mergeCell ref="AT622:AU622"/>
    <mergeCell ref="AV622:AW622"/>
    <mergeCell ref="BB622:BC622"/>
    <mergeCell ref="L621:M621"/>
    <mergeCell ref="U621:V621"/>
    <mergeCell ref="W621:X621"/>
    <mergeCell ref="AT621:AU621"/>
    <mergeCell ref="AV621:AW621"/>
    <mergeCell ref="BB621:BC621"/>
    <mergeCell ref="L620:M620"/>
    <mergeCell ref="U620:V620"/>
    <mergeCell ref="W620:X620"/>
    <mergeCell ref="AT620:AU620"/>
    <mergeCell ref="AV620:AW620"/>
    <mergeCell ref="BB620:BC620"/>
    <mergeCell ref="L619:M619"/>
    <mergeCell ref="U619:V619"/>
    <mergeCell ref="W619:X619"/>
    <mergeCell ref="AT619:AU619"/>
    <mergeCell ref="AV619:AW619"/>
    <mergeCell ref="BB619:BC619"/>
    <mergeCell ref="L618:M618"/>
    <mergeCell ref="U618:V618"/>
    <mergeCell ref="W618:X618"/>
    <mergeCell ref="AT618:AU618"/>
    <mergeCell ref="AV618:AW618"/>
    <mergeCell ref="BB618:BC618"/>
    <mergeCell ref="L617:M617"/>
    <mergeCell ref="U617:V617"/>
    <mergeCell ref="W617:X617"/>
    <mergeCell ref="AT617:AU617"/>
    <mergeCell ref="AV617:AW617"/>
    <mergeCell ref="BB617:BC617"/>
    <mergeCell ref="L616:M616"/>
    <mergeCell ref="U616:V616"/>
    <mergeCell ref="W616:X616"/>
    <mergeCell ref="AT616:AU616"/>
    <mergeCell ref="AV616:AW616"/>
    <mergeCell ref="BB616:BC616"/>
    <mergeCell ref="L615:M615"/>
    <mergeCell ref="U615:V615"/>
    <mergeCell ref="W615:X615"/>
    <mergeCell ref="AT615:AU615"/>
    <mergeCell ref="AV615:AW615"/>
    <mergeCell ref="BB615:BC615"/>
    <mergeCell ref="L614:M614"/>
    <mergeCell ref="U614:V614"/>
    <mergeCell ref="W614:X614"/>
    <mergeCell ref="AT614:AU614"/>
    <mergeCell ref="AV614:AW614"/>
    <mergeCell ref="BB614:BC614"/>
    <mergeCell ref="L613:M613"/>
    <mergeCell ref="U613:V613"/>
    <mergeCell ref="W613:X613"/>
    <mergeCell ref="AT613:AU613"/>
    <mergeCell ref="AV613:AW613"/>
    <mergeCell ref="BB613:BC613"/>
    <mergeCell ref="L612:M612"/>
    <mergeCell ref="U612:V612"/>
    <mergeCell ref="W612:X612"/>
    <mergeCell ref="AT612:AU612"/>
    <mergeCell ref="AV612:AW612"/>
    <mergeCell ref="BB612:BC612"/>
    <mergeCell ref="L611:M611"/>
    <mergeCell ref="U611:V611"/>
    <mergeCell ref="W611:X611"/>
    <mergeCell ref="AT611:AU611"/>
    <mergeCell ref="AV611:AW611"/>
    <mergeCell ref="BB611:BC611"/>
    <mergeCell ref="L610:M610"/>
    <mergeCell ref="U610:V610"/>
    <mergeCell ref="W610:X610"/>
    <mergeCell ref="AT610:AU610"/>
    <mergeCell ref="AV610:AW610"/>
    <mergeCell ref="BB610:BC610"/>
    <mergeCell ref="L609:M609"/>
    <mergeCell ref="U609:V609"/>
    <mergeCell ref="W609:X609"/>
    <mergeCell ref="AT609:AU609"/>
    <mergeCell ref="AV609:AW609"/>
    <mergeCell ref="BB609:BC609"/>
    <mergeCell ref="L608:M608"/>
    <mergeCell ref="U608:V608"/>
    <mergeCell ref="W608:X608"/>
    <mergeCell ref="AT608:AU608"/>
    <mergeCell ref="AV608:AW608"/>
    <mergeCell ref="BB608:BC608"/>
    <mergeCell ref="L607:M607"/>
    <mergeCell ref="U607:V607"/>
    <mergeCell ref="W607:X607"/>
    <mergeCell ref="AT607:AU607"/>
    <mergeCell ref="AV607:AW607"/>
    <mergeCell ref="BB607:BC607"/>
    <mergeCell ref="L606:M606"/>
    <mergeCell ref="U606:V606"/>
    <mergeCell ref="W606:X606"/>
    <mergeCell ref="AT606:AU606"/>
    <mergeCell ref="AV606:AW606"/>
    <mergeCell ref="BB606:BC606"/>
    <mergeCell ref="L605:M605"/>
    <mergeCell ref="U605:V605"/>
    <mergeCell ref="W605:X605"/>
    <mergeCell ref="AT605:AU605"/>
    <mergeCell ref="AV605:AW605"/>
    <mergeCell ref="BB605:BC605"/>
    <mergeCell ref="L604:M604"/>
    <mergeCell ref="U604:V604"/>
    <mergeCell ref="W604:X604"/>
    <mergeCell ref="AT604:AU604"/>
    <mergeCell ref="AV604:AW604"/>
    <mergeCell ref="BB604:BC604"/>
    <mergeCell ref="L603:M603"/>
    <mergeCell ref="U603:V603"/>
    <mergeCell ref="W603:X603"/>
    <mergeCell ref="AT603:AU603"/>
    <mergeCell ref="AV603:AW603"/>
    <mergeCell ref="BB603:BC603"/>
    <mergeCell ref="L602:M602"/>
    <mergeCell ref="U602:V602"/>
    <mergeCell ref="W602:X602"/>
    <mergeCell ref="AT602:AU602"/>
    <mergeCell ref="AV602:AW602"/>
    <mergeCell ref="BB602:BC602"/>
    <mergeCell ref="L601:M601"/>
    <mergeCell ref="U601:V601"/>
    <mergeCell ref="W601:X601"/>
    <mergeCell ref="AT601:AU601"/>
    <mergeCell ref="AV601:AW601"/>
    <mergeCell ref="BB601:BC601"/>
    <mergeCell ref="L600:M600"/>
    <mergeCell ref="U600:V600"/>
    <mergeCell ref="W600:X600"/>
    <mergeCell ref="AT600:AU600"/>
    <mergeCell ref="AV600:AW600"/>
    <mergeCell ref="BB600:BC600"/>
    <mergeCell ref="L599:M599"/>
    <mergeCell ref="U599:V599"/>
    <mergeCell ref="W599:X599"/>
    <mergeCell ref="AT599:AU599"/>
    <mergeCell ref="AV599:AW599"/>
    <mergeCell ref="BB599:BC599"/>
    <mergeCell ref="L598:M598"/>
    <mergeCell ref="U598:V598"/>
    <mergeCell ref="W598:X598"/>
    <mergeCell ref="AT598:AU598"/>
    <mergeCell ref="AV598:AW598"/>
    <mergeCell ref="BB598:BC598"/>
    <mergeCell ref="L597:M597"/>
    <mergeCell ref="U597:V597"/>
    <mergeCell ref="W597:X597"/>
    <mergeCell ref="AT597:AU597"/>
    <mergeCell ref="AV597:AW597"/>
    <mergeCell ref="BB597:BC597"/>
    <mergeCell ref="L596:M596"/>
    <mergeCell ref="U596:V596"/>
    <mergeCell ref="W596:X596"/>
    <mergeCell ref="AT596:AU596"/>
    <mergeCell ref="AV596:AW596"/>
    <mergeCell ref="BB596:BC596"/>
    <mergeCell ref="L595:M595"/>
    <mergeCell ref="U595:V595"/>
    <mergeCell ref="W595:X595"/>
    <mergeCell ref="AT595:AU595"/>
    <mergeCell ref="AV595:AW595"/>
    <mergeCell ref="BB595:BC595"/>
    <mergeCell ref="L594:M594"/>
    <mergeCell ref="U594:V594"/>
    <mergeCell ref="W594:X594"/>
    <mergeCell ref="AT594:AU594"/>
    <mergeCell ref="AV594:AW594"/>
    <mergeCell ref="BB594:BC594"/>
    <mergeCell ref="L593:M593"/>
    <mergeCell ref="U593:V593"/>
    <mergeCell ref="W593:X593"/>
    <mergeCell ref="AT593:AU593"/>
    <mergeCell ref="AV593:AW593"/>
    <mergeCell ref="BB593:BC593"/>
    <mergeCell ref="L592:M592"/>
    <mergeCell ref="U592:V592"/>
    <mergeCell ref="W592:X592"/>
    <mergeCell ref="AT592:AU592"/>
    <mergeCell ref="AV592:AW592"/>
    <mergeCell ref="BB592:BC592"/>
    <mergeCell ref="L591:M591"/>
    <mergeCell ref="U591:V591"/>
    <mergeCell ref="W591:X591"/>
    <mergeCell ref="AT591:AU591"/>
    <mergeCell ref="AV591:AW591"/>
    <mergeCell ref="BB591:BC591"/>
    <mergeCell ref="L590:M590"/>
    <mergeCell ref="U590:V590"/>
    <mergeCell ref="W590:X590"/>
    <mergeCell ref="AT590:AU590"/>
    <mergeCell ref="AV590:AW590"/>
    <mergeCell ref="BB590:BC590"/>
    <mergeCell ref="L589:M589"/>
    <mergeCell ref="U589:V589"/>
    <mergeCell ref="W589:X589"/>
    <mergeCell ref="AT589:AU589"/>
    <mergeCell ref="AV589:AW589"/>
    <mergeCell ref="BB589:BC589"/>
    <mergeCell ref="L588:M588"/>
    <mergeCell ref="U588:V588"/>
    <mergeCell ref="W588:X588"/>
    <mergeCell ref="AT588:AU588"/>
    <mergeCell ref="AV588:AW588"/>
    <mergeCell ref="BB588:BC588"/>
    <mergeCell ref="L587:M587"/>
    <mergeCell ref="U587:V587"/>
    <mergeCell ref="W587:X587"/>
    <mergeCell ref="AT587:AU587"/>
    <mergeCell ref="AV587:AW587"/>
    <mergeCell ref="BB587:BC587"/>
    <mergeCell ref="L586:M586"/>
    <mergeCell ref="U586:V586"/>
    <mergeCell ref="W586:X586"/>
    <mergeCell ref="AT586:AU586"/>
    <mergeCell ref="AV586:AW586"/>
    <mergeCell ref="BB586:BC586"/>
    <mergeCell ref="L585:M585"/>
    <mergeCell ref="U585:V585"/>
    <mergeCell ref="W585:X585"/>
    <mergeCell ref="AT585:AU585"/>
    <mergeCell ref="AV585:AW585"/>
    <mergeCell ref="BB585:BC585"/>
    <mergeCell ref="L584:M584"/>
    <mergeCell ref="U584:V584"/>
    <mergeCell ref="W584:X584"/>
    <mergeCell ref="AT584:AU584"/>
    <mergeCell ref="AV584:AW584"/>
    <mergeCell ref="BB584:BC584"/>
    <mergeCell ref="L583:M583"/>
    <mergeCell ref="U583:V583"/>
    <mergeCell ref="W583:X583"/>
    <mergeCell ref="AT583:AU583"/>
    <mergeCell ref="AV583:AW583"/>
    <mergeCell ref="BB583:BC583"/>
    <mergeCell ref="L582:M582"/>
    <mergeCell ref="U582:V582"/>
    <mergeCell ref="W582:X582"/>
    <mergeCell ref="AT582:AU582"/>
    <mergeCell ref="AV582:AW582"/>
    <mergeCell ref="BB582:BC582"/>
    <mergeCell ref="L581:M581"/>
    <mergeCell ref="U581:V581"/>
    <mergeCell ref="W581:X581"/>
    <mergeCell ref="AT581:AU581"/>
    <mergeCell ref="AV581:AW581"/>
    <mergeCell ref="BB581:BC581"/>
    <mergeCell ref="L580:M580"/>
    <mergeCell ref="U580:V580"/>
    <mergeCell ref="W580:X580"/>
    <mergeCell ref="AT580:AU580"/>
    <mergeCell ref="AV580:AW580"/>
    <mergeCell ref="BB580:BC580"/>
    <mergeCell ref="L579:M579"/>
    <mergeCell ref="U579:V579"/>
    <mergeCell ref="W579:X579"/>
    <mergeCell ref="AT579:AU579"/>
    <mergeCell ref="AV579:AW579"/>
    <mergeCell ref="BB579:BC579"/>
    <mergeCell ref="L578:M578"/>
    <mergeCell ref="U578:V578"/>
    <mergeCell ref="W578:X578"/>
    <mergeCell ref="AT578:AU578"/>
    <mergeCell ref="AV578:AW578"/>
    <mergeCell ref="BB578:BC578"/>
    <mergeCell ref="L577:M577"/>
    <mergeCell ref="U577:V577"/>
    <mergeCell ref="W577:X577"/>
    <mergeCell ref="AT577:AU577"/>
    <mergeCell ref="AV577:AW577"/>
    <mergeCell ref="BB577:BC577"/>
    <mergeCell ref="L576:M576"/>
    <mergeCell ref="U576:V576"/>
    <mergeCell ref="W576:X576"/>
    <mergeCell ref="AT576:AU576"/>
    <mergeCell ref="AV576:AW576"/>
    <mergeCell ref="BB576:BC576"/>
    <mergeCell ref="L575:M575"/>
    <mergeCell ref="U575:V575"/>
    <mergeCell ref="W575:X575"/>
    <mergeCell ref="AT575:AU575"/>
    <mergeCell ref="AV575:AW575"/>
    <mergeCell ref="BB575:BC575"/>
    <mergeCell ref="L574:M574"/>
    <mergeCell ref="U574:V574"/>
    <mergeCell ref="W574:X574"/>
    <mergeCell ref="AT574:AU574"/>
    <mergeCell ref="AV574:AW574"/>
    <mergeCell ref="BB574:BC574"/>
    <mergeCell ref="L573:M573"/>
    <mergeCell ref="U573:V573"/>
    <mergeCell ref="W573:X573"/>
    <mergeCell ref="AT573:AU573"/>
    <mergeCell ref="AV573:AW573"/>
    <mergeCell ref="BB573:BC573"/>
    <mergeCell ref="L572:M572"/>
    <mergeCell ref="U572:V572"/>
    <mergeCell ref="W572:X572"/>
    <mergeCell ref="AT572:AU572"/>
    <mergeCell ref="AV572:AW572"/>
    <mergeCell ref="BB572:BC572"/>
    <mergeCell ref="L571:M571"/>
    <mergeCell ref="U571:V571"/>
    <mergeCell ref="W571:X571"/>
    <mergeCell ref="AT571:AU571"/>
    <mergeCell ref="AV571:AW571"/>
    <mergeCell ref="BB571:BC571"/>
    <mergeCell ref="L570:M570"/>
    <mergeCell ref="U570:V570"/>
    <mergeCell ref="W570:X570"/>
    <mergeCell ref="AT570:AU570"/>
    <mergeCell ref="AV570:AW570"/>
    <mergeCell ref="BB570:BC570"/>
    <mergeCell ref="L569:M569"/>
    <mergeCell ref="U569:V569"/>
    <mergeCell ref="W569:X569"/>
    <mergeCell ref="AT569:AU569"/>
    <mergeCell ref="AV569:AW569"/>
    <mergeCell ref="BB569:BC569"/>
    <mergeCell ref="L568:M568"/>
    <mergeCell ref="U568:V568"/>
    <mergeCell ref="W568:X568"/>
    <mergeCell ref="AT568:AU568"/>
    <mergeCell ref="AV568:AW568"/>
    <mergeCell ref="BB568:BC568"/>
    <mergeCell ref="L567:M567"/>
    <mergeCell ref="U567:V567"/>
    <mergeCell ref="W567:X567"/>
    <mergeCell ref="AT567:AU567"/>
    <mergeCell ref="AV567:AW567"/>
    <mergeCell ref="BB567:BC567"/>
    <mergeCell ref="L566:M566"/>
    <mergeCell ref="U566:V566"/>
    <mergeCell ref="W566:X566"/>
    <mergeCell ref="AT566:AU566"/>
    <mergeCell ref="AV566:AW566"/>
    <mergeCell ref="BB566:BC566"/>
    <mergeCell ref="L565:M565"/>
    <mergeCell ref="U565:V565"/>
    <mergeCell ref="W565:X565"/>
    <mergeCell ref="AT565:AU565"/>
    <mergeCell ref="AV565:AW565"/>
    <mergeCell ref="BB565:BC565"/>
    <mergeCell ref="L564:M564"/>
    <mergeCell ref="U564:V564"/>
    <mergeCell ref="W564:X564"/>
    <mergeCell ref="AT564:AU564"/>
    <mergeCell ref="AV564:AW564"/>
    <mergeCell ref="BB564:BC564"/>
    <mergeCell ref="L563:M563"/>
    <mergeCell ref="U563:V563"/>
    <mergeCell ref="W563:X563"/>
    <mergeCell ref="AT563:AU563"/>
    <mergeCell ref="AV563:AW563"/>
    <mergeCell ref="BB563:BC563"/>
    <mergeCell ref="L562:M562"/>
    <mergeCell ref="U562:V562"/>
    <mergeCell ref="W562:X562"/>
    <mergeCell ref="AT562:AU562"/>
    <mergeCell ref="AV562:AW562"/>
    <mergeCell ref="BB562:BC562"/>
    <mergeCell ref="L561:M561"/>
    <mergeCell ref="U561:V561"/>
    <mergeCell ref="W561:X561"/>
    <mergeCell ref="AT561:AU561"/>
    <mergeCell ref="AV561:AW561"/>
    <mergeCell ref="BB561:BC561"/>
    <mergeCell ref="L560:M560"/>
    <mergeCell ref="U560:V560"/>
    <mergeCell ref="W560:X560"/>
    <mergeCell ref="AT560:AU560"/>
    <mergeCell ref="AV560:AW560"/>
    <mergeCell ref="BB560:BC560"/>
    <mergeCell ref="L559:M559"/>
    <mergeCell ref="U559:V559"/>
    <mergeCell ref="W559:X559"/>
    <mergeCell ref="AT559:AU559"/>
    <mergeCell ref="AV559:AW559"/>
    <mergeCell ref="BB559:BC559"/>
    <mergeCell ref="L558:M558"/>
    <mergeCell ref="U558:V558"/>
    <mergeCell ref="W558:X558"/>
    <mergeCell ref="AT558:AU558"/>
    <mergeCell ref="AV558:AW558"/>
    <mergeCell ref="BB558:BC558"/>
    <mergeCell ref="L557:M557"/>
    <mergeCell ref="U557:V557"/>
    <mergeCell ref="W557:X557"/>
    <mergeCell ref="AT557:AU557"/>
    <mergeCell ref="AV557:AW557"/>
    <mergeCell ref="BB557:BC557"/>
    <mergeCell ref="L556:M556"/>
    <mergeCell ref="U556:V556"/>
    <mergeCell ref="W556:X556"/>
    <mergeCell ref="AT556:AU556"/>
    <mergeCell ref="AV556:AW556"/>
    <mergeCell ref="BB556:BC556"/>
    <mergeCell ref="L555:M555"/>
    <mergeCell ref="U555:V555"/>
    <mergeCell ref="W555:X555"/>
    <mergeCell ref="AT555:AU555"/>
    <mergeCell ref="AV555:AW555"/>
    <mergeCell ref="BB555:BC555"/>
    <mergeCell ref="L554:M554"/>
    <mergeCell ref="U554:V554"/>
    <mergeCell ref="W554:X554"/>
    <mergeCell ref="AT554:AU554"/>
    <mergeCell ref="AV554:AW554"/>
    <mergeCell ref="BB554:BC554"/>
    <mergeCell ref="L553:M553"/>
    <mergeCell ref="U553:V553"/>
    <mergeCell ref="W553:X553"/>
    <mergeCell ref="AT553:AU553"/>
    <mergeCell ref="AV553:AW553"/>
    <mergeCell ref="BB553:BC553"/>
    <mergeCell ref="L552:M552"/>
    <mergeCell ref="U552:V552"/>
    <mergeCell ref="W552:X552"/>
    <mergeCell ref="AT552:AU552"/>
    <mergeCell ref="AV552:AW552"/>
    <mergeCell ref="BB552:BC552"/>
    <mergeCell ref="L551:M551"/>
    <mergeCell ref="U551:V551"/>
    <mergeCell ref="W551:X551"/>
    <mergeCell ref="AT551:AU551"/>
    <mergeCell ref="AV551:AW551"/>
    <mergeCell ref="BB551:BC551"/>
    <mergeCell ref="L550:M550"/>
    <mergeCell ref="U550:V550"/>
    <mergeCell ref="W550:X550"/>
    <mergeCell ref="AT550:AU550"/>
    <mergeCell ref="AV550:AW550"/>
    <mergeCell ref="BB550:BC550"/>
    <mergeCell ref="L549:M549"/>
    <mergeCell ref="U549:V549"/>
    <mergeCell ref="W549:X549"/>
    <mergeCell ref="AT549:AU549"/>
    <mergeCell ref="AV549:AW549"/>
    <mergeCell ref="BB549:BC549"/>
    <mergeCell ref="L548:M548"/>
    <mergeCell ref="U548:V548"/>
    <mergeCell ref="W548:X548"/>
    <mergeCell ref="AT548:AU548"/>
    <mergeCell ref="AV548:AW548"/>
    <mergeCell ref="BB548:BC548"/>
    <mergeCell ref="L547:M547"/>
    <mergeCell ref="U547:V547"/>
    <mergeCell ref="W547:X547"/>
    <mergeCell ref="AT547:AU547"/>
    <mergeCell ref="AV547:AW547"/>
    <mergeCell ref="BB547:BC547"/>
    <mergeCell ref="L546:M546"/>
    <mergeCell ref="U546:V546"/>
    <mergeCell ref="W546:X546"/>
    <mergeCell ref="AT546:AU546"/>
    <mergeCell ref="AV546:AW546"/>
    <mergeCell ref="BB546:BC546"/>
    <mergeCell ref="L545:M545"/>
    <mergeCell ref="U545:V545"/>
    <mergeCell ref="W545:X545"/>
    <mergeCell ref="AT545:AU545"/>
    <mergeCell ref="AV545:AW545"/>
    <mergeCell ref="BB545:BC545"/>
    <mergeCell ref="L544:M544"/>
    <mergeCell ref="U544:V544"/>
    <mergeCell ref="W544:X544"/>
    <mergeCell ref="AT544:AU544"/>
    <mergeCell ref="AV544:AW544"/>
    <mergeCell ref="BB544:BC544"/>
    <mergeCell ref="L543:M543"/>
    <mergeCell ref="U543:V543"/>
    <mergeCell ref="W543:X543"/>
    <mergeCell ref="AT543:AU543"/>
    <mergeCell ref="AV543:AW543"/>
    <mergeCell ref="BB543:BC543"/>
    <mergeCell ref="L542:M542"/>
    <mergeCell ref="U542:V542"/>
    <mergeCell ref="W542:X542"/>
    <mergeCell ref="AT542:AU542"/>
    <mergeCell ref="AV542:AW542"/>
    <mergeCell ref="BB542:BC542"/>
    <mergeCell ref="L541:M541"/>
    <mergeCell ref="U541:V541"/>
    <mergeCell ref="W541:X541"/>
    <mergeCell ref="AT541:AU541"/>
    <mergeCell ref="AV541:AW541"/>
    <mergeCell ref="BB541:BC541"/>
    <mergeCell ref="L540:M540"/>
    <mergeCell ref="U540:V540"/>
    <mergeCell ref="W540:X540"/>
    <mergeCell ref="AT540:AU540"/>
    <mergeCell ref="AV540:AW540"/>
    <mergeCell ref="BB540:BC540"/>
    <mergeCell ref="L539:M539"/>
    <mergeCell ref="U539:V539"/>
    <mergeCell ref="W539:X539"/>
    <mergeCell ref="AT539:AU539"/>
    <mergeCell ref="AV539:AW539"/>
    <mergeCell ref="BB539:BC539"/>
    <mergeCell ref="L538:M538"/>
    <mergeCell ref="U538:V538"/>
    <mergeCell ref="W538:X538"/>
    <mergeCell ref="AT538:AU538"/>
    <mergeCell ref="AV538:AW538"/>
    <mergeCell ref="BB538:BC538"/>
    <mergeCell ref="L537:M537"/>
    <mergeCell ref="U537:V537"/>
    <mergeCell ref="W537:X537"/>
    <mergeCell ref="AT537:AU537"/>
    <mergeCell ref="AV537:AW537"/>
    <mergeCell ref="BB537:BC537"/>
    <mergeCell ref="L536:M536"/>
    <mergeCell ref="U536:V536"/>
    <mergeCell ref="W536:X536"/>
    <mergeCell ref="AT536:AU536"/>
    <mergeCell ref="AV536:AW536"/>
    <mergeCell ref="BB536:BC536"/>
    <mergeCell ref="L535:M535"/>
    <mergeCell ref="U535:V535"/>
    <mergeCell ref="W535:X535"/>
    <mergeCell ref="AT535:AU535"/>
    <mergeCell ref="AV535:AW535"/>
    <mergeCell ref="BB535:BC535"/>
    <mergeCell ref="L534:M534"/>
    <mergeCell ref="U534:V534"/>
    <mergeCell ref="W534:X534"/>
    <mergeCell ref="AT534:AU534"/>
    <mergeCell ref="AV534:AW534"/>
    <mergeCell ref="BB534:BC534"/>
    <mergeCell ref="L533:M533"/>
    <mergeCell ref="U533:V533"/>
    <mergeCell ref="W533:X533"/>
    <mergeCell ref="AT533:AU533"/>
    <mergeCell ref="AV533:AW533"/>
    <mergeCell ref="BB533:BC533"/>
    <mergeCell ref="L532:M532"/>
    <mergeCell ref="U532:V532"/>
    <mergeCell ref="W532:X532"/>
    <mergeCell ref="AT532:AU532"/>
    <mergeCell ref="AV532:AW532"/>
    <mergeCell ref="BB532:BC532"/>
    <mergeCell ref="L531:M531"/>
    <mergeCell ref="U531:V531"/>
    <mergeCell ref="W531:X531"/>
    <mergeCell ref="AT531:AU531"/>
    <mergeCell ref="AV531:AW531"/>
    <mergeCell ref="BB531:BC531"/>
    <mergeCell ref="L530:M530"/>
    <mergeCell ref="U530:V530"/>
    <mergeCell ref="W530:X530"/>
    <mergeCell ref="AT530:AU530"/>
    <mergeCell ref="AV530:AW530"/>
    <mergeCell ref="BB530:BC530"/>
    <mergeCell ref="L529:M529"/>
    <mergeCell ref="U529:V529"/>
    <mergeCell ref="W529:X529"/>
    <mergeCell ref="AT529:AU529"/>
    <mergeCell ref="AV529:AW529"/>
    <mergeCell ref="BB529:BC529"/>
    <mergeCell ref="L528:M528"/>
    <mergeCell ref="U528:V528"/>
    <mergeCell ref="W528:X528"/>
    <mergeCell ref="AT528:AU528"/>
    <mergeCell ref="AV528:AW528"/>
    <mergeCell ref="BB528:BC528"/>
    <mergeCell ref="L527:M527"/>
    <mergeCell ref="U527:V527"/>
    <mergeCell ref="W527:X527"/>
    <mergeCell ref="AT527:AU527"/>
    <mergeCell ref="AV527:AW527"/>
    <mergeCell ref="BB527:BC527"/>
    <mergeCell ref="L526:M526"/>
    <mergeCell ref="U526:V526"/>
    <mergeCell ref="W526:X526"/>
    <mergeCell ref="AT526:AU526"/>
    <mergeCell ref="AV526:AW526"/>
    <mergeCell ref="BB526:BC526"/>
    <mergeCell ref="L525:M525"/>
    <mergeCell ref="U525:V525"/>
    <mergeCell ref="W525:X525"/>
    <mergeCell ref="AT525:AU525"/>
    <mergeCell ref="AV525:AW525"/>
    <mergeCell ref="BB525:BC525"/>
    <mergeCell ref="L524:M524"/>
    <mergeCell ref="U524:V524"/>
    <mergeCell ref="W524:X524"/>
    <mergeCell ref="AT524:AU524"/>
    <mergeCell ref="AV524:AW524"/>
    <mergeCell ref="BB524:BC524"/>
    <mergeCell ref="L523:M523"/>
    <mergeCell ref="U523:V523"/>
    <mergeCell ref="W523:X523"/>
    <mergeCell ref="AT523:AU523"/>
    <mergeCell ref="AV523:AW523"/>
    <mergeCell ref="BB523:BC523"/>
    <mergeCell ref="L522:M522"/>
    <mergeCell ref="U522:V522"/>
    <mergeCell ref="W522:X522"/>
    <mergeCell ref="AT522:AU522"/>
    <mergeCell ref="AV522:AW522"/>
    <mergeCell ref="BB522:BC522"/>
    <mergeCell ref="L521:M521"/>
    <mergeCell ref="U521:V521"/>
    <mergeCell ref="W521:X521"/>
    <mergeCell ref="AT521:AU521"/>
    <mergeCell ref="AV521:AW521"/>
    <mergeCell ref="BB521:BC521"/>
    <mergeCell ref="L520:M520"/>
    <mergeCell ref="U520:V520"/>
    <mergeCell ref="W520:X520"/>
    <mergeCell ref="AT520:AU520"/>
    <mergeCell ref="AV520:AW520"/>
    <mergeCell ref="BB520:BC520"/>
    <mergeCell ref="L519:M519"/>
    <mergeCell ref="U519:V519"/>
    <mergeCell ref="W519:X519"/>
    <mergeCell ref="AT519:AU519"/>
    <mergeCell ref="AV519:AW519"/>
    <mergeCell ref="BB519:BC519"/>
    <mergeCell ref="L518:M518"/>
    <mergeCell ref="U518:V518"/>
    <mergeCell ref="W518:X518"/>
    <mergeCell ref="AT518:AU518"/>
    <mergeCell ref="AV518:AW518"/>
    <mergeCell ref="BB518:BC518"/>
    <mergeCell ref="L517:M517"/>
    <mergeCell ref="U517:V517"/>
    <mergeCell ref="W517:X517"/>
    <mergeCell ref="AT517:AU517"/>
    <mergeCell ref="AV517:AW517"/>
    <mergeCell ref="BB517:BC517"/>
    <mergeCell ref="L516:M516"/>
    <mergeCell ref="U516:V516"/>
    <mergeCell ref="W516:X516"/>
    <mergeCell ref="AT516:AU516"/>
    <mergeCell ref="AV516:AW516"/>
    <mergeCell ref="BB516:BC516"/>
    <mergeCell ref="L515:M515"/>
    <mergeCell ref="U515:V515"/>
    <mergeCell ref="W515:X515"/>
    <mergeCell ref="AT515:AU515"/>
    <mergeCell ref="AV515:AW515"/>
    <mergeCell ref="BB515:BC515"/>
    <mergeCell ref="L514:M514"/>
    <mergeCell ref="U514:V514"/>
    <mergeCell ref="W514:X514"/>
    <mergeCell ref="AT514:AU514"/>
    <mergeCell ref="AV514:AW514"/>
    <mergeCell ref="BB514:BC514"/>
    <mergeCell ref="L513:M513"/>
    <mergeCell ref="U513:V513"/>
    <mergeCell ref="W513:X513"/>
    <mergeCell ref="AT513:AU513"/>
    <mergeCell ref="AV513:AW513"/>
    <mergeCell ref="BB513:BC513"/>
    <mergeCell ref="L512:M512"/>
    <mergeCell ref="U512:V512"/>
    <mergeCell ref="W512:X512"/>
    <mergeCell ref="AT512:AU512"/>
    <mergeCell ref="AV512:AW512"/>
    <mergeCell ref="BB512:BC512"/>
    <mergeCell ref="L511:M511"/>
    <mergeCell ref="U511:V511"/>
    <mergeCell ref="W511:X511"/>
    <mergeCell ref="AT511:AU511"/>
    <mergeCell ref="AV511:AW511"/>
    <mergeCell ref="BB511:BC511"/>
    <mergeCell ref="L510:M510"/>
    <mergeCell ref="U510:V510"/>
    <mergeCell ref="W510:X510"/>
    <mergeCell ref="AT510:AU510"/>
    <mergeCell ref="AV510:AW510"/>
    <mergeCell ref="BB510:BC510"/>
    <mergeCell ref="L509:M509"/>
    <mergeCell ref="U509:V509"/>
    <mergeCell ref="W509:X509"/>
    <mergeCell ref="AT509:AU509"/>
    <mergeCell ref="AV509:AW509"/>
    <mergeCell ref="BB509:BC509"/>
    <mergeCell ref="L508:M508"/>
    <mergeCell ref="U508:V508"/>
    <mergeCell ref="W508:X508"/>
    <mergeCell ref="AT508:AU508"/>
    <mergeCell ref="AV508:AW508"/>
    <mergeCell ref="BB508:BC508"/>
    <mergeCell ref="L507:M507"/>
    <mergeCell ref="U507:V507"/>
    <mergeCell ref="W507:X507"/>
    <mergeCell ref="AT507:AU507"/>
    <mergeCell ref="AV507:AW507"/>
    <mergeCell ref="BB507:BC507"/>
    <mergeCell ref="L506:M506"/>
    <mergeCell ref="U506:V506"/>
    <mergeCell ref="W506:X506"/>
    <mergeCell ref="AT506:AU506"/>
    <mergeCell ref="AV506:AW506"/>
    <mergeCell ref="BB506:BC506"/>
    <mergeCell ref="L505:M505"/>
    <mergeCell ref="U505:V505"/>
    <mergeCell ref="W505:X505"/>
    <mergeCell ref="AT505:AU505"/>
    <mergeCell ref="AV505:AW505"/>
    <mergeCell ref="BB505:BC505"/>
    <mergeCell ref="L504:M504"/>
    <mergeCell ref="U504:V504"/>
    <mergeCell ref="W504:X504"/>
    <mergeCell ref="AT504:AU504"/>
    <mergeCell ref="AV504:AW504"/>
    <mergeCell ref="BB504:BC504"/>
    <mergeCell ref="L503:M503"/>
    <mergeCell ref="U503:V503"/>
    <mergeCell ref="W503:X503"/>
    <mergeCell ref="AT503:AU503"/>
    <mergeCell ref="AV503:AW503"/>
    <mergeCell ref="BB503:BC503"/>
    <mergeCell ref="L502:M502"/>
    <mergeCell ref="U502:V502"/>
    <mergeCell ref="W502:X502"/>
    <mergeCell ref="AT502:AU502"/>
    <mergeCell ref="AV502:AW502"/>
    <mergeCell ref="BB502:BC502"/>
    <mergeCell ref="L501:M501"/>
    <mergeCell ref="U501:V501"/>
    <mergeCell ref="W501:X501"/>
    <mergeCell ref="AT501:AU501"/>
    <mergeCell ref="AV501:AW501"/>
    <mergeCell ref="BB501:BC501"/>
    <mergeCell ref="L500:M500"/>
    <mergeCell ref="U500:V500"/>
    <mergeCell ref="W500:X500"/>
    <mergeCell ref="AT500:AU500"/>
    <mergeCell ref="AV500:AW500"/>
    <mergeCell ref="BB500:BC500"/>
    <mergeCell ref="L499:M499"/>
    <mergeCell ref="U499:V499"/>
    <mergeCell ref="W499:X499"/>
    <mergeCell ref="AT499:AU499"/>
    <mergeCell ref="AV499:AW499"/>
    <mergeCell ref="BB499:BC499"/>
    <mergeCell ref="L498:M498"/>
    <mergeCell ref="U498:V498"/>
    <mergeCell ref="W498:X498"/>
    <mergeCell ref="AT498:AU498"/>
    <mergeCell ref="AV498:AW498"/>
    <mergeCell ref="BB498:BC498"/>
    <mergeCell ref="L497:M497"/>
    <mergeCell ref="U497:V497"/>
    <mergeCell ref="W497:X497"/>
    <mergeCell ref="AT497:AU497"/>
    <mergeCell ref="AV497:AW497"/>
    <mergeCell ref="BB497:BC497"/>
    <mergeCell ref="L496:M496"/>
    <mergeCell ref="U496:V496"/>
    <mergeCell ref="W496:X496"/>
    <mergeCell ref="AT496:AU496"/>
    <mergeCell ref="AV496:AW496"/>
    <mergeCell ref="BB496:BC496"/>
    <mergeCell ref="L495:M495"/>
    <mergeCell ref="U495:V495"/>
    <mergeCell ref="W495:X495"/>
    <mergeCell ref="AT495:AU495"/>
    <mergeCell ref="AV495:AW495"/>
    <mergeCell ref="BB495:BC495"/>
    <mergeCell ref="L494:M494"/>
    <mergeCell ref="U494:V494"/>
    <mergeCell ref="W494:X494"/>
    <mergeCell ref="AT494:AU494"/>
    <mergeCell ref="AV494:AW494"/>
    <mergeCell ref="BB494:BC494"/>
    <mergeCell ref="L493:M493"/>
    <mergeCell ref="U493:V493"/>
    <mergeCell ref="W493:X493"/>
    <mergeCell ref="AT493:AU493"/>
    <mergeCell ref="AV493:AW493"/>
    <mergeCell ref="BB493:BC493"/>
    <mergeCell ref="L492:M492"/>
    <mergeCell ref="U492:V492"/>
    <mergeCell ref="W492:X492"/>
    <mergeCell ref="AT492:AU492"/>
    <mergeCell ref="AV492:AW492"/>
    <mergeCell ref="BB492:BC492"/>
    <mergeCell ref="L491:M491"/>
    <mergeCell ref="U491:V491"/>
    <mergeCell ref="W491:X491"/>
    <mergeCell ref="AT491:AU491"/>
    <mergeCell ref="AV491:AW491"/>
    <mergeCell ref="BB491:BC491"/>
    <mergeCell ref="L490:M490"/>
    <mergeCell ref="U490:V490"/>
    <mergeCell ref="W490:X490"/>
    <mergeCell ref="AT490:AU490"/>
    <mergeCell ref="AV490:AW490"/>
    <mergeCell ref="BB490:BC490"/>
    <mergeCell ref="L489:M489"/>
    <mergeCell ref="U489:V489"/>
    <mergeCell ref="W489:X489"/>
    <mergeCell ref="AT489:AU489"/>
    <mergeCell ref="AV489:AW489"/>
    <mergeCell ref="BB489:BC489"/>
    <mergeCell ref="L488:M488"/>
    <mergeCell ref="U488:V488"/>
    <mergeCell ref="W488:X488"/>
    <mergeCell ref="AT488:AU488"/>
    <mergeCell ref="AV488:AW488"/>
    <mergeCell ref="BB488:BC488"/>
    <mergeCell ref="L487:M487"/>
    <mergeCell ref="U487:V487"/>
    <mergeCell ref="W487:X487"/>
    <mergeCell ref="AT487:AU487"/>
    <mergeCell ref="AV487:AW487"/>
    <mergeCell ref="BB487:BC487"/>
    <mergeCell ref="L486:M486"/>
    <mergeCell ref="U486:V486"/>
    <mergeCell ref="W486:X486"/>
    <mergeCell ref="AT486:AU486"/>
    <mergeCell ref="AV486:AW486"/>
    <mergeCell ref="BB486:BC486"/>
    <mergeCell ref="L485:M485"/>
    <mergeCell ref="U485:V485"/>
    <mergeCell ref="W485:X485"/>
    <mergeCell ref="AT485:AU485"/>
    <mergeCell ref="AV485:AW485"/>
    <mergeCell ref="BB485:BC485"/>
    <mergeCell ref="L484:M484"/>
    <mergeCell ref="U484:V484"/>
    <mergeCell ref="W484:X484"/>
    <mergeCell ref="AT484:AU484"/>
    <mergeCell ref="AV484:AW484"/>
    <mergeCell ref="BB484:BC484"/>
    <mergeCell ref="L483:M483"/>
    <mergeCell ref="U483:V483"/>
    <mergeCell ref="W483:X483"/>
    <mergeCell ref="AT483:AU483"/>
    <mergeCell ref="AV483:AW483"/>
    <mergeCell ref="BB483:BC483"/>
    <mergeCell ref="L482:M482"/>
    <mergeCell ref="U482:V482"/>
    <mergeCell ref="W482:X482"/>
    <mergeCell ref="AT482:AU482"/>
    <mergeCell ref="AV482:AW482"/>
    <mergeCell ref="BB482:BC482"/>
    <mergeCell ref="L481:M481"/>
    <mergeCell ref="U481:V481"/>
    <mergeCell ref="W481:X481"/>
    <mergeCell ref="AT481:AU481"/>
    <mergeCell ref="AV481:AW481"/>
    <mergeCell ref="BB481:BC481"/>
    <mergeCell ref="L480:M480"/>
    <mergeCell ref="U480:V480"/>
    <mergeCell ref="W480:X480"/>
    <mergeCell ref="AT480:AU480"/>
    <mergeCell ref="AV480:AW480"/>
    <mergeCell ref="BB480:BC480"/>
    <mergeCell ref="L479:M479"/>
    <mergeCell ref="U479:V479"/>
    <mergeCell ref="W479:X479"/>
    <mergeCell ref="AT479:AU479"/>
    <mergeCell ref="AV479:AW479"/>
    <mergeCell ref="BB479:BC479"/>
    <mergeCell ref="L478:M478"/>
    <mergeCell ref="U478:V478"/>
    <mergeCell ref="W478:X478"/>
    <mergeCell ref="AT478:AU478"/>
    <mergeCell ref="AV478:AW478"/>
    <mergeCell ref="BB478:BC478"/>
    <mergeCell ref="L477:M477"/>
    <mergeCell ref="U477:V477"/>
    <mergeCell ref="W477:X477"/>
    <mergeCell ref="AT477:AU477"/>
    <mergeCell ref="AV477:AW477"/>
    <mergeCell ref="BB477:BC477"/>
    <mergeCell ref="L476:M476"/>
    <mergeCell ref="U476:V476"/>
    <mergeCell ref="W476:X476"/>
    <mergeCell ref="AT476:AU476"/>
    <mergeCell ref="AV476:AW476"/>
    <mergeCell ref="BB476:BC476"/>
    <mergeCell ref="L475:M475"/>
    <mergeCell ref="U475:V475"/>
    <mergeCell ref="W475:X475"/>
    <mergeCell ref="AT475:AU475"/>
    <mergeCell ref="AV475:AW475"/>
    <mergeCell ref="BB475:BC475"/>
    <mergeCell ref="L474:M474"/>
    <mergeCell ref="U474:V474"/>
    <mergeCell ref="W474:X474"/>
    <mergeCell ref="AT474:AU474"/>
    <mergeCell ref="AV474:AW474"/>
    <mergeCell ref="BB474:BC474"/>
    <mergeCell ref="L473:M473"/>
    <mergeCell ref="U473:V473"/>
    <mergeCell ref="W473:X473"/>
    <mergeCell ref="AT473:AU473"/>
    <mergeCell ref="AV473:AW473"/>
    <mergeCell ref="BB473:BC473"/>
    <mergeCell ref="L472:M472"/>
    <mergeCell ref="U472:V472"/>
    <mergeCell ref="W472:X472"/>
    <mergeCell ref="AT472:AU472"/>
    <mergeCell ref="AV472:AW472"/>
    <mergeCell ref="BB472:BC472"/>
    <mergeCell ref="L471:M471"/>
    <mergeCell ref="U471:V471"/>
    <mergeCell ref="W471:X471"/>
    <mergeCell ref="AT471:AU471"/>
    <mergeCell ref="AV471:AW471"/>
    <mergeCell ref="BB471:BC471"/>
    <mergeCell ref="L470:M470"/>
    <mergeCell ref="U470:V470"/>
    <mergeCell ref="W470:X470"/>
    <mergeCell ref="AT470:AU470"/>
    <mergeCell ref="AV470:AW470"/>
    <mergeCell ref="BB470:BC470"/>
    <mergeCell ref="L469:M469"/>
    <mergeCell ref="U469:V469"/>
    <mergeCell ref="W469:X469"/>
    <mergeCell ref="AT469:AU469"/>
    <mergeCell ref="AV469:AW469"/>
    <mergeCell ref="BB469:BC469"/>
    <mergeCell ref="L468:M468"/>
    <mergeCell ref="U468:V468"/>
    <mergeCell ref="W468:X468"/>
    <mergeCell ref="AT468:AU468"/>
    <mergeCell ref="AV468:AW468"/>
    <mergeCell ref="BB468:BC468"/>
    <mergeCell ref="L467:M467"/>
    <mergeCell ref="U467:V467"/>
    <mergeCell ref="W467:X467"/>
    <mergeCell ref="AT467:AU467"/>
    <mergeCell ref="AV467:AW467"/>
    <mergeCell ref="BB467:BC467"/>
    <mergeCell ref="L466:M466"/>
    <mergeCell ref="U466:V466"/>
    <mergeCell ref="W466:X466"/>
    <mergeCell ref="AT466:AU466"/>
    <mergeCell ref="AV466:AW466"/>
    <mergeCell ref="BB466:BC466"/>
    <mergeCell ref="L465:M465"/>
    <mergeCell ref="U465:V465"/>
    <mergeCell ref="W465:X465"/>
    <mergeCell ref="AT465:AU465"/>
    <mergeCell ref="AV465:AW465"/>
    <mergeCell ref="BB465:BC465"/>
    <mergeCell ref="L464:M464"/>
    <mergeCell ref="U464:V464"/>
    <mergeCell ref="W464:X464"/>
    <mergeCell ref="AT464:AU464"/>
    <mergeCell ref="AV464:AW464"/>
    <mergeCell ref="BB464:BC464"/>
    <mergeCell ref="L463:M463"/>
    <mergeCell ref="U463:V463"/>
    <mergeCell ref="W463:X463"/>
    <mergeCell ref="AT463:AU463"/>
    <mergeCell ref="AV463:AW463"/>
    <mergeCell ref="BB463:BC463"/>
    <mergeCell ref="L462:M462"/>
    <mergeCell ref="U462:V462"/>
    <mergeCell ref="W462:X462"/>
    <mergeCell ref="AT462:AU462"/>
    <mergeCell ref="AV462:AW462"/>
    <mergeCell ref="BB462:BC462"/>
    <mergeCell ref="L461:M461"/>
    <mergeCell ref="U461:V461"/>
    <mergeCell ref="W461:X461"/>
    <mergeCell ref="AT461:AU461"/>
    <mergeCell ref="AV461:AW461"/>
    <mergeCell ref="BB461:BC461"/>
    <mergeCell ref="L460:M460"/>
    <mergeCell ref="U460:V460"/>
    <mergeCell ref="W460:X460"/>
    <mergeCell ref="AT460:AU460"/>
    <mergeCell ref="AV460:AW460"/>
    <mergeCell ref="BB460:BC460"/>
    <mergeCell ref="L459:M459"/>
    <mergeCell ref="U459:V459"/>
    <mergeCell ref="W459:X459"/>
    <mergeCell ref="AT459:AU459"/>
    <mergeCell ref="AV459:AW459"/>
    <mergeCell ref="BB459:BC459"/>
    <mergeCell ref="L458:M458"/>
    <mergeCell ref="U458:V458"/>
    <mergeCell ref="W458:X458"/>
    <mergeCell ref="AT458:AU458"/>
    <mergeCell ref="AV458:AW458"/>
    <mergeCell ref="BB458:BC458"/>
    <mergeCell ref="L457:M457"/>
    <mergeCell ref="U457:V457"/>
    <mergeCell ref="W457:X457"/>
    <mergeCell ref="AT457:AU457"/>
    <mergeCell ref="AV457:AW457"/>
    <mergeCell ref="BB457:BC457"/>
    <mergeCell ref="L456:M456"/>
    <mergeCell ref="U456:V456"/>
    <mergeCell ref="W456:X456"/>
    <mergeCell ref="AT456:AU456"/>
    <mergeCell ref="AV456:AW456"/>
    <mergeCell ref="BB456:BC456"/>
    <mergeCell ref="L455:M455"/>
    <mergeCell ref="U455:V455"/>
    <mergeCell ref="W455:X455"/>
    <mergeCell ref="AT455:AU455"/>
    <mergeCell ref="AV455:AW455"/>
    <mergeCell ref="BB455:BC455"/>
    <mergeCell ref="L454:M454"/>
    <mergeCell ref="U454:V454"/>
    <mergeCell ref="W454:X454"/>
    <mergeCell ref="AT454:AU454"/>
    <mergeCell ref="AV454:AW454"/>
    <mergeCell ref="BB454:BC454"/>
    <mergeCell ref="L453:M453"/>
    <mergeCell ref="U453:V453"/>
    <mergeCell ref="W453:X453"/>
    <mergeCell ref="AT453:AU453"/>
    <mergeCell ref="AV453:AW453"/>
    <mergeCell ref="BB453:BC453"/>
    <mergeCell ref="L452:M452"/>
    <mergeCell ref="U452:V452"/>
    <mergeCell ref="W452:X452"/>
    <mergeCell ref="AT452:AU452"/>
    <mergeCell ref="AV452:AW452"/>
    <mergeCell ref="BB452:BC452"/>
    <mergeCell ref="L451:M451"/>
    <mergeCell ref="U451:V451"/>
    <mergeCell ref="W451:X451"/>
    <mergeCell ref="AT451:AU451"/>
    <mergeCell ref="AV451:AW451"/>
    <mergeCell ref="BB451:BC451"/>
    <mergeCell ref="L450:M450"/>
    <mergeCell ref="U450:V450"/>
    <mergeCell ref="W450:X450"/>
    <mergeCell ref="AT450:AU450"/>
    <mergeCell ref="AV450:AW450"/>
    <mergeCell ref="BB450:BC450"/>
    <mergeCell ref="L449:M449"/>
    <mergeCell ref="U449:V449"/>
    <mergeCell ref="W449:X449"/>
    <mergeCell ref="AT449:AU449"/>
    <mergeCell ref="AV449:AW449"/>
    <mergeCell ref="BB449:BC449"/>
    <mergeCell ref="L448:M448"/>
    <mergeCell ref="U448:V448"/>
    <mergeCell ref="W448:X448"/>
    <mergeCell ref="AT448:AU448"/>
    <mergeCell ref="AV448:AW448"/>
    <mergeCell ref="BB448:BC448"/>
    <mergeCell ref="L447:M447"/>
    <mergeCell ref="U447:V447"/>
    <mergeCell ref="W447:X447"/>
    <mergeCell ref="AT447:AU447"/>
    <mergeCell ref="AV447:AW447"/>
    <mergeCell ref="BB447:BC447"/>
    <mergeCell ref="L446:M446"/>
    <mergeCell ref="U446:V446"/>
    <mergeCell ref="W446:X446"/>
    <mergeCell ref="AT446:AU446"/>
    <mergeCell ref="AV446:AW446"/>
    <mergeCell ref="BB446:BC446"/>
    <mergeCell ref="L445:M445"/>
    <mergeCell ref="U445:V445"/>
    <mergeCell ref="W445:X445"/>
    <mergeCell ref="AT445:AU445"/>
    <mergeCell ref="AV445:AW445"/>
    <mergeCell ref="BB445:BC445"/>
    <mergeCell ref="L444:M444"/>
    <mergeCell ref="U444:V444"/>
    <mergeCell ref="W444:X444"/>
    <mergeCell ref="AT444:AU444"/>
    <mergeCell ref="AV444:AW444"/>
    <mergeCell ref="BB444:BC444"/>
    <mergeCell ref="L443:M443"/>
    <mergeCell ref="U443:V443"/>
    <mergeCell ref="W443:X443"/>
    <mergeCell ref="AT443:AU443"/>
    <mergeCell ref="AV443:AW443"/>
    <mergeCell ref="BB443:BC443"/>
    <mergeCell ref="L442:M442"/>
    <mergeCell ref="U442:V442"/>
    <mergeCell ref="W442:X442"/>
    <mergeCell ref="AT442:AU442"/>
    <mergeCell ref="AV442:AW442"/>
    <mergeCell ref="BB442:BC442"/>
    <mergeCell ref="L441:M441"/>
    <mergeCell ref="U441:V441"/>
    <mergeCell ref="W441:X441"/>
    <mergeCell ref="AT441:AU441"/>
    <mergeCell ref="AV441:AW441"/>
    <mergeCell ref="BB441:BC441"/>
    <mergeCell ref="L440:M440"/>
    <mergeCell ref="U440:V440"/>
    <mergeCell ref="W440:X440"/>
    <mergeCell ref="AT440:AU440"/>
    <mergeCell ref="AV440:AW440"/>
    <mergeCell ref="BB440:BC440"/>
    <mergeCell ref="L439:M439"/>
    <mergeCell ref="U439:V439"/>
    <mergeCell ref="W439:X439"/>
    <mergeCell ref="AT439:AU439"/>
    <mergeCell ref="AV439:AW439"/>
    <mergeCell ref="BB439:BC439"/>
    <mergeCell ref="L438:M438"/>
    <mergeCell ref="U438:V438"/>
    <mergeCell ref="W438:X438"/>
    <mergeCell ref="AT438:AU438"/>
    <mergeCell ref="AV438:AW438"/>
    <mergeCell ref="BB438:BC438"/>
    <mergeCell ref="L437:M437"/>
    <mergeCell ref="U437:V437"/>
    <mergeCell ref="W437:X437"/>
    <mergeCell ref="AT437:AU437"/>
    <mergeCell ref="AV437:AW437"/>
    <mergeCell ref="BB437:BC437"/>
    <mergeCell ref="L436:M436"/>
    <mergeCell ref="U436:V436"/>
    <mergeCell ref="W436:X436"/>
    <mergeCell ref="AT436:AU436"/>
    <mergeCell ref="AV436:AW436"/>
    <mergeCell ref="BB436:BC436"/>
    <mergeCell ref="L435:M435"/>
    <mergeCell ref="U435:V435"/>
    <mergeCell ref="W435:X435"/>
    <mergeCell ref="AT435:AU435"/>
    <mergeCell ref="AV435:AW435"/>
    <mergeCell ref="BB435:BC435"/>
    <mergeCell ref="L434:M434"/>
    <mergeCell ref="U434:V434"/>
    <mergeCell ref="W434:X434"/>
    <mergeCell ref="AT434:AU434"/>
    <mergeCell ref="AV434:AW434"/>
    <mergeCell ref="BB434:BC434"/>
    <mergeCell ref="L433:M433"/>
    <mergeCell ref="U433:V433"/>
    <mergeCell ref="W433:X433"/>
    <mergeCell ref="AT433:AU433"/>
    <mergeCell ref="AV433:AW433"/>
    <mergeCell ref="BB433:BC433"/>
    <mergeCell ref="L432:M432"/>
    <mergeCell ref="U432:V432"/>
    <mergeCell ref="W432:X432"/>
    <mergeCell ref="AT432:AU432"/>
    <mergeCell ref="AV432:AW432"/>
    <mergeCell ref="BB432:BC432"/>
    <mergeCell ref="L431:M431"/>
    <mergeCell ref="U431:V431"/>
    <mergeCell ref="W431:X431"/>
    <mergeCell ref="AT431:AU431"/>
    <mergeCell ref="AV431:AW431"/>
    <mergeCell ref="BB431:BC431"/>
    <mergeCell ref="L430:M430"/>
    <mergeCell ref="U430:V430"/>
    <mergeCell ref="W430:X430"/>
    <mergeCell ref="AT430:AU430"/>
    <mergeCell ref="AV430:AW430"/>
    <mergeCell ref="BB430:BC430"/>
    <mergeCell ref="L429:M429"/>
    <mergeCell ref="U429:V429"/>
    <mergeCell ref="W429:X429"/>
    <mergeCell ref="AT429:AU429"/>
    <mergeCell ref="AV429:AW429"/>
    <mergeCell ref="BB429:BC429"/>
    <mergeCell ref="L428:M428"/>
    <mergeCell ref="U428:V428"/>
    <mergeCell ref="W428:X428"/>
    <mergeCell ref="AT428:AU428"/>
    <mergeCell ref="AV428:AW428"/>
    <mergeCell ref="BB428:BC428"/>
    <mergeCell ref="L427:M427"/>
    <mergeCell ref="U427:V427"/>
    <mergeCell ref="W427:X427"/>
    <mergeCell ref="AT427:AU427"/>
    <mergeCell ref="AV427:AW427"/>
    <mergeCell ref="BB427:BC427"/>
    <mergeCell ref="L426:M426"/>
    <mergeCell ref="U426:V426"/>
    <mergeCell ref="W426:X426"/>
    <mergeCell ref="AT426:AU426"/>
    <mergeCell ref="AV426:AW426"/>
    <mergeCell ref="BB426:BC426"/>
    <mergeCell ref="L425:M425"/>
    <mergeCell ref="U425:V425"/>
    <mergeCell ref="W425:X425"/>
    <mergeCell ref="AT425:AU425"/>
    <mergeCell ref="AV425:AW425"/>
    <mergeCell ref="BB425:BC425"/>
    <mergeCell ref="L424:M424"/>
    <mergeCell ref="U424:V424"/>
    <mergeCell ref="W424:X424"/>
    <mergeCell ref="AT424:AU424"/>
    <mergeCell ref="AV424:AW424"/>
    <mergeCell ref="BB424:BC424"/>
    <mergeCell ref="L423:M423"/>
    <mergeCell ref="U423:V423"/>
    <mergeCell ref="W423:X423"/>
    <mergeCell ref="AT423:AU423"/>
    <mergeCell ref="AV423:AW423"/>
    <mergeCell ref="BB423:BC423"/>
    <mergeCell ref="L422:M422"/>
    <mergeCell ref="U422:V422"/>
    <mergeCell ref="W422:X422"/>
    <mergeCell ref="AT422:AU422"/>
    <mergeCell ref="AV422:AW422"/>
    <mergeCell ref="BB422:BC422"/>
    <mergeCell ref="L421:M421"/>
    <mergeCell ref="U421:V421"/>
    <mergeCell ref="W421:X421"/>
    <mergeCell ref="AT421:AU421"/>
    <mergeCell ref="AV421:AW421"/>
    <mergeCell ref="BB421:BC421"/>
    <mergeCell ref="L420:M420"/>
    <mergeCell ref="U420:V420"/>
    <mergeCell ref="W420:X420"/>
    <mergeCell ref="AT420:AU420"/>
    <mergeCell ref="AV420:AW420"/>
    <mergeCell ref="BB420:BC420"/>
    <mergeCell ref="L419:M419"/>
    <mergeCell ref="U419:V419"/>
    <mergeCell ref="W419:X419"/>
    <mergeCell ref="AT419:AU419"/>
    <mergeCell ref="AV419:AW419"/>
    <mergeCell ref="BB419:BC419"/>
    <mergeCell ref="L418:M418"/>
    <mergeCell ref="U418:V418"/>
    <mergeCell ref="W418:X418"/>
    <mergeCell ref="AT418:AU418"/>
    <mergeCell ref="AV418:AW418"/>
    <mergeCell ref="BB418:BC418"/>
    <mergeCell ref="L417:M417"/>
    <mergeCell ref="U417:V417"/>
    <mergeCell ref="W417:X417"/>
    <mergeCell ref="AT417:AU417"/>
    <mergeCell ref="AV417:AW417"/>
    <mergeCell ref="BB417:BC417"/>
    <mergeCell ref="L416:M416"/>
    <mergeCell ref="U416:V416"/>
    <mergeCell ref="W416:X416"/>
    <mergeCell ref="AT416:AU416"/>
    <mergeCell ref="AV416:AW416"/>
    <mergeCell ref="BB416:BC416"/>
    <mergeCell ref="L415:M415"/>
    <mergeCell ref="U415:V415"/>
    <mergeCell ref="W415:X415"/>
    <mergeCell ref="AT415:AU415"/>
    <mergeCell ref="AV415:AW415"/>
    <mergeCell ref="BB415:BC415"/>
    <mergeCell ref="L414:M414"/>
    <mergeCell ref="U414:V414"/>
    <mergeCell ref="W414:X414"/>
    <mergeCell ref="AT414:AU414"/>
    <mergeCell ref="AV414:AW414"/>
    <mergeCell ref="BB414:BC414"/>
    <mergeCell ref="L413:M413"/>
    <mergeCell ref="U413:V413"/>
    <mergeCell ref="W413:X413"/>
    <mergeCell ref="AT413:AU413"/>
    <mergeCell ref="AV413:AW413"/>
    <mergeCell ref="BB413:BC413"/>
    <mergeCell ref="L412:M412"/>
    <mergeCell ref="U412:V412"/>
    <mergeCell ref="W412:X412"/>
    <mergeCell ref="AT412:AU412"/>
    <mergeCell ref="AV412:AW412"/>
    <mergeCell ref="BB412:BC412"/>
    <mergeCell ref="L411:M411"/>
    <mergeCell ref="U411:V411"/>
    <mergeCell ref="W411:X411"/>
    <mergeCell ref="AT411:AU411"/>
    <mergeCell ref="AV411:AW411"/>
    <mergeCell ref="BB411:BC411"/>
    <mergeCell ref="L410:M410"/>
    <mergeCell ref="U410:V410"/>
    <mergeCell ref="W410:X410"/>
    <mergeCell ref="AT410:AU410"/>
    <mergeCell ref="AV410:AW410"/>
    <mergeCell ref="BB410:BC410"/>
    <mergeCell ref="L409:M409"/>
    <mergeCell ref="U409:V409"/>
    <mergeCell ref="W409:X409"/>
    <mergeCell ref="AT409:AU409"/>
    <mergeCell ref="AV409:AW409"/>
    <mergeCell ref="BB409:BC409"/>
    <mergeCell ref="L408:M408"/>
    <mergeCell ref="U408:V408"/>
    <mergeCell ref="W408:X408"/>
    <mergeCell ref="AT408:AU408"/>
    <mergeCell ref="AV408:AW408"/>
    <mergeCell ref="BB408:BC408"/>
    <mergeCell ref="L407:M407"/>
    <mergeCell ref="U407:V407"/>
    <mergeCell ref="W407:X407"/>
    <mergeCell ref="AT407:AU407"/>
    <mergeCell ref="AV407:AW407"/>
    <mergeCell ref="BB407:BC407"/>
    <mergeCell ref="L406:M406"/>
    <mergeCell ref="U406:V406"/>
    <mergeCell ref="W406:X406"/>
    <mergeCell ref="AT406:AU406"/>
    <mergeCell ref="AV406:AW406"/>
    <mergeCell ref="BB406:BC406"/>
    <mergeCell ref="L405:M405"/>
    <mergeCell ref="U405:V405"/>
    <mergeCell ref="W405:X405"/>
    <mergeCell ref="AT405:AU405"/>
    <mergeCell ref="AV405:AW405"/>
    <mergeCell ref="BB405:BC405"/>
    <mergeCell ref="L404:M404"/>
    <mergeCell ref="U404:V404"/>
    <mergeCell ref="W404:X404"/>
    <mergeCell ref="AT404:AU404"/>
    <mergeCell ref="AV404:AW404"/>
    <mergeCell ref="BB404:BC404"/>
    <mergeCell ref="L403:M403"/>
    <mergeCell ref="U403:V403"/>
    <mergeCell ref="W403:X403"/>
    <mergeCell ref="AT403:AU403"/>
    <mergeCell ref="AV403:AW403"/>
    <mergeCell ref="BB403:BC403"/>
    <mergeCell ref="L402:M402"/>
    <mergeCell ref="U402:V402"/>
    <mergeCell ref="W402:X402"/>
    <mergeCell ref="AT402:AU402"/>
    <mergeCell ref="AV402:AW402"/>
    <mergeCell ref="BB402:BC402"/>
    <mergeCell ref="L401:M401"/>
    <mergeCell ref="U401:V401"/>
    <mergeCell ref="W401:X401"/>
    <mergeCell ref="AT401:AU401"/>
    <mergeCell ref="AV401:AW401"/>
    <mergeCell ref="BB401:BC401"/>
    <mergeCell ref="L400:M400"/>
    <mergeCell ref="U400:V400"/>
    <mergeCell ref="W400:X400"/>
    <mergeCell ref="AT400:AU400"/>
    <mergeCell ref="AV400:AW400"/>
    <mergeCell ref="BB400:BC400"/>
    <mergeCell ref="L399:M399"/>
    <mergeCell ref="U399:V399"/>
    <mergeCell ref="W399:X399"/>
    <mergeCell ref="AT399:AU399"/>
    <mergeCell ref="AV399:AW399"/>
    <mergeCell ref="BB399:BC399"/>
    <mergeCell ref="L398:M398"/>
    <mergeCell ref="U398:V398"/>
    <mergeCell ref="W398:X398"/>
    <mergeCell ref="AT398:AU398"/>
    <mergeCell ref="AV398:AW398"/>
    <mergeCell ref="BB398:BC398"/>
    <mergeCell ref="L397:M397"/>
    <mergeCell ref="U397:V397"/>
    <mergeCell ref="W397:X397"/>
    <mergeCell ref="AT397:AU397"/>
    <mergeCell ref="AV397:AW397"/>
    <mergeCell ref="BB397:BC397"/>
    <mergeCell ref="L396:M396"/>
    <mergeCell ref="U396:V396"/>
    <mergeCell ref="W396:X396"/>
    <mergeCell ref="AT396:AU396"/>
    <mergeCell ref="AV396:AW396"/>
    <mergeCell ref="BB396:BC396"/>
    <mergeCell ref="L395:M395"/>
    <mergeCell ref="U395:V395"/>
    <mergeCell ref="W395:X395"/>
    <mergeCell ref="AT395:AU395"/>
    <mergeCell ref="AV395:AW395"/>
    <mergeCell ref="BB395:BC395"/>
    <mergeCell ref="L394:M394"/>
    <mergeCell ref="U394:V394"/>
    <mergeCell ref="W394:X394"/>
    <mergeCell ref="AT394:AU394"/>
    <mergeCell ref="AV394:AW394"/>
    <mergeCell ref="BB394:BC394"/>
    <mergeCell ref="L393:M393"/>
    <mergeCell ref="U393:V393"/>
    <mergeCell ref="W393:X393"/>
    <mergeCell ref="AT393:AU393"/>
    <mergeCell ref="AV393:AW393"/>
    <mergeCell ref="BB393:BC393"/>
    <mergeCell ref="L392:M392"/>
    <mergeCell ref="U392:V392"/>
    <mergeCell ref="W392:X392"/>
    <mergeCell ref="AT392:AU392"/>
    <mergeCell ref="AV392:AW392"/>
    <mergeCell ref="BB392:BC392"/>
    <mergeCell ref="L391:M391"/>
    <mergeCell ref="U391:V391"/>
    <mergeCell ref="W391:X391"/>
    <mergeCell ref="AT391:AU391"/>
    <mergeCell ref="AV391:AW391"/>
    <mergeCell ref="BB391:BC391"/>
    <mergeCell ref="L390:M390"/>
    <mergeCell ref="U390:V390"/>
    <mergeCell ref="W390:X390"/>
    <mergeCell ref="AT390:AU390"/>
    <mergeCell ref="AV390:AW390"/>
    <mergeCell ref="BB390:BC390"/>
    <mergeCell ref="L389:M389"/>
    <mergeCell ref="U389:V389"/>
    <mergeCell ref="W389:X389"/>
    <mergeCell ref="AT389:AU389"/>
    <mergeCell ref="AV389:AW389"/>
    <mergeCell ref="BB389:BC389"/>
    <mergeCell ref="L388:M388"/>
    <mergeCell ref="U388:V388"/>
    <mergeCell ref="W388:X388"/>
    <mergeCell ref="AT388:AU388"/>
    <mergeCell ref="AV388:AW388"/>
    <mergeCell ref="BB388:BC388"/>
    <mergeCell ref="L387:M387"/>
    <mergeCell ref="U387:V387"/>
    <mergeCell ref="W387:X387"/>
    <mergeCell ref="AT387:AU387"/>
    <mergeCell ref="AV387:AW387"/>
    <mergeCell ref="BB387:BC387"/>
    <mergeCell ref="L386:M386"/>
    <mergeCell ref="U386:V386"/>
    <mergeCell ref="W386:X386"/>
    <mergeCell ref="AT386:AU386"/>
    <mergeCell ref="AV386:AW386"/>
    <mergeCell ref="BB386:BC386"/>
    <mergeCell ref="L385:M385"/>
    <mergeCell ref="U385:V385"/>
    <mergeCell ref="W385:X385"/>
    <mergeCell ref="AT385:AU385"/>
    <mergeCell ref="AV385:AW385"/>
    <mergeCell ref="BB385:BC385"/>
    <mergeCell ref="L384:M384"/>
    <mergeCell ref="U384:V384"/>
    <mergeCell ref="W384:X384"/>
    <mergeCell ref="AT384:AU384"/>
    <mergeCell ref="AV384:AW384"/>
    <mergeCell ref="BB384:BC384"/>
    <mergeCell ref="L383:M383"/>
    <mergeCell ref="U383:V383"/>
    <mergeCell ref="W383:X383"/>
    <mergeCell ref="AT383:AU383"/>
    <mergeCell ref="AV383:AW383"/>
    <mergeCell ref="BB383:BC383"/>
    <mergeCell ref="L382:M382"/>
    <mergeCell ref="U382:V382"/>
    <mergeCell ref="W382:X382"/>
    <mergeCell ref="AT382:AU382"/>
    <mergeCell ref="AV382:AW382"/>
    <mergeCell ref="BB382:BC382"/>
    <mergeCell ref="L381:M381"/>
    <mergeCell ref="U381:V381"/>
    <mergeCell ref="W381:X381"/>
    <mergeCell ref="AT381:AU381"/>
    <mergeCell ref="AV381:AW381"/>
    <mergeCell ref="BB381:BC381"/>
    <mergeCell ref="L380:M380"/>
    <mergeCell ref="U380:V380"/>
    <mergeCell ref="W380:X380"/>
    <mergeCell ref="AT380:AU380"/>
    <mergeCell ref="AV380:AW380"/>
    <mergeCell ref="BB380:BC380"/>
    <mergeCell ref="L379:M379"/>
    <mergeCell ref="U379:V379"/>
    <mergeCell ref="W379:X379"/>
    <mergeCell ref="AT379:AU379"/>
    <mergeCell ref="AV379:AW379"/>
    <mergeCell ref="BB379:BC379"/>
    <mergeCell ref="L378:M378"/>
    <mergeCell ref="U378:V378"/>
    <mergeCell ref="W378:X378"/>
    <mergeCell ref="AT378:AU378"/>
    <mergeCell ref="AV378:AW378"/>
    <mergeCell ref="BB378:BC378"/>
    <mergeCell ref="L377:M377"/>
    <mergeCell ref="U377:V377"/>
    <mergeCell ref="W377:X377"/>
    <mergeCell ref="AT377:AU377"/>
    <mergeCell ref="AV377:AW377"/>
    <mergeCell ref="BB377:BC377"/>
    <mergeCell ref="L376:M376"/>
    <mergeCell ref="U376:V376"/>
    <mergeCell ref="W376:X376"/>
    <mergeCell ref="AT376:AU376"/>
    <mergeCell ref="AV376:AW376"/>
    <mergeCell ref="BB376:BC376"/>
    <mergeCell ref="L375:M375"/>
    <mergeCell ref="U375:V375"/>
    <mergeCell ref="W375:X375"/>
    <mergeCell ref="AT375:AU375"/>
    <mergeCell ref="AV375:AW375"/>
    <mergeCell ref="BB375:BC375"/>
    <mergeCell ref="L374:M374"/>
    <mergeCell ref="U374:V374"/>
    <mergeCell ref="W374:X374"/>
    <mergeCell ref="AT374:AU374"/>
    <mergeCell ref="AV374:AW374"/>
    <mergeCell ref="BB374:BC374"/>
    <mergeCell ref="L373:M373"/>
    <mergeCell ref="U373:V373"/>
    <mergeCell ref="W373:X373"/>
    <mergeCell ref="AT373:AU373"/>
    <mergeCell ref="AV373:AW373"/>
    <mergeCell ref="BB373:BC373"/>
    <mergeCell ref="L372:M372"/>
    <mergeCell ref="U372:V372"/>
    <mergeCell ref="W372:X372"/>
    <mergeCell ref="AT372:AU372"/>
    <mergeCell ref="AV372:AW372"/>
    <mergeCell ref="BB372:BC372"/>
    <mergeCell ref="Q366:AV366"/>
    <mergeCell ref="M369:X369"/>
    <mergeCell ref="Z369:AH369"/>
    <mergeCell ref="AL369:BB369"/>
    <mergeCell ref="U371:V371"/>
    <mergeCell ref="W371:X371"/>
    <mergeCell ref="AG371:AH371"/>
    <mergeCell ref="AT371:AU371"/>
    <mergeCell ref="BB371:BC371"/>
    <mergeCell ref="AK192:BU192"/>
    <mergeCell ref="AK193:BU193"/>
    <mergeCell ref="AK194:BU194"/>
    <mergeCell ref="AK195:BU195"/>
    <mergeCell ref="J198:AM199"/>
    <mergeCell ref="Q364:AV364"/>
    <mergeCell ref="AK186:BU186"/>
    <mergeCell ref="AK187:BU187"/>
    <mergeCell ref="AK188:BU188"/>
    <mergeCell ref="AK189:BU189"/>
    <mergeCell ref="AK190:BU190"/>
    <mergeCell ref="AK191:BU191"/>
    <mergeCell ref="AK180:BU180"/>
    <mergeCell ref="AK181:BU181"/>
    <mergeCell ref="AK182:BU182"/>
    <mergeCell ref="AK183:BU183"/>
    <mergeCell ref="AK184:BU184"/>
    <mergeCell ref="AK185:BU185"/>
    <mergeCell ref="AK174:BU174"/>
    <mergeCell ref="AK175:BU175"/>
    <mergeCell ref="AK176:BU176"/>
    <mergeCell ref="AK177:BU177"/>
    <mergeCell ref="AK178:BU178"/>
    <mergeCell ref="AK179:BU179"/>
    <mergeCell ref="AK168:BU168"/>
    <mergeCell ref="AK169:BU169"/>
    <mergeCell ref="AK170:BU170"/>
    <mergeCell ref="AK171:BU171"/>
    <mergeCell ref="AK172:BU172"/>
    <mergeCell ref="AK173:BU173"/>
    <mergeCell ref="AK163:BU163"/>
    <mergeCell ref="AK164:BU164"/>
    <mergeCell ref="C165:K165"/>
    <mergeCell ref="AK165:BU165"/>
    <mergeCell ref="AK166:BU166"/>
    <mergeCell ref="AK167:BU167"/>
    <mergeCell ref="AK157:BU157"/>
    <mergeCell ref="AK158:BU158"/>
    <mergeCell ref="AK159:BU159"/>
    <mergeCell ref="AK160:BU160"/>
    <mergeCell ref="AK161:BU161"/>
    <mergeCell ref="AK162:BU162"/>
    <mergeCell ref="AK151:BU151"/>
    <mergeCell ref="AK152:BU152"/>
    <mergeCell ref="AK153:BU153"/>
    <mergeCell ref="AK154:BU154"/>
    <mergeCell ref="AK155:BU155"/>
    <mergeCell ref="AK156:BU156"/>
    <mergeCell ref="AK144:BU144"/>
    <mergeCell ref="AK145:BU145"/>
    <mergeCell ref="AK146:BU146"/>
    <mergeCell ref="AK147:BU147"/>
    <mergeCell ref="AK148:BU148"/>
    <mergeCell ref="C149:L150"/>
    <mergeCell ref="AK149:BU149"/>
    <mergeCell ref="AK150:BU150"/>
    <mergeCell ref="AK139:BU139"/>
    <mergeCell ref="AK140:BU140"/>
    <mergeCell ref="C141:K141"/>
    <mergeCell ref="AK141:BU141"/>
    <mergeCell ref="AK142:BU142"/>
    <mergeCell ref="AK143:BU143"/>
    <mergeCell ref="AK134:BU134"/>
    <mergeCell ref="AK135:BU135"/>
    <mergeCell ref="C136:F136"/>
    <mergeCell ref="AK136:BU136"/>
    <mergeCell ref="AK137:BU137"/>
    <mergeCell ref="AK138:BU138"/>
    <mergeCell ref="AK128:BU128"/>
    <mergeCell ref="AK129:BU129"/>
    <mergeCell ref="AK130:BU130"/>
    <mergeCell ref="AK131:BU131"/>
    <mergeCell ref="AK132:BU132"/>
    <mergeCell ref="AK133:BU133"/>
    <mergeCell ref="AK123:BU123"/>
    <mergeCell ref="AK124:BU124"/>
    <mergeCell ref="AK125:BU125"/>
    <mergeCell ref="C126:J126"/>
    <mergeCell ref="AK126:BU126"/>
    <mergeCell ref="AK127:BU127"/>
    <mergeCell ref="C63:Y63"/>
    <mergeCell ref="C97:G97"/>
    <mergeCell ref="AK118:BU118"/>
    <mergeCell ref="C119:F119"/>
    <mergeCell ref="AK119:BU119"/>
    <mergeCell ref="AK120:BU120"/>
    <mergeCell ref="AK121:BU121"/>
    <mergeCell ref="AK122:BU122"/>
    <mergeCell ref="AK112:BU112"/>
    <mergeCell ref="AK113:BU113"/>
    <mergeCell ref="AK114:BU114"/>
    <mergeCell ref="AK115:BU115"/>
    <mergeCell ref="AK116:BU116"/>
    <mergeCell ref="AK117:BU117"/>
    <mergeCell ref="AD98:AL98"/>
    <mergeCell ref="AO98:AP98"/>
    <mergeCell ref="J109:N109"/>
    <mergeCell ref="C110:F110"/>
    <mergeCell ref="J110:M110"/>
    <mergeCell ref="S110:Y110"/>
    <mergeCell ref="AA110:AG110"/>
    <mergeCell ref="C98:D98"/>
    <mergeCell ref="F98:G98"/>
    <mergeCell ref="I98:N98"/>
    <mergeCell ref="P98:Q98"/>
    <mergeCell ref="S98:Y98"/>
    <mergeCell ref="AA98:AB98"/>
    <mergeCell ref="U59:AG59"/>
    <mergeCell ref="C61:J61"/>
    <mergeCell ref="N61:O61"/>
    <mergeCell ref="P61:AA61"/>
    <mergeCell ref="AG61:AH61"/>
    <mergeCell ref="C41:J41"/>
    <mergeCell ref="N41:O41"/>
    <mergeCell ref="P41:AA41"/>
    <mergeCell ref="AG41:AH41"/>
    <mergeCell ref="C55:J55"/>
    <mergeCell ref="N55:O55"/>
    <mergeCell ref="P55:AA55"/>
    <mergeCell ref="AG55:AH55"/>
    <mergeCell ref="U57:AC57"/>
    <mergeCell ref="AG57:AH57"/>
    <mergeCell ref="F57:R57"/>
    <mergeCell ref="U49:AC49"/>
    <mergeCell ref="AG49:AH49"/>
    <mergeCell ref="U51:AG51"/>
    <mergeCell ref="E53:N53"/>
    <mergeCell ref="U53:AG53"/>
    <mergeCell ref="F49:Q49"/>
    <mergeCell ref="I21:J21"/>
    <mergeCell ref="L21:P21"/>
    <mergeCell ref="Q21:R21"/>
    <mergeCell ref="T21:Y21"/>
    <mergeCell ref="F37:Q37"/>
    <mergeCell ref="U37:AC37"/>
    <mergeCell ref="AG37:AH37"/>
    <mergeCell ref="U39:AG39"/>
    <mergeCell ref="C47:J47"/>
    <mergeCell ref="N47:O47"/>
    <mergeCell ref="P47:AA47"/>
    <mergeCell ref="AG47:AH47"/>
    <mergeCell ref="C31:R31"/>
    <mergeCell ref="AG31:AH31"/>
    <mergeCell ref="AG33:AH33"/>
    <mergeCell ref="C35:J35"/>
    <mergeCell ref="N35:O35"/>
    <mergeCell ref="P35:AA35"/>
    <mergeCell ref="AG35:AH35"/>
    <mergeCell ref="U43:AC43"/>
    <mergeCell ref="AG43:AH43"/>
    <mergeCell ref="F45:R45"/>
    <mergeCell ref="AG45:AH45"/>
    <mergeCell ref="O13:Q13"/>
    <mergeCell ref="R13:S13"/>
    <mergeCell ref="AF13:AH13"/>
    <mergeCell ref="C14:G14"/>
    <mergeCell ref="H14:N14"/>
    <mergeCell ref="O14:Q14"/>
    <mergeCell ref="R14:S14"/>
    <mergeCell ref="C25:K25"/>
    <mergeCell ref="L25:S25"/>
    <mergeCell ref="T25:AA25"/>
    <mergeCell ref="AB25:AH25"/>
    <mergeCell ref="AF14:AH14"/>
    <mergeCell ref="T13:T17"/>
    <mergeCell ref="AF15:AH15"/>
    <mergeCell ref="AG17:AH17"/>
    <mergeCell ref="W27:AH27"/>
    <mergeCell ref="J28:Q28"/>
    <mergeCell ref="AB28:AH28"/>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G1:AJ1"/>
    <mergeCell ref="G2:AJ2"/>
    <mergeCell ref="H4:J4"/>
    <mergeCell ref="K4:N4"/>
    <mergeCell ref="O4:Y4"/>
    <mergeCell ref="C5:AH6"/>
    <mergeCell ref="C8:AH9"/>
    <mergeCell ref="C11:O11"/>
    <mergeCell ref="B1:F2"/>
    <mergeCell ref="AM2:BL31"/>
    <mergeCell ref="B3:G3"/>
    <mergeCell ref="H3:J3"/>
    <mergeCell ref="K3:N3"/>
    <mergeCell ref="O3:Y3"/>
    <mergeCell ref="Z3:AD4"/>
    <mergeCell ref="AE3:AJ4"/>
    <mergeCell ref="B4:G4"/>
    <mergeCell ref="C18:O18"/>
    <mergeCell ref="C20:D21"/>
    <mergeCell ref="E20:H20"/>
    <mergeCell ref="I20:J20"/>
    <mergeCell ref="K20:P20"/>
    <mergeCell ref="Q20:R20"/>
    <mergeCell ref="C15:G15"/>
    <mergeCell ref="H15:N15"/>
    <mergeCell ref="O15:Q15"/>
    <mergeCell ref="R15:S15"/>
    <mergeCell ref="AG16:AH16"/>
    <mergeCell ref="H16:N16"/>
    <mergeCell ref="O16:Q16"/>
    <mergeCell ref="C13:G13"/>
    <mergeCell ref="H13:N13"/>
  </mergeCells>
  <conditionalFormatting sqref="Z488:Z532">
    <cfRule type="duplicateValues" dxfId="45" priority="34" stopIfTrue="1"/>
  </conditionalFormatting>
  <conditionalFormatting sqref="AU1124:AU1193">
    <cfRule type="duplicateValues" dxfId="44" priority="33" stopIfTrue="1"/>
  </conditionalFormatting>
  <conditionalFormatting sqref="N1730:N1847">
    <cfRule type="duplicateValues" dxfId="43" priority="32" stopIfTrue="1"/>
  </conditionalFormatting>
  <conditionalFormatting sqref="N1729">
    <cfRule type="duplicateValues" dxfId="42" priority="31"/>
  </conditionalFormatting>
  <conditionalFormatting sqref="AL1129:AL1197">
    <cfRule type="duplicateValues" dxfId="41" priority="30" stopIfTrue="1"/>
  </conditionalFormatting>
  <conditionalFormatting sqref="Z483:Z487">
    <cfRule type="duplicateValues" dxfId="40" priority="29" stopIfTrue="1"/>
  </conditionalFormatting>
  <conditionalFormatting sqref="Z447">
    <cfRule type="duplicateValues" dxfId="39" priority="28" stopIfTrue="1"/>
  </conditionalFormatting>
  <conditionalFormatting sqref="Z438">
    <cfRule type="duplicateValues" dxfId="38" priority="27" stopIfTrue="1"/>
  </conditionalFormatting>
  <conditionalFormatting sqref="Z461">
    <cfRule type="duplicateValues" dxfId="37" priority="26" stopIfTrue="1"/>
  </conditionalFormatting>
  <conditionalFormatting sqref="Z461 Z372:Z449">
    <cfRule type="duplicateValues" dxfId="36" priority="25" stopIfTrue="1"/>
  </conditionalFormatting>
  <conditionalFormatting sqref="Z391">
    <cfRule type="duplicateValues" dxfId="35" priority="24" stopIfTrue="1"/>
  </conditionalFormatting>
  <conditionalFormatting sqref="Z462:Z470 Z439:Z446 Z372:Z437">
    <cfRule type="duplicateValues" dxfId="34" priority="23" stopIfTrue="1"/>
  </conditionalFormatting>
  <conditionalFormatting sqref="Z450:Z460">
    <cfRule type="duplicateValues" dxfId="33" priority="22" stopIfTrue="1"/>
  </conditionalFormatting>
  <conditionalFormatting sqref="Z439:Z449 Z372:Z437">
    <cfRule type="duplicateValues" dxfId="32" priority="21" stopIfTrue="1"/>
  </conditionalFormatting>
  <conditionalFormatting sqref="Z372:Z447">
    <cfRule type="duplicateValues" dxfId="31" priority="20" stopIfTrue="1"/>
  </conditionalFormatting>
  <conditionalFormatting sqref="Z372:Z460">
    <cfRule type="duplicateValues" dxfId="30" priority="19" stopIfTrue="1"/>
  </conditionalFormatting>
  <conditionalFormatting sqref="Z471">
    <cfRule type="duplicateValues" dxfId="29" priority="18"/>
  </conditionalFormatting>
  <conditionalFormatting sqref="Z472">
    <cfRule type="duplicateValues" dxfId="28" priority="17"/>
  </conditionalFormatting>
  <conditionalFormatting sqref="Z473:Z474">
    <cfRule type="duplicateValues" dxfId="27" priority="16"/>
  </conditionalFormatting>
  <conditionalFormatting sqref="Z476">
    <cfRule type="duplicateValues" dxfId="26" priority="15"/>
  </conditionalFormatting>
  <conditionalFormatting sqref="Z475">
    <cfRule type="duplicateValues" dxfId="25" priority="14"/>
  </conditionalFormatting>
  <conditionalFormatting sqref="Z477:Z478">
    <cfRule type="duplicateValues" dxfId="24" priority="13"/>
  </conditionalFormatting>
  <conditionalFormatting sqref="Z479:Z480">
    <cfRule type="duplicateValues" dxfId="23" priority="12"/>
  </conditionalFormatting>
  <conditionalFormatting sqref="Z481">
    <cfRule type="duplicateValues" dxfId="22" priority="11"/>
  </conditionalFormatting>
  <conditionalFormatting sqref="Z482">
    <cfRule type="duplicateValues" dxfId="21" priority="10"/>
  </conditionalFormatting>
  <conditionalFormatting sqref="C1288:C1480 C1270:C1286 C1212:C1268 C1179:C1210 C1096:C1177 C733:C1094 C372:C731">
    <cfRule type="duplicateValues" dxfId="20" priority="9" stopIfTrue="1"/>
  </conditionalFormatting>
  <conditionalFormatting sqref="AL372:AL635">
    <cfRule type="duplicateValues" dxfId="19" priority="8"/>
  </conditionalFormatting>
  <conditionalFormatting sqref="AL372:AL1090">
    <cfRule type="duplicateValues" dxfId="18" priority="7" stopIfTrue="1"/>
  </conditionalFormatting>
  <conditionalFormatting sqref="AL1123">
    <cfRule type="duplicateValues" dxfId="17" priority="6" stopIfTrue="1"/>
  </conditionalFormatting>
  <conditionalFormatting sqref="AL1123">
    <cfRule type="duplicateValues" dxfId="16" priority="4" stopIfTrue="1"/>
    <cfRule type="duplicateValues" dxfId="15" priority="5" stopIfTrue="1"/>
  </conditionalFormatting>
  <conditionalFormatting sqref="AL1091:AL1122">
    <cfRule type="duplicateValues" dxfId="14" priority="3" stopIfTrue="1"/>
  </conditionalFormatting>
  <conditionalFormatting sqref="AL372:AL1122">
    <cfRule type="duplicateValues" dxfId="13" priority="1" stopIfTrue="1"/>
    <cfRule type="duplicateValues" dxfId="12" priority="2" stopIfTrue="1"/>
  </conditionalFormatting>
  <dataValidations count="18">
    <dataValidation type="list" allowBlank="1" showInputMessage="1" showErrorMessage="1" sqref="WVQ983101 I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I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I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I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I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I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I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I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I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I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I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I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I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I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I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formula1>$J$233:$J$247</formula1>
    </dataValidation>
    <dataValidation type="list" allowBlank="1" showInputMessage="1" showErrorMessage="1" sqref="C65593:Q65595 WVK983097:WVY983099 WLO983097:WMC983099 WBS983097:WCG983099 VRW983097:VSK983099 VIA983097:VIO983099 UYE983097:UYS983099 UOI983097:UOW983099 UEM983097:UFA983099 TUQ983097:TVE983099 TKU983097:TLI983099 TAY983097:TBM983099 SRC983097:SRQ983099 SHG983097:SHU983099 RXK983097:RXY983099 RNO983097:ROC983099 RDS983097:REG983099 QTW983097:QUK983099 QKA983097:QKO983099 QAE983097:QAS983099 PQI983097:PQW983099 PGM983097:PHA983099 OWQ983097:OXE983099 OMU983097:ONI983099 OCY983097:ODM983099 NTC983097:NTQ983099 NJG983097:NJU983099 MZK983097:MZY983099 MPO983097:MQC983099 MFS983097:MGG983099 LVW983097:LWK983099 LMA983097:LMO983099 LCE983097:LCS983099 KSI983097:KSW983099 KIM983097:KJA983099 JYQ983097:JZE983099 JOU983097:JPI983099 JEY983097:JFM983099 IVC983097:IVQ983099 ILG983097:ILU983099 IBK983097:IBY983099 HRO983097:HSC983099 HHS983097:HIG983099 GXW983097:GYK983099 GOA983097:GOO983099 GEE983097:GES983099 FUI983097:FUW983099 FKM983097:FLA983099 FAQ983097:FBE983099 EQU983097:ERI983099 EGY983097:EHM983099 DXC983097:DXQ983099 DNG983097:DNU983099 DDK983097:DDY983099 CTO983097:CUC983099 CJS983097:CKG983099 BZW983097:CAK983099 BQA983097:BQO983099 BGE983097:BGS983099 AWI983097:AWW983099 AMM983097:ANA983099 ACQ983097:ADE983099 SU983097:TI983099 IY983097:JM983099 C983097:Q983099 WVK917561:WVY917563 WLO917561:WMC917563 WBS917561:WCG917563 VRW917561:VSK917563 VIA917561:VIO917563 UYE917561:UYS917563 UOI917561:UOW917563 UEM917561:UFA917563 TUQ917561:TVE917563 TKU917561:TLI917563 TAY917561:TBM917563 SRC917561:SRQ917563 SHG917561:SHU917563 RXK917561:RXY917563 RNO917561:ROC917563 RDS917561:REG917563 QTW917561:QUK917563 QKA917561:QKO917563 QAE917561:QAS917563 PQI917561:PQW917563 PGM917561:PHA917563 OWQ917561:OXE917563 OMU917561:ONI917563 OCY917561:ODM917563 NTC917561:NTQ917563 NJG917561:NJU917563 MZK917561:MZY917563 MPO917561:MQC917563 MFS917561:MGG917563 LVW917561:LWK917563 LMA917561:LMO917563 LCE917561:LCS917563 KSI917561:KSW917563 KIM917561:KJA917563 JYQ917561:JZE917563 JOU917561:JPI917563 JEY917561:JFM917563 IVC917561:IVQ917563 ILG917561:ILU917563 IBK917561:IBY917563 HRO917561:HSC917563 HHS917561:HIG917563 GXW917561:GYK917563 GOA917561:GOO917563 GEE917561:GES917563 FUI917561:FUW917563 FKM917561:FLA917563 FAQ917561:FBE917563 EQU917561:ERI917563 EGY917561:EHM917563 DXC917561:DXQ917563 DNG917561:DNU917563 DDK917561:DDY917563 CTO917561:CUC917563 CJS917561:CKG917563 BZW917561:CAK917563 BQA917561:BQO917563 BGE917561:BGS917563 AWI917561:AWW917563 AMM917561:ANA917563 ACQ917561:ADE917563 SU917561:TI917563 IY917561:JM917563 C917561:Q917563 WVK852025:WVY852027 WLO852025:WMC852027 WBS852025:WCG852027 VRW852025:VSK852027 VIA852025:VIO852027 UYE852025:UYS852027 UOI852025:UOW852027 UEM852025:UFA852027 TUQ852025:TVE852027 TKU852025:TLI852027 TAY852025:TBM852027 SRC852025:SRQ852027 SHG852025:SHU852027 RXK852025:RXY852027 RNO852025:ROC852027 RDS852025:REG852027 QTW852025:QUK852027 QKA852025:QKO852027 QAE852025:QAS852027 PQI852025:PQW852027 PGM852025:PHA852027 OWQ852025:OXE852027 OMU852025:ONI852027 OCY852025:ODM852027 NTC852025:NTQ852027 NJG852025:NJU852027 MZK852025:MZY852027 MPO852025:MQC852027 MFS852025:MGG852027 LVW852025:LWK852027 LMA852025:LMO852027 LCE852025:LCS852027 KSI852025:KSW852027 KIM852025:KJA852027 JYQ852025:JZE852027 JOU852025:JPI852027 JEY852025:JFM852027 IVC852025:IVQ852027 ILG852025:ILU852027 IBK852025:IBY852027 HRO852025:HSC852027 HHS852025:HIG852027 GXW852025:GYK852027 GOA852025:GOO852027 GEE852025:GES852027 FUI852025:FUW852027 FKM852025:FLA852027 FAQ852025:FBE852027 EQU852025:ERI852027 EGY852025:EHM852027 DXC852025:DXQ852027 DNG852025:DNU852027 DDK852025:DDY852027 CTO852025:CUC852027 CJS852025:CKG852027 BZW852025:CAK852027 BQA852025:BQO852027 BGE852025:BGS852027 AWI852025:AWW852027 AMM852025:ANA852027 ACQ852025:ADE852027 SU852025:TI852027 IY852025:JM852027 C852025:Q852027 WVK786489:WVY786491 WLO786489:WMC786491 WBS786489:WCG786491 VRW786489:VSK786491 VIA786489:VIO786491 UYE786489:UYS786491 UOI786489:UOW786491 UEM786489:UFA786491 TUQ786489:TVE786491 TKU786489:TLI786491 TAY786489:TBM786491 SRC786489:SRQ786491 SHG786489:SHU786491 RXK786489:RXY786491 RNO786489:ROC786491 RDS786489:REG786491 QTW786489:QUK786491 QKA786489:QKO786491 QAE786489:QAS786491 PQI786489:PQW786491 PGM786489:PHA786491 OWQ786489:OXE786491 OMU786489:ONI786491 OCY786489:ODM786491 NTC786489:NTQ786491 NJG786489:NJU786491 MZK786489:MZY786491 MPO786489:MQC786491 MFS786489:MGG786491 LVW786489:LWK786491 LMA786489:LMO786491 LCE786489:LCS786491 KSI786489:KSW786491 KIM786489:KJA786491 JYQ786489:JZE786491 JOU786489:JPI786491 JEY786489:JFM786491 IVC786489:IVQ786491 ILG786489:ILU786491 IBK786489:IBY786491 HRO786489:HSC786491 HHS786489:HIG786491 GXW786489:GYK786491 GOA786489:GOO786491 GEE786489:GES786491 FUI786489:FUW786491 FKM786489:FLA786491 FAQ786489:FBE786491 EQU786489:ERI786491 EGY786489:EHM786491 DXC786489:DXQ786491 DNG786489:DNU786491 DDK786489:DDY786491 CTO786489:CUC786491 CJS786489:CKG786491 BZW786489:CAK786491 BQA786489:BQO786491 BGE786489:BGS786491 AWI786489:AWW786491 AMM786489:ANA786491 ACQ786489:ADE786491 SU786489:TI786491 IY786489:JM786491 C786489:Q786491 WVK720953:WVY720955 WLO720953:WMC720955 WBS720953:WCG720955 VRW720953:VSK720955 VIA720953:VIO720955 UYE720953:UYS720955 UOI720953:UOW720955 UEM720953:UFA720955 TUQ720953:TVE720955 TKU720953:TLI720955 TAY720953:TBM720955 SRC720953:SRQ720955 SHG720953:SHU720955 RXK720953:RXY720955 RNO720953:ROC720955 RDS720953:REG720955 QTW720953:QUK720955 QKA720953:QKO720955 QAE720953:QAS720955 PQI720953:PQW720955 PGM720953:PHA720955 OWQ720953:OXE720955 OMU720953:ONI720955 OCY720953:ODM720955 NTC720953:NTQ720955 NJG720953:NJU720955 MZK720953:MZY720955 MPO720953:MQC720955 MFS720953:MGG720955 LVW720953:LWK720955 LMA720953:LMO720955 LCE720953:LCS720955 KSI720953:KSW720955 KIM720953:KJA720955 JYQ720953:JZE720955 JOU720953:JPI720955 JEY720953:JFM720955 IVC720953:IVQ720955 ILG720953:ILU720955 IBK720953:IBY720955 HRO720953:HSC720955 HHS720953:HIG720955 GXW720953:GYK720955 GOA720953:GOO720955 GEE720953:GES720955 FUI720953:FUW720955 FKM720953:FLA720955 FAQ720953:FBE720955 EQU720953:ERI720955 EGY720953:EHM720955 DXC720953:DXQ720955 DNG720953:DNU720955 DDK720953:DDY720955 CTO720953:CUC720955 CJS720953:CKG720955 BZW720953:CAK720955 BQA720953:BQO720955 BGE720953:BGS720955 AWI720953:AWW720955 AMM720953:ANA720955 ACQ720953:ADE720955 SU720953:TI720955 IY720953:JM720955 C720953:Q720955 WVK655417:WVY655419 WLO655417:WMC655419 WBS655417:WCG655419 VRW655417:VSK655419 VIA655417:VIO655419 UYE655417:UYS655419 UOI655417:UOW655419 UEM655417:UFA655419 TUQ655417:TVE655419 TKU655417:TLI655419 TAY655417:TBM655419 SRC655417:SRQ655419 SHG655417:SHU655419 RXK655417:RXY655419 RNO655417:ROC655419 RDS655417:REG655419 QTW655417:QUK655419 QKA655417:QKO655419 QAE655417:QAS655419 PQI655417:PQW655419 PGM655417:PHA655419 OWQ655417:OXE655419 OMU655417:ONI655419 OCY655417:ODM655419 NTC655417:NTQ655419 NJG655417:NJU655419 MZK655417:MZY655419 MPO655417:MQC655419 MFS655417:MGG655419 LVW655417:LWK655419 LMA655417:LMO655419 LCE655417:LCS655419 KSI655417:KSW655419 KIM655417:KJA655419 JYQ655417:JZE655419 JOU655417:JPI655419 JEY655417:JFM655419 IVC655417:IVQ655419 ILG655417:ILU655419 IBK655417:IBY655419 HRO655417:HSC655419 HHS655417:HIG655419 GXW655417:GYK655419 GOA655417:GOO655419 GEE655417:GES655419 FUI655417:FUW655419 FKM655417:FLA655419 FAQ655417:FBE655419 EQU655417:ERI655419 EGY655417:EHM655419 DXC655417:DXQ655419 DNG655417:DNU655419 DDK655417:DDY655419 CTO655417:CUC655419 CJS655417:CKG655419 BZW655417:CAK655419 BQA655417:BQO655419 BGE655417:BGS655419 AWI655417:AWW655419 AMM655417:ANA655419 ACQ655417:ADE655419 SU655417:TI655419 IY655417:JM655419 C655417:Q655419 WVK589881:WVY589883 WLO589881:WMC589883 WBS589881:WCG589883 VRW589881:VSK589883 VIA589881:VIO589883 UYE589881:UYS589883 UOI589881:UOW589883 UEM589881:UFA589883 TUQ589881:TVE589883 TKU589881:TLI589883 TAY589881:TBM589883 SRC589881:SRQ589883 SHG589881:SHU589883 RXK589881:RXY589883 RNO589881:ROC589883 RDS589881:REG589883 QTW589881:QUK589883 QKA589881:QKO589883 QAE589881:QAS589883 PQI589881:PQW589883 PGM589881:PHA589883 OWQ589881:OXE589883 OMU589881:ONI589883 OCY589881:ODM589883 NTC589881:NTQ589883 NJG589881:NJU589883 MZK589881:MZY589883 MPO589881:MQC589883 MFS589881:MGG589883 LVW589881:LWK589883 LMA589881:LMO589883 LCE589881:LCS589883 KSI589881:KSW589883 KIM589881:KJA589883 JYQ589881:JZE589883 JOU589881:JPI589883 JEY589881:JFM589883 IVC589881:IVQ589883 ILG589881:ILU589883 IBK589881:IBY589883 HRO589881:HSC589883 HHS589881:HIG589883 GXW589881:GYK589883 GOA589881:GOO589883 GEE589881:GES589883 FUI589881:FUW589883 FKM589881:FLA589883 FAQ589881:FBE589883 EQU589881:ERI589883 EGY589881:EHM589883 DXC589881:DXQ589883 DNG589881:DNU589883 DDK589881:DDY589883 CTO589881:CUC589883 CJS589881:CKG589883 BZW589881:CAK589883 BQA589881:BQO589883 BGE589881:BGS589883 AWI589881:AWW589883 AMM589881:ANA589883 ACQ589881:ADE589883 SU589881:TI589883 IY589881:JM589883 C589881:Q589883 WVK524345:WVY524347 WLO524345:WMC524347 WBS524345:WCG524347 VRW524345:VSK524347 VIA524345:VIO524347 UYE524345:UYS524347 UOI524345:UOW524347 UEM524345:UFA524347 TUQ524345:TVE524347 TKU524345:TLI524347 TAY524345:TBM524347 SRC524345:SRQ524347 SHG524345:SHU524347 RXK524345:RXY524347 RNO524345:ROC524347 RDS524345:REG524347 QTW524345:QUK524347 QKA524345:QKO524347 QAE524345:QAS524347 PQI524345:PQW524347 PGM524345:PHA524347 OWQ524345:OXE524347 OMU524345:ONI524347 OCY524345:ODM524347 NTC524345:NTQ524347 NJG524345:NJU524347 MZK524345:MZY524347 MPO524345:MQC524347 MFS524345:MGG524347 LVW524345:LWK524347 LMA524345:LMO524347 LCE524345:LCS524347 KSI524345:KSW524347 KIM524345:KJA524347 JYQ524345:JZE524347 JOU524345:JPI524347 JEY524345:JFM524347 IVC524345:IVQ524347 ILG524345:ILU524347 IBK524345:IBY524347 HRO524345:HSC524347 HHS524345:HIG524347 GXW524345:GYK524347 GOA524345:GOO524347 GEE524345:GES524347 FUI524345:FUW524347 FKM524345:FLA524347 FAQ524345:FBE524347 EQU524345:ERI524347 EGY524345:EHM524347 DXC524345:DXQ524347 DNG524345:DNU524347 DDK524345:DDY524347 CTO524345:CUC524347 CJS524345:CKG524347 BZW524345:CAK524347 BQA524345:BQO524347 BGE524345:BGS524347 AWI524345:AWW524347 AMM524345:ANA524347 ACQ524345:ADE524347 SU524345:TI524347 IY524345:JM524347 C524345:Q524347 WVK458809:WVY458811 WLO458809:WMC458811 WBS458809:WCG458811 VRW458809:VSK458811 VIA458809:VIO458811 UYE458809:UYS458811 UOI458809:UOW458811 UEM458809:UFA458811 TUQ458809:TVE458811 TKU458809:TLI458811 TAY458809:TBM458811 SRC458809:SRQ458811 SHG458809:SHU458811 RXK458809:RXY458811 RNO458809:ROC458811 RDS458809:REG458811 QTW458809:QUK458811 QKA458809:QKO458811 QAE458809:QAS458811 PQI458809:PQW458811 PGM458809:PHA458811 OWQ458809:OXE458811 OMU458809:ONI458811 OCY458809:ODM458811 NTC458809:NTQ458811 NJG458809:NJU458811 MZK458809:MZY458811 MPO458809:MQC458811 MFS458809:MGG458811 LVW458809:LWK458811 LMA458809:LMO458811 LCE458809:LCS458811 KSI458809:KSW458811 KIM458809:KJA458811 JYQ458809:JZE458811 JOU458809:JPI458811 JEY458809:JFM458811 IVC458809:IVQ458811 ILG458809:ILU458811 IBK458809:IBY458811 HRO458809:HSC458811 HHS458809:HIG458811 GXW458809:GYK458811 GOA458809:GOO458811 GEE458809:GES458811 FUI458809:FUW458811 FKM458809:FLA458811 FAQ458809:FBE458811 EQU458809:ERI458811 EGY458809:EHM458811 DXC458809:DXQ458811 DNG458809:DNU458811 DDK458809:DDY458811 CTO458809:CUC458811 CJS458809:CKG458811 BZW458809:CAK458811 BQA458809:BQO458811 BGE458809:BGS458811 AWI458809:AWW458811 AMM458809:ANA458811 ACQ458809:ADE458811 SU458809:TI458811 IY458809:JM458811 C458809:Q458811 WVK393273:WVY393275 WLO393273:WMC393275 WBS393273:WCG393275 VRW393273:VSK393275 VIA393273:VIO393275 UYE393273:UYS393275 UOI393273:UOW393275 UEM393273:UFA393275 TUQ393273:TVE393275 TKU393273:TLI393275 TAY393273:TBM393275 SRC393273:SRQ393275 SHG393273:SHU393275 RXK393273:RXY393275 RNO393273:ROC393275 RDS393273:REG393275 QTW393273:QUK393275 QKA393273:QKO393275 QAE393273:QAS393275 PQI393273:PQW393275 PGM393273:PHA393275 OWQ393273:OXE393275 OMU393273:ONI393275 OCY393273:ODM393275 NTC393273:NTQ393275 NJG393273:NJU393275 MZK393273:MZY393275 MPO393273:MQC393275 MFS393273:MGG393275 LVW393273:LWK393275 LMA393273:LMO393275 LCE393273:LCS393275 KSI393273:KSW393275 KIM393273:KJA393275 JYQ393273:JZE393275 JOU393273:JPI393275 JEY393273:JFM393275 IVC393273:IVQ393275 ILG393273:ILU393275 IBK393273:IBY393275 HRO393273:HSC393275 HHS393273:HIG393275 GXW393273:GYK393275 GOA393273:GOO393275 GEE393273:GES393275 FUI393273:FUW393275 FKM393273:FLA393275 FAQ393273:FBE393275 EQU393273:ERI393275 EGY393273:EHM393275 DXC393273:DXQ393275 DNG393273:DNU393275 DDK393273:DDY393275 CTO393273:CUC393275 CJS393273:CKG393275 BZW393273:CAK393275 BQA393273:BQO393275 BGE393273:BGS393275 AWI393273:AWW393275 AMM393273:ANA393275 ACQ393273:ADE393275 SU393273:TI393275 IY393273:JM393275 C393273:Q393275 WVK327737:WVY327739 WLO327737:WMC327739 WBS327737:WCG327739 VRW327737:VSK327739 VIA327737:VIO327739 UYE327737:UYS327739 UOI327737:UOW327739 UEM327737:UFA327739 TUQ327737:TVE327739 TKU327737:TLI327739 TAY327737:TBM327739 SRC327737:SRQ327739 SHG327737:SHU327739 RXK327737:RXY327739 RNO327737:ROC327739 RDS327737:REG327739 QTW327737:QUK327739 QKA327737:QKO327739 QAE327737:QAS327739 PQI327737:PQW327739 PGM327737:PHA327739 OWQ327737:OXE327739 OMU327737:ONI327739 OCY327737:ODM327739 NTC327737:NTQ327739 NJG327737:NJU327739 MZK327737:MZY327739 MPO327737:MQC327739 MFS327737:MGG327739 LVW327737:LWK327739 LMA327737:LMO327739 LCE327737:LCS327739 KSI327737:KSW327739 KIM327737:KJA327739 JYQ327737:JZE327739 JOU327737:JPI327739 JEY327737:JFM327739 IVC327737:IVQ327739 ILG327737:ILU327739 IBK327737:IBY327739 HRO327737:HSC327739 HHS327737:HIG327739 GXW327737:GYK327739 GOA327737:GOO327739 GEE327737:GES327739 FUI327737:FUW327739 FKM327737:FLA327739 FAQ327737:FBE327739 EQU327737:ERI327739 EGY327737:EHM327739 DXC327737:DXQ327739 DNG327737:DNU327739 DDK327737:DDY327739 CTO327737:CUC327739 CJS327737:CKG327739 BZW327737:CAK327739 BQA327737:BQO327739 BGE327737:BGS327739 AWI327737:AWW327739 AMM327737:ANA327739 ACQ327737:ADE327739 SU327737:TI327739 IY327737:JM327739 C327737:Q327739 WVK262201:WVY262203 WLO262201:WMC262203 WBS262201:WCG262203 VRW262201:VSK262203 VIA262201:VIO262203 UYE262201:UYS262203 UOI262201:UOW262203 UEM262201:UFA262203 TUQ262201:TVE262203 TKU262201:TLI262203 TAY262201:TBM262203 SRC262201:SRQ262203 SHG262201:SHU262203 RXK262201:RXY262203 RNO262201:ROC262203 RDS262201:REG262203 QTW262201:QUK262203 QKA262201:QKO262203 QAE262201:QAS262203 PQI262201:PQW262203 PGM262201:PHA262203 OWQ262201:OXE262203 OMU262201:ONI262203 OCY262201:ODM262203 NTC262201:NTQ262203 NJG262201:NJU262203 MZK262201:MZY262203 MPO262201:MQC262203 MFS262201:MGG262203 LVW262201:LWK262203 LMA262201:LMO262203 LCE262201:LCS262203 KSI262201:KSW262203 KIM262201:KJA262203 JYQ262201:JZE262203 JOU262201:JPI262203 JEY262201:JFM262203 IVC262201:IVQ262203 ILG262201:ILU262203 IBK262201:IBY262203 HRO262201:HSC262203 HHS262201:HIG262203 GXW262201:GYK262203 GOA262201:GOO262203 GEE262201:GES262203 FUI262201:FUW262203 FKM262201:FLA262203 FAQ262201:FBE262203 EQU262201:ERI262203 EGY262201:EHM262203 DXC262201:DXQ262203 DNG262201:DNU262203 DDK262201:DDY262203 CTO262201:CUC262203 CJS262201:CKG262203 BZW262201:CAK262203 BQA262201:BQO262203 BGE262201:BGS262203 AWI262201:AWW262203 AMM262201:ANA262203 ACQ262201:ADE262203 SU262201:TI262203 IY262201:JM262203 C262201:Q262203 WVK196665:WVY196667 WLO196665:WMC196667 WBS196665:WCG196667 VRW196665:VSK196667 VIA196665:VIO196667 UYE196665:UYS196667 UOI196665:UOW196667 UEM196665:UFA196667 TUQ196665:TVE196667 TKU196665:TLI196667 TAY196665:TBM196667 SRC196665:SRQ196667 SHG196665:SHU196667 RXK196665:RXY196667 RNO196665:ROC196667 RDS196665:REG196667 QTW196665:QUK196667 QKA196665:QKO196667 QAE196665:QAS196667 PQI196665:PQW196667 PGM196665:PHA196667 OWQ196665:OXE196667 OMU196665:ONI196667 OCY196665:ODM196667 NTC196665:NTQ196667 NJG196665:NJU196667 MZK196665:MZY196667 MPO196665:MQC196667 MFS196665:MGG196667 LVW196665:LWK196667 LMA196665:LMO196667 LCE196665:LCS196667 KSI196665:KSW196667 KIM196665:KJA196667 JYQ196665:JZE196667 JOU196665:JPI196667 JEY196665:JFM196667 IVC196665:IVQ196667 ILG196665:ILU196667 IBK196665:IBY196667 HRO196665:HSC196667 HHS196665:HIG196667 GXW196665:GYK196667 GOA196665:GOO196667 GEE196665:GES196667 FUI196665:FUW196667 FKM196665:FLA196667 FAQ196665:FBE196667 EQU196665:ERI196667 EGY196665:EHM196667 DXC196665:DXQ196667 DNG196665:DNU196667 DDK196665:DDY196667 CTO196665:CUC196667 CJS196665:CKG196667 BZW196665:CAK196667 BQA196665:BQO196667 BGE196665:BGS196667 AWI196665:AWW196667 AMM196665:ANA196667 ACQ196665:ADE196667 SU196665:TI196667 IY196665:JM196667 C196665:Q196667 WVK131129:WVY131131 WLO131129:WMC131131 WBS131129:WCG131131 VRW131129:VSK131131 VIA131129:VIO131131 UYE131129:UYS131131 UOI131129:UOW131131 UEM131129:UFA131131 TUQ131129:TVE131131 TKU131129:TLI131131 TAY131129:TBM131131 SRC131129:SRQ131131 SHG131129:SHU131131 RXK131129:RXY131131 RNO131129:ROC131131 RDS131129:REG131131 QTW131129:QUK131131 QKA131129:QKO131131 QAE131129:QAS131131 PQI131129:PQW131131 PGM131129:PHA131131 OWQ131129:OXE131131 OMU131129:ONI131131 OCY131129:ODM131131 NTC131129:NTQ131131 NJG131129:NJU131131 MZK131129:MZY131131 MPO131129:MQC131131 MFS131129:MGG131131 LVW131129:LWK131131 LMA131129:LMO131131 LCE131129:LCS131131 KSI131129:KSW131131 KIM131129:KJA131131 JYQ131129:JZE131131 JOU131129:JPI131131 JEY131129:JFM131131 IVC131129:IVQ131131 ILG131129:ILU131131 IBK131129:IBY131131 HRO131129:HSC131131 HHS131129:HIG131131 GXW131129:GYK131131 GOA131129:GOO131131 GEE131129:GES131131 FUI131129:FUW131131 FKM131129:FLA131131 FAQ131129:FBE131131 EQU131129:ERI131131 EGY131129:EHM131131 DXC131129:DXQ131131 DNG131129:DNU131131 DDK131129:DDY131131 CTO131129:CUC131131 CJS131129:CKG131131 BZW131129:CAK131131 BQA131129:BQO131131 BGE131129:BGS131131 AWI131129:AWW131131 AMM131129:ANA131131 ACQ131129:ADE131131 SU131129:TI131131 IY131129:JM131131 C131129:Q131131 WVK65593:WVY65595 WLO65593:WMC65595 WBS65593:WCG65595 VRW65593:VSK65595 VIA65593:VIO65595 UYE65593:UYS65595 UOI65593:UOW65595 UEM65593:UFA65595 TUQ65593:TVE65595 TKU65593:TLI65595 TAY65593:TBM65595 SRC65593:SRQ65595 SHG65593:SHU65595 RXK65593:RXY65595 RNO65593:ROC65595 RDS65593:REG65595 QTW65593:QUK65595 QKA65593:QKO65595 QAE65593:QAS65595 PQI65593:PQW65595 PGM65593:PHA65595 OWQ65593:OXE65595 OMU65593:ONI65595 OCY65593:ODM65595 NTC65593:NTQ65595 NJG65593:NJU65595 MZK65593:MZY65595 MPO65593:MQC65595 MFS65593:MGG65595 LVW65593:LWK65595 LMA65593:LMO65595 LCE65593:LCS65595 KSI65593:KSW65595 KIM65593:KJA65595 JYQ65593:JZE65595 JOU65593:JPI65595 JEY65593:JFM65595 IVC65593:IVQ65595 ILG65593:ILU65595 IBK65593:IBY65595 HRO65593:HSC65595 HHS65593:HIG65595 GXW65593:GYK65595 GOA65593:GOO65595 GEE65593:GES65595 FUI65593:FUW65595 FKM65593:FLA65595 FAQ65593:FBE65595 EQU65593:ERI65595 EGY65593:EHM65595 DXC65593:DXQ65595 DNG65593:DNU65595 DDK65593:DDY65595 CTO65593:CUC65595 CJS65593:CKG65595 BZW65593:CAK65595 BQA65593:BQO65595 BGE65593:BGS65595 AWI65593:AWW65595 AMM65593:ANA65595 ACQ65593:ADE65595 SU65593:TI65595 IY65593:JM65595">
      <formula1>$J$213:$J$231</formula1>
    </dataValidation>
    <dataValidation type="list" allowBlank="1" showInputMessage="1" showErrorMessage="1" sqref="WVZ983097:WVZ983099 R65593:R65595 JN65593:JN65595 TJ65593:TJ65595 ADF65593:ADF65595 ANB65593:ANB65595 AWX65593:AWX65595 BGT65593:BGT65595 BQP65593:BQP65595 CAL65593:CAL65595 CKH65593:CKH65595 CUD65593:CUD65595 DDZ65593:DDZ65595 DNV65593:DNV65595 DXR65593:DXR65595 EHN65593:EHN65595 ERJ65593:ERJ65595 FBF65593:FBF65595 FLB65593:FLB65595 FUX65593:FUX65595 GET65593:GET65595 GOP65593:GOP65595 GYL65593:GYL65595 HIH65593:HIH65595 HSD65593:HSD65595 IBZ65593:IBZ65595 ILV65593:ILV65595 IVR65593:IVR65595 JFN65593:JFN65595 JPJ65593:JPJ65595 JZF65593:JZF65595 KJB65593:KJB65595 KSX65593:KSX65595 LCT65593:LCT65595 LMP65593:LMP65595 LWL65593:LWL65595 MGH65593:MGH65595 MQD65593:MQD65595 MZZ65593:MZZ65595 NJV65593:NJV65595 NTR65593:NTR65595 ODN65593:ODN65595 ONJ65593:ONJ65595 OXF65593:OXF65595 PHB65593:PHB65595 PQX65593:PQX65595 QAT65593:QAT65595 QKP65593:QKP65595 QUL65593:QUL65595 REH65593:REH65595 ROD65593:ROD65595 RXZ65593:RXZ65595 SHV65593:SHV65595 SRR65593:SRR65595 TBN65593:TBN65595 TLJ65593:TLJ65595 TVF65593:TVF65595 UFB65593:UFB65595 UOX65593:UOX65595 UYT65593:UYT65595 VIP65593:VIP65595 VSL65593:VSL65595 WCH65593:WCH65595 WMD65593:WMD65595 WVZ65593:WVZ65595 R131129:R131131 JN131129:JN131131 TJ131129:TJ131131 ADF131129:ADF131131 ANB131129:ANB131131 AWX131129:AWX131131 BGT131129:BGT131131 BQP131129:BQP131131 CAL131129:CAL131131 CKH131129:CKH131131 CUD131129:CUD131131 DDZ131129:DDZ131131 DNV131129:DNV131131 DXR131129:DXR131131 EHN131129:EHN131131 ERJ131129:ERJ131131 FBF131129:FBF131131 FLB131129:FLB131131 FUX131129:FUX131131 GET131129:GET131131 GOP131129:GOP131131 GYL131129:GYL131131 HIH131129:HIH131131 HSD131129:HSD131131 IBZ131129:IBZ131131 ILV131129:ILV131131 IVR131129:IVR131131 JFN131129:JFN131131 JPJ131129:JPJ131131 JZF131129:JZF131131 KJB131129:KJB131131 KSX131129:KSX131131 LCT131129:LCT131131 LMP131129:LMP131131 LWL131129:LWL131131 MGH131129:MGH131131 MQD131129:MQD131131 MZZ131129:MZZ131131 NJV131129:NJV131131 NTR131129:NTR131131 ODN131129:ODN131131 ONJ131129:ONJ131131 OXF131129:OXF131131 PHB131129:PHB131131 PQX131129:PQX131131 QAT131129:QAT131131 QKP131129:QKP131131 QUL131129:QUL131131 REH131129:REH131131 ROD131129:ROD131131 RXZ131129:RXZ131131 SHV131129:SHV131131 SRR131129:SRR131131 TBN131129:TBN131131 TLJ131129:TLJ131131 TVF131129:TVF131131 UFB131129:UFB131131 UOX131129:UOX131131 UYT131129:UYT131131 VIP131129:VIP131131 VSL131129:VSL131131 WCH131129:WCH131131 WMD131129:WMD131131 WVZ131129:WVZ131131 R196665:R196667 JN196665:JN196667 TJ196665:TJ196667 ADF196665:ADF196667 ANB196665:ANB196667 AWX196665:AWX196667 BGT196665:BGT196667 BQP196665:BQP196667 CAL196665:CAL196667 CKH196665:CKH196667 CUD196665:CUD196667 DDZ196665:DDZ196667 DNV196665:DNV196667 DXR196665:DXR196667 EHN196665:EHN196667 ERJ196665:ERJ196667 FBF196665:FBF196667 FLB196665:FLB196667 FUX196665:FUX196667 GET196665:GET196667 GOP196665:GOP196667 GYL196665:GYL196667 HIH196665:HIH196667 HSD196665:HSD196667 IBZ196665:IBZ196667 ILV196665:ILV196667 IVR196665:IVR196667 JFN196665:JFN196667 JPJ196665:JPJ196667 JZF196665:JZF196667 KJB196665:KJB196667 KSX196665:KSX196667 LCT196665:LCT196667 LMP196665:LMP196667 LWL196665:LWL196667 MGH196665:MGH196667 MQD196665:MQD196667 MZZ196665:MZZ196667 NJV196665:NJV196667 NTR196665:NTR196667 ODN196665:ODN196667 ONJ196665:ONJ196667 OXF196665:OXF196667 PHB196665:PHB196667 PQX196665:PQX196667 QAT196665:QAT196667 QKP196665:QKP196667 QUL196665:QUL196667 REH196665:REH196667 ROD196665:ROD196667 RXZ196665:RXZ196667 SHV196665:SHV196667 SRR196665:SRR196667 TBN196665:TBN196667 TLJ196665:TLJ196667 TVF196665:TVF196667 UFB196665:UFB196667 UOX196665:UOX196667 UYT196665:UYT196667 VIP196665:VIP196667 VSL196665:VSL196667 WCH196665:WCH196667 WMD196665:WMD196667 WVZ196665:WVZ196667 R262201:R262203 JN262201:JN262203 TJ262201:TJ262203 ADF262201:ADF262203 ANB262201:ANB262203 AWX262201:AWX262203 BGT262201:BGT262203 BQP262201:BQP262203 CAL262201:CAL262203 CKH262201:CKH262203 CUD262201:CUD262203 DDZ262201:DDZ262203 DNV262201:DNV262203 DXR262201:DXR262203 EHN262201:EHN262203 ERJ262201:ERJ262203 FBF262201:FBF262203 FLB262201:FLB262203 FUX262201:FUX262203 GET262201:GET262203 GOP262201:GOP262203 GYL262201:GYL262203 HIH262201:HIH262203 HSD262201:HSD262203 IBZ262201:IBZ262203 ILV262201:ILV262203 IVR262201:IVR262203 JFN262201:JFN262203 JPJ262201:JPJ262203 JZF262201:JZF262203 KJB262201:KJB262203 KSX262201:KSX262203 LCT262201:LCT262203 LMP262201:LMP262203 LWL262201:LWL262203 MGH262201:MGH262203 MQD262201:MQD262203 MZZ262201:MZZ262203 NJV262201:NJV262203 NTR262201:NTR262203 ODN262201:ODN262203 ONJ262201:ONJ262203 OXF262201:OXF262203 PHB262201:PHB262203 PQX262201:PQX262203 QAT262201:QAT262203 QKP262201:QKP262203 QUL262201:QUL262203 REH262201:REH262203 ROD262201:ROD262203 RXZ262201:RXZ262203 SHV262201:SHV262203 SRR262201:SRR262203 TBN262201:TBN262203 TLJ262201:TLJ262203 TVF262201:TVF262203 UFB262201:UFB262203 UOX262201:UOX262203 UYT262201:UYT262203 VIP262201:VIP262203 VSL262201:VSL262203 WCH262201:WCH262203 WMD262201:WMD262203 WVZ262201:WVZ262203 R327737:R327739 JN327737:JN327739 TJ327737:TJ327739 ADF327737:ADF327739 ANB327737:ANB327739 AWX327737:AWX327739 BGT327737:BGT327739 BQP327737:BQP327739 CAL327737:CAL327739 CKH327737:CKH327739 CUD327737:CUD327739 DDZ327737:DDZ327739 DNV327737:DNV327739 DXR327737:DXR327739 EHN327737:EHN327739 ERJ327737:ERJ327739 FBF327737:FBF327739 FLB327737:FLB327739 FUX327737:FUX327739 GET327737:GET327739 GOP327737:GOP327739 GYL327737:GYL327739 HIH327737:HIH327739 HSD327737:HSD327739 IBZ327737:IBZ327739 ILV327737:ILV327739 IVR327737:IVR327739 JFN327737:JFN327739 JPJ327737:JPJ327739 JZF327737:JZF327739 KJB327737:KJB327739 KSX327737:KSX327739 LCT327737:LCT327739 LMP327737:LMP327739 LWL327737:LWL327739 MGH327737:MGH327739 MQD327737:MQD327739 MZZ327737:MZZ327739 NJV327737:NJV327739 NTR327737:NTR327739 ODN327737:ODN327739 ONJ327737:ONJ327739 OXF327737:OXF327739 PHB327737:PHB327739 PQX327737:PQX327739 QAT327737:QAT327739 QKP327737:QKP327739 QUL327737:QUL327739 REH327737:REH327739 ROD327737:ROD327739 RXZ327737:RXZ327739 SHV327737:SHV327739 SRR327737:SRR327739 TBN327737:TBN327739 TLJ327737:TLJ327739 TVF327737:TVF327739 UFB327737:UFB327739 UOX327737:UOX327739 UYT327737:UYT327739 VIP327737:VIP327739 VSL327737:VSL327739 WCH327737:WCH327739 WMD327737:WMD327739 WVZ327737:WVZ327739 R393273:R393275 JN393273:JN393275 TJ393273:TJ393275 ADF393273:ADF393275 ANB393273:ANB393275 AWX393273:AWX393275 BGT393273:BGT393275 BQP393273:BQP393275 CAL393273:CAL393275 CKH393273:CKH393275 CUD393273:CUD393275 DDZ393273:DDZ393275 DNV393273:DNV393275 DXR393273:DXR393275 EHN393273:EHN393275 ERJ393273:ERJ393275 FBF393273:FBF393275 FLB393273:FLB393275 FUX393273:FUX393275 GET393273:GET393275 GOP393273:GOP393275 GYL393273:GYL393275 HIH393273:HIH393275 HSD393273:HSD393275 IBZ393273:IBZ393275 ILV393273:ILV393275 IVR393273:IVR393275 JFN393273:JFN393275 JPJ393273:JPJ393275 JZF393273:JZF393275 KJB393273:KJB393275 KSX393273:KSX393275 LCT393273:LCT393275 LMP393273:LMP393275 LWL393273:LWL393275 MGH393273:MGH393275 MQD393273:MQD393275 MZZ393273:MZZ393275 NJV393273:NJV393275 NTR393273:NTR393275 ODN393273:ODN393275 ONJ393273:ONJ393275 OXF393273:OXF393275 PHB393273:PHB393275 PQX393273:PQX393275 QAT393273:QAT393275 QKP393273:QKP393275 QUL393273:QUL393275 REH393273:REH393275 ROD393273:ROD393275 RXZ393273:RXZ393275 SHV393273:SHV393275 SRR393273:SRR393275 TBN393273:TBN393275 TLJ393273:TLJ393275 TVF393273:TVF393275 UFB393273:UFB393275 UOX393273:UOX393275 UYT393273:UYT393275 VIP393273:VIP393275 VSL393273:VSL393275 WCH393273:WCH393275 WMD393273:WMD393275 WVZ393273:WVZ393275 R458809:R458811 JN458809:JN458811 TJ458809:TJ458811 ADF458809:ADF458811 ANB458809:ANB458811 AWX458809:AWX458811 BGT458809:BGT458811 BQP458809:BQP458811 CAL458809:CAL458811 CKH458809:CKH458811 CUD458809:CUD458811 DDZ458809:DDZ458811 DNV458809:DNV458811 DXR458809:DXR458811 EHN458809:EHN458811 ERJ458809:ERJ458811 FBF458809:FBF458811 FLB458809:FLB458811 FUX458809:FUX458811 GET458809:GET458811 GOP458809:GOP458811 GYL458809:GYL458811 HIH458809:HIH458811 HSD458809:HSD458811 IBZ458809:IBZ458811 ILV458809:ILV458811 IVR458809:IVR458811 JFN458809:JFN458811 JPJ458809:JPJ458811 JZF458809:JZF458811 KJB458809:KJB458811 KSX458809:KSX458811 LCT458809:LCT458811 LMP458809:LMP458811 LWL458809:LWL458811 MGH458809:MGH458811 MQD458809:MQD458811 MZZ458809:MZZ458811 NJV458809:NJV458811 NTR458809:NTR458811 ODN458809:ODN458811 ONJ458809:ONJ458811 OXF458809:OXF458811 PHB458809:PHB458811 PQX458809:PQX458811 QAT458809:QAT458811 QKP458809:QKP458811 QUL458809:QUL458811 REH458809:REH458811 ROD458809:ROD458811 RXZ458809:RXZ458811 SHV458809:SHV458811 SRR458809:SRR458811 TBN458809:TBN458811 TLJ458809:TLJ458811 TVF458809:TVF458811 UFB458809:UFB458811 UOX458809:UOX458811 UYT458809:UYT458811 VIP458809:VIP458811 VSL458809:VSL458811 WCH458809:WCH458811 WMD458809:WMD458811 WVZ458809:WVZ458811 R524345:R524347 JN524345:JN524347 TJ524345:TJ524347 ADF524345:ADF524347 ANB524345:ANB524347 AWX524345:AWX524347 BGT524345:BGT524347 BQP524345:BQP524347 CAL524345:CAL524347 CKH524345:CKH524347 CUD524345:CUD524347 DDZ524345:DDZ524347 DNV524345:DNV524347 DXR524345:DXR524347 EHN524345:EHN524347 ERJ524345:ERJ524347 FBF524345:FBF524347 FLB524345:FLB524347 FUX524345:FUX524347 GET524345:GET524347 GOP524345:GOP524347 GYL524345:GYL524347 HIH524345:HIH524347 HSD524345:HSD524347 IBZ524345:IBZ524347 ILV524345:ILV524347 IVR524345:IVR524347 JFN524345:JFN524347 JPJ524345:JPJ524347 JZF524345:JZF524347 KJB524345:KJB524347 KSX524345:KSX524347 LCT524345:LCT524347 LMP524345:LMP524347 LWL524345:LWL524347 MGH524345:MGH524347 MQD524345:MQD524347 MZZ524345:MZZ524347 NJV524345:NJV524347 NTR524345:NTR524347 ODN524345:ODN524347 ONJ524345:ONJ524347 OXF524345:OXF524347 PHB524345:PHB524347 PQX524345:PQX524347 QAT524345:QAT524347 QKP524345:QKP524347 QUL524345:QUL524347 REH524345:REH524347 ROD524345:ROD524347 RXZ524345:RXZ524347 SHV524345:SHV524347 SRR524345:SRR524347 TBN524345:TBN524347 TLJ524345:TLJ524347 TVF524345:TVF524347 UFB524345:UFB524347 UOX524345:UOX524347 UYT524345:UYT524347 VIP524345:VIP524347 VSL524345:VSL524347 WCH524345:WCH524347 WMD524345:WMD524347 WVZ524345:WVZ524347 R589881:R589883 JN589881:JN589883 TJ589881:TJ589883 ADF589881:ADF589883 ANB589881:ANB589883 AWX589881:AWX589883 BGT589881:BGT589883 BQP589881:BQP589883 CAL589881:CAL589883 CKH589881:CKH589883 CUD589881:CUD589883 DDZ589881:DDZ589883 DNV589881:DNV589883 DXR589881:DXR589883 EHN589881:EHN589883 ERJ589881:ERJ589883 FBF589881:FBF589883 FLB589881:FLB589883 FUX589881:FUX589883 GET589881:GET589883 GOP589881:GOP589883 GYL589881:GYL589883 HIH589881:HIH589883 HSD589881:HSD589883 IBZ589881:IBZ589883 ILV589881:ILV589883 IVR589881:IVR589883 JFN589881:JFN589883 JPJ589881:JPJ589883 JZF589881:JZF589883 KJB589881:KJB589883 KSX589881:KSX589883 LCT589881:LCT589883 LMP589881:LMP589883 LWL589881:LWL589883 MGH589881:MGH589883 MQD589881:MQD589883 MZZ589881:MZZ589883 NJV589881:NJV589883 NTR589881:NTR589883 ODN589881:ODN589883 ONJ589881:ONJ589883 OXF589881:OXF589883 PHB589881:PHB589883 PQX589881:PQX589883 QAT589881:QAT589883 QKP589881:QKP589883 QUL589881:QUL589883 REH589881:REH589883 ROD589881:ROD589883 RXZ589881:RXZ589883 SHV589881:SHV589883 SRR589881:SRR589883 TBN589881:TBN589883 TLJ589881:TLJ589883 TVF589881:TVF589883 UFB589881:UFB589883 UOX589881:UOX589883 UYT589881:UYT589883 VIP589881:VIP589883 VSL589881:VSL589883 WCH589881:WCH589883 WMD589881:WMD589883 WVZ589881:WVZ589883 R655417:R655419 JN655417:JN655419 TJ655417:TJ655419 ADF655417:ADF655419 ANB655417:ANB655419 AWX655417:AWX655419 BGT655417:BGT655419 BQP655417:BQP655419 CAL655417:CAL655419 CKH655417:CKH655419 CUD655417:CUD655419 DDZ655417:DDZ655419 DNV655417:DNV655419 DXR655417:DXR655419 EHN655417:EHN655419 ERJ655417:ERJ655419 FBF655417:FBF655419 FLB655417:FLB655419 FUX655417:FUX655419 GET655417:GET655419 GOP655417:GOP655419 GYL655417:GYL655419 HIH655417:HIH655419 HSD655417:HSD655419 IBZ655417:IBZ655419 ILV655417:ILV655419 IVR655417:IVR655419 JFN655417:JFN655419 JPJ655417:JPJ655419 JZF655417:JZF655419 KJB655417:KJB655419 KSX655417:KSX655419 LCT655417:LCT655419 LMP655417:LMP655419 LWL655417:LWL655419 MGH655417:MGH655419 MQD655417:MQD655419 MZZ655417:MZZ655419 NJV655417:NJV655419 NTR655417:NTR655419 ODN655417:ODN655419 ONJ655417:ONJ655419 OXF655417:OXF655419 PHB655417:PHB655419 PQX655417:PQX655419 QAT655417:QAT655419 QKP655417:QKP655419 QUL655417:QUL655419 REH655417:REH655419 ROD655417:ROD655419 RXZ655417:RXZ655419 SHV655417:SHV655419 SRR655417:SRR655419 TBN655417:TBN655419 TLJ655417:TLJ655419 TVF655417:TVF655419 UFB655417:UFB655419 UOX655417:UOX655419 UYT655417:UYT655419 VIP655417:VIP655419 VSL655417:VSL655419 WCH655417:WCH655419 WMD655417:WMD655419 WVZ655417:WVZ655419 R720953:R720955 JN720953:JN720955 TJ720953:TJ720955 ADF720953:ADF720955 ANB720953:ANB720955 AWX720953:AWX720955 BGT720953:BGT720955 BQP720953:BQP720955 CAL720953:CAL720955 CKH720953:CKH720955 CUD720953:CUD720955 DDZ720953:DDZ720955 DNV720953:DNV720955 DXR720953:DXR720955 EHN720953:EHN720955 ERJ720953:ERJ720955 FBF720953:FBF720955 FLB720953:FLB720955 FUX720953:FUX720955 GET720953:GET720955 GOP720953:GOP720955 GYL720953:GYL720955 HIH720953:HIH720955 HSD720953:HSD720955 IBZ720953:IBZ720955 ILV720953:ILV720955 IVR720953:IVR720955 JFN720953:JFN720955 JPJ720953:JPJ720955 JZF720953:JZF720955 KJB720953:KJB720955 KSX720953:KSX720955 LCT720953:LCT720955 LMP720953:LMP720955 LWL720953:LWL720955 MGH720953:MGH720955 MQD720953:MQD720955 MZZ720953:MZZ720955 NJV720953:NJV720955 NTR720953:NTR720955 ODN720953:ODN720955 ONJ720953:ONJ720955 OXF720953:OXF720955 PHB720953:PHB720955 PQX720953:PQX720955 QAT720953:QAT720955 QKP720953:QKP720955 QUL720953:QUL720955 REH720953:REH720955 ROD720953:ROD720955 RXZ720953:RXZ720955 SHV720953:SHV720955 SRR720953:SRR720955 TBN720953:TBN720955 TLJ720953:TLJ720955 TVF720953:TVF720955 UFB720953:UFB720955 UOX720953:UOX720955 UYT720953:UYT720955 VIP720953:VIP720955 VSL720953:VSL720955 WCH720953:WCH720955 WMD720953:WMD720955 WVZ720953:WVZ720955 R786489:R786491 JN786489:JN786491 TJ786489:TJ786491 ADF786489:ADF786491 ANB786489:ANB786491 AWX786489:AWX786491 BGT786489:BGT786491 BQP786489:BQP786491 CAL786489:CAL786491 CKH786489:CKH786491 CUD786489:CUD786491 DDZ786489:DDZ786491 DNV786489:DNV786491 DXR786489:DXR786491 EHN786489:EHN786491 ERJ786489:ERJ786491 FBF786489:FBF786491 FLB786489:FLB786491 FUX786489:FUX786491 GET786489:GET786491 GOP786489:GOP786491 GYL786489:GYL786491 HIH786489:HIH786491 HSD786489:HSD786491 IBZ786489:IBZ786491 ILV786489:ILV786491 IVR786489:IVR786491 JFN786489:JFN786491 JPJ786489:JPJ786491 JZF786489:JZF786491 KJB786489:KJB786491 KSX786489:KSX786491 LCT786489:LCT786491 LMP786489:LMP786491 LWL786489:LWL786491 MGH786489:MGH786491 MQD786489:MQD786491 MZZ786489:MZZ786491 NJV786489:NJV786491 NTR786489:NTR786491 ODN786489:ODN786491 ONJ786489:ONJ786491 OXF786489:OXF786491 PHB786489:PHB786491 PQX786489:PQX786491 QAT786489:QAT786491 QKP786489:QKP786491 QUL786489:QUL786491 REH786489:REH786491 ROD786489:ROD786491 RXZ786489:RXZ786491 SHV786489:SHV786491 SRR786489:SRR786491 TBN786489:TBN786491 TLJ786489:TLJ786491 TVF786489:TVF786491 UFB786489:UFB786491 UOX786489:UOX786491 UYT786489:UYT786491 VIP786489:VIP786491 VSL786489:VSL786491 WCH786489:WCH786491 WMD786489:WMD786491 WVZ786489:WVZ786491 R852025:R852027 JN852025:JN852027 TJ852025:TJ852027 ADF852025:ADF852027 ANB852025:ANB852027 AWX852025:AWX852027 BGT852025:BGT852027 BQP852025:BQP852027 CAL852025:CAL852027 CKH852025:CKH852027 CUD852025:CUD852027 DDZ852025:DDZ852027 DNV852025:DNV852027 DXR852025:DXR852027 EHN852025:EHN852027 ERJ852025:ERJ852027 FBF852025:FBF852027 FLB852025:FLB852027 FUX852025:FUX852027 GET852025:GET852027 GOP852025:GOP852027 GYL852025:GYL852027 HIH852025:HIH852027 HSD852025:HSD852027 IBZ852025:IBZ852027 ILV852025:ILV852027 IVR852025:IVR852027 JFN852025:JFN852027 JPJ852025:JPJ852027 JZF852025:JZF852027 KJB852025:KJB852027 KSX852025:KSX852027 LCT852025:LCT852027 LMP852025:LMP852027 LWL852025:LWL852027 MGH852025:MGH852027 MQD852025:MQD852027 MZZ852025:MZZ852027 NJV852025:NJV852027 NTR852025:NTR852027 ODN852025:ODN852027 ONJ852025:ONJ852027 OXF852025:OXF852027 PHB852025:PHB852027 PQX852025:PQX852027 QAT852025:QAT852027 QKP852025:QKP852027 QUL852025:QUL852027 REH852025:REH852027 ROD852025:ROD852027 RXZ852025:RXZ852027 SHV852025:SHV852027 SRR852025:SRR852027 TBN852025:TBN852027 TLJ852025:TLJ852027 TVF852025:TVF852027 UFB852025:UFB852027 UOX852025:UOX852027 UYT852025:UYT852027 VIP852025:VIP852027 VSL852025:VSL852027 WCH852025:WCH852027 WMD852025:WMD852027 WVZ852025:WVZ852027 R917561:R917563 JN917561:JN917563 TJ917561:TJ917563 ADF917561:ADF917563 ANB917561:ANB917563 AWX917561:AWX917563 BGT917561:BGT917563 BQP917561:BQP917563 CAL917561:CAL917563 CKH917561:CKH917563 CUD917561:CUD917563 DDZ917561:DDZ917563 DNV917561:DNV917563 DXR917561:DXR917563 EHN917561:EHN917563 ERJ917561:ERJ917563 FBF917561:FBF917563 FLB917561:FLB917563 FUX917561:FUX917563 GET917561:GET917563 GOP917561:GOP917563 GYL917561:GYL917563 HIH917561:HIH917563 HSD917561:HSD917563 IBZ917561:IBZ917563 ILV917561:ILV917563 IVR917561:IVR917563 JFN917561:JFN917563 JPJ917561:JPJ917563 JZF917561:JZF917563 KJB917561:KJB917563 KSX917561:KSX917563 LCT917561:LCT917563 LMP917561:LMP917563 LWL917561:LWL917563 MGH917561:MGH917563 MQD917561:MQD917563 MZZ917561:MZZ917563 NJV917561:NJV917563 NTR917561:NTR917563 ODN917561:ODN917563 ONJ917561:ONJ917563 OXF917561:OXF917563 PHB917561:PHB917563 PQX917561:PQX917563 QAT917561:QAT917563 QKP917561:QKP917563 QUL917561:QUL917563 REH917561:REH917563 ROD917561:ROD917563 RXZ917561:RXZ917563 SHV917561:SHV917563 SRR917561:SRR917563 TBN917561:TBN917563 TLJ917561:TLJ917563 TVF917561:TVF917563 UFB917561:UFB917563 UOX917561:UOX917563 UYT917561:UYT917563 VIP917561:VIP917563 VSL917561:VSL917563 WCH917561:WCH917563 WMD917561:WMD917563 WVZ917561:WVZ917563 R983097:R983099 JN983097:JN983099 TJ983097:TJ983099 ADF983097:ADF983099 ANB983097:ANB983099 AWX983097:AWX983099 BGT983097:BGT983099 BQP983097:BQP983099 CAL983097:CAL983099 CKH983097:CKH983099 CUD983097:CUD983099 DDZ983097:DDZ983099 DNV983097:DNV983099 DXR983097:DXR983099 EHN983097:EHN983099 ERJ983097:ERJ983099 FBF983097:FBF983099 FLB983097:FLB983099 FUX983097:FUX983099 GET983097:GET983099 GOP983097:GOP983099 GYL983097:GYL983099 HIH983097:HIH983099 HSD983097:HSD983099 IBZ983097:IBZ983099 ILV983097:ILV983099 IVR983097:IVR983099 JFN983097:JFN983099 JPJ983097:JPJ983099 JZF983097:JZF983099 KJB983097:KJB983099 KSX983097:KSX983099 LCT983097:LCT983099 LMP983097:LMP983099 LWL983097:LWL983099 MGH983097:MGH983099 MQD983097:MQD983099 MZZ983097:MZZ983099 NJV983097:NJV983099 NTR983097:NTR983099 ODN983097:ODN983099 ONJ983097:ONJ983099 OXF983097:OXF983099 PHB983097:PHB983099 PQX983097:PQX983099 QAT983097:QAT983099 QKP983097:QKP983099 QUL983097:QUL983099 REH983097:REH983099 ROD983097:ROD983099 RXZ983097:RXZ983099 SHV983097:SHV983099 SRR983097:SRR983099 TBN983097:TBN983099 TLJ983097:TLJ983099 TVF983097:TVF983099 UFB983097:UFB983099 UOX983097:UOX983099 UYT983097:UYT983099 VIP983097:VIP983099 VSL983097:VSL983099 WCH983097:WCH983099 WMD983097:WMD983099">
      <formula1>$J$233:$J$249</formula1>
    </dataValidation>
    <dataValidation type="list" allowBlank="1" showInputMessage="1" showErrorMessage="1" sqref="WWF983092:WWP983092 X65588:AH65588 JT65588:KD65588 TP65588:TZ65588 ADL65588:ADV65588 ANH65588:ANR65588 AXD65588:AXN65588 BGZ65588:BHJ65588 BQV65588:BRF65588 CAR65588:CBB65588 CKN65588:CKX65588 CUJ65588:CUT65588 DEF65588:DEP65588 DOB65588:DOL65588 DXX65588:DYH65588 EHT65588:EID65588 ERP65588:ERZ65588 FBL65588:FBV65588 FLH65588:FLR65588 FVD65588:FVN65588 GEZ65588:GFJ65588 GOV65588:GPF65588 GYR65588:GZB65588 HIN65588:HIX65588 HSJ65588:HST65588 ICF65588:ICP65588 IMB65588:IML65588 IVX65588:IWH65588 JFT65588:JGD65588 JPP65588:JPZ65588 JZL65588:JZV65588 KJH65588:KJR65588 KTD65588:KTN65588 LCZ65588:LDJ65588 LMV65588:LNF65588 LWR65588:LXB65588 MGN65588:MGX65588 MQJ65588:MQT65588 NAF65588:NAP65588 NKB65588:NKL65588 NTX65588:NUH65588 ODT65588:OED65588 ONP65588:ONZ65588 OXL65588:OXV65588 PHH65588:PHR65588 PRD65588:PRN65588 QAZ65588:QBJ65588 QKV65588:QLF65588 QUR65588:QVB65588 REN65588:REX65588 ROJ65588:ROT65588 RYF65588:RYP65588 SIB65588:SIL65588 SRX65588:SSH65588 TBT65588:TCD65588 TLP65588:TLZ65588 TVL65588:TVV65588 UFH65588:UFR65588 UPD65588:UPN65588 UYZ65588:UZJ65588 VIV65588:VJF65588 VSR65588:VTB65588 WCN65588:WCX65588 WMJ65588:WMT65588 WWF65588:WWP65588 X131124:AH131124 JT131124:KD131124 TP131124:TZ131124 ADL131124:ADV131124 ANH131124:ANR131124 AXD131124:AXN131124 BGZ131124:BHJ131124 BQV131124:BRF131124 CAR131124:CBB131124 CKN131124:CKX131124 CUJ131124:CUT131124 DEF131124:DEP131124 DOB131124:DOL131124 DXX131124:DYH131124 EHT131124:EID131124 ERP131124:ERZ131124 FBL131124:FBV131124 FLH131124:FLR131124 FVD131124:FVN131124 GEZ131124:GFJ131124 GOV131124:GPF131124 GYR131124:GZB131124 HIN131124:HIX131124 HSJ131124:HST131124 ICF131124:ICP131124 IMB131124:IML131124 IVX131124:IWH131124 JFT131124:JGD131124 JPP131124:JPZ131124 JZL131124:JZV131124 KJH131124:KJR131124 KTD131124:KTN131124 LCZ131124:LDJ131124 LMV131124:LNF131124 LWR131124:LXB131124 MGN131124:MGX131124 MQJ131124:MQT131124 NAF131124:NAP131124 NKB131124:NKL131124 NTX131124:NUH131124 ODT131124:OED131124 ONP131124:ONZ131124 OXL131124:OXV131124 PHH131124:PHR131124 PRD131124:PRN131124 QAZ131124:QBJ131124 QKV131124:QLF131124 QUR131124:QVB131124 REN131124:REX131124 ROJ131124:ROT131124 RYF131124:RYP131124 SIB131124:SIL131124 SRX131124:SSH131124 TBT131124:TCD131124 TLP131124:TLZ131124 TVL131124:TVV131124 UFH131124:UFR131124 UPD131124:UPN131124 UYZ131124:UZJ131124 VIV131124:VJF131124 VSR131124:VTB131124 WCN131124:WCX131124 WMJ131124:WMT131124 WWF131124:WWP131124 X196660:AH196660 JT196660:KD196660 TP196660:TZ196660 ADL196660:ADV196660 ANH196660:ANR196660 AXD196660:AXN196660 BGZ196660:BHJ196660 BQV196660:BRF196660 CAR196660:CBB196660 CKN196660:CKX196660 CUJ196660:CUT196660 DEF196660:DEP196660 DOB196660:DOL196660 DXX196660:DYH196660 EHT196660:EID196660 ERP196660:ERZ196660 FBL196660:FBV196660 FLH196660:FLR196660 FVD196660:FVN196660 GEZ196660:GFJ196660 GOV196660:GPF196660 GYR196660:GZB196660 HIN196660:HIX196660 HSJ196660:HST196660 ICF196660:ICP196660 IMB196660:IML196660 IVX196660:IWH196660 JFT196660:JGD196660 JPP196660:JPZ196660 JZL196660:JZV196660 KJH196660:KJR196660 KTD196660:KTN196660 LCZ196660:LDJ196660 LMV196660:LNF196660 LWR196660:LXB196660 MGN196660:MGX196660 MQJ196660:MQT196660 NAF196660:NAP196660 NKB196660:NKL196660 NTX196660:NUH196660 ODT196660:OED196660 ONP196660:ONZ196660 OXL196660:OXV196660 PHH196660:PHR196660 PRD196660:PRN196660 QAZ196660:QBJ196660 QKV196660:QLF196660 QUR196660:QVB196660 REN196660:REX196660 ROJ196660:ROT196660 RYF196660:RYP196660 SIB196660:SIL196660 SRX196660:SSH196660 TBT196660:TCD196660 TLP196660:TLZ196660 TVL196660:TVV196660 UFH196660:UFR196660 UPD196660:UPN196660 UYZ196660:UZJ196660 VIV196660:VJF196660 VSR196660:VTB196660 WCN196660:WCX196660 WMJ196660:WMT196660 WWF196660:WWP196660 X262196:AH262196 JT262196:KD262196 TP262196:TZ262196 ADL262196:ADV262196 ANH262196:ANR262196 AXD262196:AXN262196 BGZ262196:BHJ262196 BQV262196:BRF262196 CAR262196:CBB262196 CKN262196:CKX262196 CUJ262196:CUT262196 DEF262196:DEP262196 DOB262196:DOL262196 DXX262196:DYH262196 EHT262196:EID262196 ERP262196:ERZ262196 FBL262196:FBV262196 FLH262196:FLR262196 FVD262196:FVN262196 GEZ262196:GFJ262196 GOV262196:GPF262196 GYR262196:GZB262196 HIN262196:HIX262196 HSJ262196:HST262196 ICF262196:ICP262196 IMB262196:IML262196 IVX262196:IWH262196 JFT262196:JGD262196 JPP262196:JPZ262196 JZL262196:JZV262196 KJH262196:KJR262196 KTD262196:KTN262196 LCZ262196:LDJ262196 LMV262196:LNF262196 LWR262196:LXB262196 MGN262196:MGX262196 MQJ262196:MQT262196 NAF262196:NAP262196 NKB262196:NKL262196 NTX262196:NUH262196 ODT262196:OED262196 ONP262196:ONZ262196 OXL262196:OXV262196 PHH262196:PHR262196 PRD262196:PRN262196 QAZ262196:QBJ262196 QKV262196:QLF262196 QUR262196:QVB262196 REN262196:REX262196 ROJ262196:ROT262196 RYF262196:RYP262196 SIB262196:SIL262196 SRX262196:SSH262196 TBT262196:TCD262196 TLP262196:TLZ262196 TVL262196:TVV262196 UFH262196:UFR262196 UPD262196:UPN262196 UYZ262196:UZJ262196 VIV262196:VJF262196 VSR262196:VTB262196 WCN262196:WCX262196 WMJ262196:WMT262196 WWF262196:WWP262196 X327732:AH327732 JT327732:KD327732 TP327732:TZ327732 ADL327732:ADV327732 ANH327732:ANR327732 AXD327732:AXN327732 BGZ327732:BHJ327732 BQV327732:BRF327732 CAR327732:CBB327732 CKN327732:CKX327732 CUJ327732:CUT327732 DEF327732:DEP327732 DOB327732:DOL327732 DXX327732:DYH327732 EHT327732:EID327732 ERP327732:ERZ327732 FBL327732:FBV327732 FLH327732:FLR327732 FVD327732:FVN327732 GEZ327732:GFJ327732 GOV327732:GPF327732 GYR327732:GZB327732 HIN327732:HIX327732 HSJ327732:HST327732 ICF327732:ICP327732 IMB327732:IML327732 IVX327732:IWH327732 JFT327732:JGD327732 JPP327732:JPZ327732 JZL327732:JZV327732 KJH327732:KJR327732 KTD327732:KTN327732 LCZ327732:LDJ327732 LMV327732:LNF327732 LWR327732:LXB327732 MGN327732:MGX327732 MQJ327732:MQT327732 NAF327732:NAP327732 NKB327732:NKL327732 NTX327732:NUH327732 ODT327732:OED327732 ONP327732:ONZ327732 OXL327732:OXV327732 PHH327732:PHR327732 PRD327732:PRN327732 QAZ327732:QBJ327732 QKV327732:QLF327732 QUR327732:QVB327732 REN327732:REX327732 ROJ327732:ROT327732 RYF327732:RYP327732 SIB327732:SIL327732 SRX327732:SSH327732 TBT327732:TCD327732 TLP327732:TLZ327732 TVL327732:TVV327732 UFH327732:UFR327732 UPD327732:UPN327732 UYZ327732:UZJ327732 VIV327732:VJF327732 VSR327732:VTB327732 WCN327732:WCX327732 WMJ327732:WMT327732 WWF327732:WWP327732 X393268:AH393268 JT393268:KD393268 TP393268:TZ393268 ADL393268:ADV393268 ANH393268:ANR393268 AXD393268:AXN393268 BGZ393268:BHJ393268 BQV393268:BRF393268 CAR393268:CBB393268 CKN393268:CKX393268 CUJ393268:CUT393268 DEF393268:DEP393268 DOB393268:DOL393268 DXX393268:DYH393268 EHT393268:EID393268 ERP393268:ERZ393268 FBL393268:FBV393268 FLH393268:FLR393268 FVD393268:FVN393268 GEZ393268:GFJ393268 GOV393268:GPF393268 GYR393268:GZB393268 HIN393268:HIX393268 HSJ393268:HST393268 ICF393268:ICP393268 IMB393268:IML393268 IVX393268:IWH393268 JFT393268:JGD393268 JPP393268:JPZ393268 JZL393268:JZV393268 KJH393268:KJR393268 KTD393268:KTN393268 LCZ393268:LDJ393268 LMV393268:LNF393268 LWR393268:LXB393268 MGN393268:MGX393268 MQJ393268:MQT393268 NAF393268:NAP393268 NKB393268:NKL393268 NTX393268:NUH393268 ODT393268:OED393268 ONP393268:ONZ393268 OXL393268:OXV393268 PHH393268:PHR393268 PRD393268:PRN393268 QAZ393268:QBJ393268 QKV393268:QLF393268 QUR393268:QVB393268 REN393268:REX393268 ROJ393268:ROT393268 RYF393268:RYP393268 SIB393268:SIL393268 SRX393268:SSH393268 TBT393268:TCD393268 TLP393268:TLZ393268 TVL393268:TVV393268 UFH393268:UFR393268 UPD393268:UPN393268 UYZ393268:UZJ393268 VIV393268:VJF393268 VSR393268:VTB393268 WCN393268:WCX393268 WMJ393268:WMT393268 WWF393268:WWP393268 X458804:AH458804 JT458804:KD458804 TP458804:TZ458804 ADL458804:ADV458804 ANH458804:ANR458804 AXD458804:AXN458804 BGZ458804:BHJ458804 BQV458804:BRF458804 CAR458804:CBB458804 CKN458804:CKX458804 CUJ458804:CUT458804 DEF458804:DEP458804 DOB458804:DOL458804 DXX458804:DYH458804 EHT458804:EID458804 ERP458804:ERZ458804 FBL458804:FBV458804 FLH458804:FLR458804 FVD458804:FVN458804 GEZ458804:GFJ458804 GOV458804:GPF458804 GYR458804:GZB458804 HIN458804:HIX458804 HSJ458804:HST458804 ICF458804:ICP458804 IMB458804:IML458804 IVX458804:IWH458804 JFT458804:JGD458804 JPP458804:JPZ458804 JZL458804:JZV458804 KJH458804:KJR458804 KTD458804:KTN458804 LCZ458804:LDJ458804 LMV458804:LNF458804 LWR458804:LXB458804 MGN458804:MGX458804 MQJ458804:MQT458804 NAF458804:NAP458804 NKB458804:NKL458804 NTX458804:NUH458804 ODT458804:OED458804 ONP458804:ONZ458804 OXL458804:OXV458804 PHH458804:PHR458804 PRD458804:PRN458804 QAZ458804:QBJ458804 QKV458804:QLF458804 QUR458804:QVB458804 REN458804:REX458804 ROJ458804:ROT458804 RYF458804:RYP458804 SIB458804:SIL458804 SRX458804:SSH458804 TBT458804:TCD458804 TLP458804:TLZ458804 TVL458804:TVV458804 UFH458804:UFR458804 UPD458804:UPN458804 UYZ458804:UZJ458804 VIV458804:VJF458804 VSR458804:VTB458804 WCN458804:WCX458804 WMJ458804:WMT458804 WWF458804:WWP458804 X524340:AH524340 JT524340:KD524340 TP524340:TZ524340 ADL524340:ADV524340 ANH524340:ANR524340 AXD524340:AXN524340 BGZ524340:BHJ524340 BQV524340:BRF524340 CAR524340:CBB524340 CKN524340:CKX524340 CUJ524340:CUT524340 DEF524340:DEP524340 DOB524340:DOL524340 DXX524340:DYH524340 EHT524340:EID524340 ERP524340:ERZ524340 FBL524340:FBV524340 FLH524340:FLR524340 FVD524340:FVN524340 GEZ524340:GFJ524340 GOV524340:GPF524340 GYR524340:GZB524340 HIN524340:HIX524340 HSJ524340:HST524340 ICF524340:ICP524340 IMB524340:IML524340 IVX524340:IWH524340 JFT524340:JGD524340 JPP524340:JPZ524340 JZL524340:JZV524340 KJH524340:KJR524340 KTD524340:KTN524340 LCZ524340:LDJ524340 LMV524340:LNF524340 LWR524340:LXB524340 MGN524340:MGX524340 MQJ524340:MQT524340 NAF524340:NAP524340 NKB524340:NKL524340 NTX524340:NUH524340 ODT524340:OED524340 ONP524340:ONZ524340 OXL524340:OXV524340 PHH524340:PHR524340 PRD524340:PRN524340 QAZ524340:QBJ524340 QKV524340:QLF524340 QUR524340:QVB524340 REN524340:REX524340 ROJ524340:ROT524340 RYF524340:RYP524340 SIB524340:SIL524340 SRX524340:SSH524340 TBT524340:TCD524340 TLP524340:TLZ524340 TVL524340:TVV524340 UFH524340:UFR524340 UPD524340:UPN524340 UYZ524340:UZJ524340 VIV524340:VJF524340 VSR524340:VTB524340 WCN524340:WCX524340 WMJ524340:WMT524340 WWF524340:WWP524340 X589876:AH589876 JT589876:KD589876 TP589876:TZ589876 ADL589876:ADV589876 ANH589876:ANR589876 AXD589876:AXN589876 BGZ589876:BHJ589876 BQV589876:BRF589876 CAR589876:CBB589876 CKN589876:CKX589876 CUJ589876:CUT589876 DEF589876:DEP589876 DOB589876:DOL589876 DXX589876:DYH589876 EHT589876:EID589876 ERP589876:ERZ589876 FBL589876:FBV589876 FLH589876:FLR589876 FVD589876:FVN589876 GEZ589876:GFJ589876 GOV589876:GPF589876 GYR589876:GZB589876 HIN589876:HIX589876 HSJ589876:HST589876 ICF589876:ICP589876 IMB589876:IML589876 IVX589876:IWH589876 JFT589876:JGD589876 JPP589876:JPZ589876 JZL589876:JZV589876 KJH589876:KJR589876 KTD589876:KTN589876 LCZ589876:LDJ589876 LMV589876:LNF589876 LWR589876:LXB589876 MGN589876:MGX589876 MQJ589876:MQT589876 NAF589876:NAP589876 NKB589876:NKL589876 NTX589876:NUH589876 ODT589876:OED589876 ONP589876:ONZ589876 OXL589876:OXV589876 PHH589876:PHR589876 PRD589876:PRN589876 QAZ589876:QBJ589876 QKV589876:QLF589876 QUR589876:QVB589876 REN589876:REX589876 ROJ589876:ROT589876 RYF589876:RYP589876 SIB589876:SIL589876 SRX589876:SSH589876 TBT589876:TCD589876 TLP589876:TLZ589876 TVL589876:TVV589876 UFH589876:UFR589876 UPD589876:UPN589876 UYZ589876:UZJ589876 VIV589876:VJF589876 VSR589876:VTB589876 WCN589876:WCX589876 WMJ589876:WMT589876 WWF589876:WWP589876 X655412:AH655412 JT655412:KD655412 TP655412:TZ655412 ADL655412:ADV655412 ANH655412:ANR655412 AXD655412:AXN655412 BGZ655412:BHJ655412 BQV655412:BRF655412 CAR655412:CBB655412 CKN655412:CKX655412 CUJ655412:CUT655412 DEF655412:DEP655412 DOB655412:DOL655412 DXX655412:DYH655412 EHT655412:EID655412 ERP655412:ERZ655412 FBL655412:FBV655412 FLH655412:FLR655412 FVD655412:FVN655412 GEZ655412:GFJ655412 GOV655412:GPF655412 GYR655412:GZB655412 HIN655412:HIX655412 HSJ655412:HST655412 ICF655412:ICP655412 IMB655412:IML655412 IVX655412:IWH655412 JFT655412:JGD655412 JPP655412:JPZ655412 JZL655412:JZV655412 KJH655412:KJR655412 KTD655412:KTN655412 LCZ655412:LDJ655412 LMV655412:LNF655412 LWR655412:LXB655412 MGN655412:MGX655412 MQJ655412:MQT655412 NAF655412:NAP655412 NKB655412:NKL655412 NTX655412:NUH655412 ODT655412:OED655412 ONP655412:ONZ655412 OXL655412:OXV655412 PHH655412:PHR655412 PRD655412:PRN655412 QAZ655412:QBJ655412 QKV655412:QLF655412 QUR655412:QVB655412 REN655412:REX655412 ROJ655412:ROT655412 RYF655412:RYP655412 SIB655412:SIL655412 SRX655412:SSH655412 TBT655412:TCD655412 TLP655412:TLZ655412 TVL655412:TVV655412 UFH655412:UFR655412 UPD655412:UPN655412 UYZ655412:UZJ655412 VIV655412:VJF655412 VSR655412:VTB655412 WCN655412:WCX655412 WMJ655412:WMT655412 WWF655412:WWP655412 X720948:AH720948 JT720948:KD720948 TP720948:TZ720948 ADL720948:ADV720948 ANH720948:ANR720948 AXD720948:AXN720948 BGZ720948:BHJ720948 BQV720948:BRF720948 CAR720948:CBB720948 CKN720948:CKX720948 CUJ720948:CUT720948 DEF720948:DEP720948 DOB720948:DOL720948 DXX720948:DYH720948 EHT720948:EID720948 ERP720948:ERZ720948 FBL720948:FBV720948 FLH720948:FLR720948 FVD720948:FVN720948 GEZ720948:GFJ720948 GOV720948:GPF720948 GYR720948:GZB720948 HIN720948:HIX720948 HSJ720948:HST720948 ICF720948:ICP720948 IMB720948:IML720948 IVX720948:IWH720948 JFT720948:JGD720948 JPP720948:JPZ720948 JZL720948:JZV720948 KJH720948:KJR720948 KTD720948:KTN720948 LCZ720948:LDJ720948 LMV720948:LNF720948 LWR720948:LXB720948 MGN720948:MGX720948 MQJ720948:MQT720948 NAF720948:NAP720948 NKB720948:NKL720948 NTX720948:NUH720948 ODT720948:OED720948 ONP720948:ONZ720948 OXL720948:OXV720948 PHH720948:PHR720948 PRD720948:PRN720948 QAZ720948:QBJ720948 QKV720948:QLF720948 QUR720948:QVB720948 REN720948:REX720948 ROJ720948:ROT720948 RYF720948:RYP720948 SIB720948:SIL720948 SRX720948:SSH720948 TBT720948:TCD720948 TLP720948:TLZ720948 TVL720948:TVV720948 UFH720948:UFR720948 UPD720948:UPN720948 UYZ720948:UZJ720948 VIV720948:VJF720948 VSR720948:VTB720948 WCN720948:WCX720948 WMJ720948:WMT720948 WWF720948:WWP720948 X786484:AH786484 JT786484:KD786484 TP786484:TZ786484 ADL786484:ADV786484 ANH786484:ANR786484 AXD786484:AXN786484 BGZ786484:BHJ786484 BQV786484:BRF786484 CAR786484:CBB786484 CKN786484:CKX786484 CUJ786484:CUT786484 DEF786484:DEP786484 DOB786484:DOL786484 DXX786484:DYH786484 EHT786484:EID786484 ERP786484:ERZ786484 FBL786484:FBV786484 FLH786484:FLR786484 FVD786484:FVN786484 GEZ786484:GFJ786484 GOV786484:GPF786484 GYR786484:GZB786484 HIN786484:HIX786484 HSJ786484:HST786484 ICF786484:ICP786484 IMB786484:IML786484 IVX786484:IWH786484 JFT786484:JGD786484 JPP786484:JPZ786484 JZL786484:JZV786484 KJH786484:KJR786484 KTD786484:KTN786484 LCZ786484:LDJ786484 LMV786484:LNF786484 LWR786484:LXB786484 MGN786484:MGX786484 MQJ786484:MQT786484 NAF786484:NAP786484 NKB786484:NKL786484 NTX786484:NUH786484 ODT786484:OED786484 ONP786484:ONZ786484 OXL786484:OXV786484 PHH786484:PHR786484 PRD786484:PRN786484 QAZ786484:QBJ786484 QKV786484:QLF786484 QUR786484:QVB786484 REN786484:REX786484 ROJ786484:ROT786484 RYF786484:RYP786484 SIB786484:SIL786484 SRX786484:SSH786484 TBT786484:TCD786484 TLP786484:TLZ786484 TVL786484:TVV786484 UFH786484:UFR786484 UPD786484:UPN786484 UYZ786484:UZJ786484 VIV786484:VJF786484 VSR786484:VTB786484 WCN786484:WCX786484 WMJ786484:WMT786484 WWF786484:WWP786484 X852020:AH852020 JT852020:KD852020 TP852020:TZ852020 ADL852020:ADV852020 ANH852020:ANR852020 AXD852020:AXN852020 BGZ852020:BHJ852020 BQV852020:BRF852020 CAR852020:CBB852020 CKN852020:CKX852020 CUJ852020:CUT852020 DEF852020:DEP852020 DOB852020:DOL852020 DXX852020:DYH852020 EHT852020:EID852020 ERP852020:ERZ852020 FBL852020:FBV852020 FLH852020:FLR852020 FVD852020:FVN852020 GEZ852020:GFJ852020 GOV852020:GPF852020 GYR852020:GZB852020 HIN852020:HIX852020 HSJ852020:HST852020 ICF852020:ICP852020 IMB852020:IML852020 IVX852020:IWH852020 JFT852020:JGD852020 JPP852020:JPZ852020 JZL852020:JZV852020 KJH852020:KJR852020 KTD852020:KTN852020 LCZ852020:LDJ852020 LMV852020:LNF852020 LWR852020:LXB852020 MGN852020:MGX852020 MQJ852020:MQT852020 NAF852020:NAP852020 NKB852020:NKL852020 NTX852020:NUH852020 ODT852020:OED852020 ONP852020:ONZ852020 OXL852020:OXV852020 PHH852020:PHR852020 PRD852020:PRN852020 QAZ852020:QBJ852020 QKV852020:QLF852020 QUR852020:QVB852020 REN852020:REX852020 ROJ852020:ROT852020 RYF852020:RYP852020 SIB852020:SIL852020 SRX852020:SSH852020 TBT852020:TCD852020 TLP852020:TLZ852020 TVL852020:TVV852020 UFH852020:UFR852020 UPD852020:UPN852020 UYZ852020:UZJ852020 VIV852020:VJF852020 VSR852020:VTB852020 WCN852020:WCX852020 WMJ852020:WMT852020 WWF852020:WWP852020 X917556:AH917556 JT917556:KD917556 TP917556:TZ917556 ADL917556:ADV917556 ANH917556:ANR917556 AXD917556:AXN917556 BGZ917556:BHJ917556 BQV917556:BRF917556 CAR917556:CBB917556 CKN917556:CKX917556 CUJ917556:CUT917556 DEF917556:DEP917556 DOB917556:DOL917556 DXX917556:DYH917556 EHT917556:EID917556 ERP917556:ERZ917556 FBL917556:FBV917556 FLH917556:FLR917556 FVD917556:FVN917556 GEZ917556:GFJ917556 GOV917556:GPF917556 GYR917556:GZB917556 HIN917556:HIX917556 HSJ917556:HST917556 ICF917556:ICP917556 IMB917556:IML917556 IVX917556:IWH917556 JFT917556:JGD917556 JPP917556:JPZ917556 JZL917556:JZV917556 KJH917556:KJR917556 KTD917556:KTN917556 LCZ917556:LDJ917556 LMV917556:LNF917556 LWR917556:LXB917556 MGN917556:MGX917556 MQJ917556:MQT917556 NAF917556:NAP917556 NKB917556:NKL917556 NTX917556:NUH917556 ODT917556:OED917556 ONP917556:ONZ917556 OXL917556:OXV917556 PHH917556:PHR917556 PRD917556:PRN917556 QAZ917556:QBJ917556 QKV917556:QLF917556 QUR917556:QVB917556 REN917556:REX917556 ROJ917556:ROT917556 RYF917556:RYP917556 SIB917556:SIL917556 SRX917556:SSH917556 TBT917556:TCD917556 TLP917556:TLZ917556 TVL917556:TVV917556 UFH917556:UFR917556 UPD917556:UPN917556 UYZ917556:UZJ917556 VIV917556:VJF917556 VSR917556:VTB917556 WCN917556:WCX917556 WMJ917556:WMT917556 WWF917556:WWP917556 X983092:AH983092 JT983092:KD983092 TP983092:TZ983092 ADL983092:ADV983092 ANH983092:ANR983092 AXD983092:AXN983092 BGZ983092:BHJ983092 BQV983092:BRF983092 CAR983092:CBB983092 CKN983092:CKX983092 CUJ983092:CUT983092 DEF983092:DEP983092 DOB983092:DOL983092 DXX983092:DYH983092 EHT983092:EID983092 ERP983092:ERZ983092 FBL983092:FBV983092 FLH983092:FLR983092 FVD983092:FVN983092 GEZ983092:GFJ983092 GOV983092:GPF983092 GYR983092:GZB983092 HIN983092:HIX983092 HSJ983092:HST983092 ICF983092:ICP983092 IMB983092:IML983092 IVX983092:IWH983092 JFT983092:JGD983092 JPP983092:JPZ983092 JZL983092:JZV983092 KJH983092:KJR983092 KTD983092:KTN983092 LCZ983092:LDJ983092 LMV983092:LNF983092 LWR983092:LXB983092 MGN983092:MGX983092 MQJ983092:MQT983092 NAF983092:NAP983092 NKB983092:NKL983092 NTX983092:NUH983092 ODT983092:OED983092 ONP983092:ONZ983092 OXL983092:OXV983092 PHH983092:PHR983092 PRD983092:PRN983092 QAZ983092:QBJ983092 QKV983092:QLF983092 QUR983092:QVB983092 REN983092:REX983092 ROJ983092:ROT983092 RYF983092:RYP983092 SIB983092:SIL983092 SRX983092:SSH983092 TBT983092:TCD983092 TLP983092:TLZ983092 TVL983092:TVV983092 UFH983092:UFR983092 UPD983092:UPN983092 UYZ983092:UZJ983092 VIV983092:VJF983092 VSR983092:VTB983092 WCN983092:WCX983092 WMJ983092:WMT983092">
      <formula1>$J$201:$J$210</formula1>
    </dataValidation>
    <dataValidation type="list" allowBlank="1" showInputMessage="1" showErrorMessage="1" sqref="C65600:AD65600 WVK983104:WWL983104 WLO983104:WMP983104 WBS983104:WCT983104 VRW983104:VSX983104 VIA983104:VJB983104 UYE983104:UZF983104 UOI983104:UPJ983104 UEM983104:UFN983104 TUQ983104:TVR983104 TKU983104:TLV983104 TAY983104:TBZ983104 SRC983104:SSD983104 SHG983104:SIH983104 RXK983104:RYL983104 RNO983104:ROP983104 RDS983104:RET983104 QTW983104:QUX983104 QKA983104:QLB983104 QAE983104:QBF983104 PQI983104:PRJ983104 PGM983104:PHN983104 OWQ983104:OXR983104 OMU983104:ONV983104 OCY983104:ODZ983104 NTC983104:NUD983104 NJG983104:NKH983104 MZK983104:NAL983104 MPO983104:MQP983104 MFS983104:MGT983104 LVW983104:LWX983104 LMA983104:LNB983104 LCE983104:LDF983104 KSI983104:KTJ983104 KIM983104:KJN983104 JYQ983104:JZR983104 JOU983104:JPV983104 JEY983104:JFZ983104 IVC983104:IWD983104 ILG983104:IMH983104 IBK983104:ICL983104 HRO983104:HSP983104 HHS983104:HIT983104 GXW983104:GYX983104 GOA983104:GPB983104 GEE983104:GFF983104 FUI983104:FVJ983104 FKM983104:FLN983104 FAQ983104:FBR983104 EQU983104:ERV983104 EGY983104:EHZ983104 DXC983104:DYD983104 DNG983104:DOH983104 DDK983104:DEL983104 CTO983104:CUP983104 CJS983104:CKT983104 BZW983104:CAX983104 BQA983104:BRB983104 BGE983104:BHF983104 AWI983104:AXJ983104 AMM983104:ANN983104 ACQ983104:ADR983104 SU983104:TV983104 IY983104:JZ983104 C983104:AD983104 WVK917568:WWL917568 WLO917568:WMP917568 WBS917568:WCT917568 VRW917568:VSX917568 VIA917568:VJB917568 UYE917568:UZF917568 UOI917568:UPJ917568 UEM917568:UFN917568 TUQ917568:TVR917568 TKU917568:TLV917568 TAY917568:TBZ917568 SRC917568:SSD917568 SHG917568:SIH917568 RXK917568:RYL917568 RNO917568:ROP917568 RDS917568:RET917568 QTW917568:QUX917568 QKA917568:QLB917568 QAE917568:QBF917568 PQI917568:PRJ917568 PGM917568:PHN917568 OWQ917568:OXR917568 OMU917568:ONV917568 OCY917568:ODZ917568 NTC917568:NUD917568 NJG917568:NKH917568 MZK917568:NAL917568 MPO917568:MQP917568 MFS917568:MGT917568 LVW917568:LWX917568 LMA917568:LNB917568 LCE917568:LDF917568 KSI917568:KTJ917568 KIM917568:KJN917568 JYQ917568:JZR917568 JOU917568:JPV917568 JEY917568:JFZ917568 IVC917568:IWD917568 ILG917568:IMH917568 IBK917568:ICL917568 HRO917568:HSP917568 HHS917568:HIT917568 GXW917568:GYX917568 GOA917568:GPB917568 GEE917568:GFF917568 FUI917568:FVJ917568 FKM917568:FLN917568 FAQ917568:FBR917568 EQU917568:ERV917568 EGY917568:EHZ917568 DXC917568:DYD917568 DNG917568:DOH917568 DDK917568:DEL917568 CTO917568:CUP917568 CJS917568:CKT917568 BZW917568:CAX917568 BQA917568:BRB917568 BGE917568:BHF917568 AWI917568:AXJ917568 AMM917568:ANN917568 ACQ917568:ADR917568 SU917568:TV917568 IY917568:JZ917568 C917568:AD917568 WVK852032:WWL852032 WLO852032:WMP852032 WBS852032:WCT852032 VRW852032:VSX852032 VIA852032:VJB852032 UYE852032:UZF852032 UOI852032:UPJ852032 UEM852032:UFN852032 TUQ852032:TVR852032 TKU852032:TLV852032 TAY852032:TBZ852032 SRC852032:SSD852032 SHG852032:SIH852032 RXK852032:RYL852032 RNO852032:ROP852032 RDS852032:RET852032 QTW852032:QUX852032 QKA852032:QLB852032 QAE852032:QBF852032 PQI852032:PRJ852032 PGM852032:PHN852032 OWQ852032:OXR852032 OMU852032:ONV852032 OCY852032:ODZ852032 NTC852032:NUD852032 NJG852032:NKH852032 MZK852032:NAL852032 MPO852032:MQP852032 MFS852032:MGT852032 LVW852032:LWX852032 LMA852032:LNB852032 LCE852032:LDF852032 KSI852032:KTJ852032 KIM852032:KJN852032 JYQ852032:JZR852032 JOU852032:JPV852032 JEY852032:JFZ852032 IVC852032:IWD852032 ILG852032:IMH852032 IBK852032:ICL852032 HRO852032:HSP852032 HHS852032:HIT852032 GXW852032:GYX852032 GOA852032:GPB852032 GEE852032:GFF852032 FUI852032:FVJ852032 FKM852032:FLN852032 FAQ852032:FBR852032 EQU852032:ERV852032 EGY852032:EHZ852032 DXC852032:DYD852032 DNG852032:DOH852032 DDK852032:DEL852032 CTO852032:CUP852032 CJS852032:CKT852032 BZW852032:CAX852032 BQA852032:BRB852032 BGE852032:BHF852032 AWI852032:AXJ852032 AMM852032:ANN852032 ACQ852032:ADR852032 SU852032:TV852032 IY852032:JZ852032 C852032:AD852032 WVK786496:WWL786496 WLO786496:WMP786496 WBS786496:WCT786496 VRW786496:VSX786496 VIA786496:VJB786496 UYE786496:UZF786496 UOI786496:UPJ786496 UEM786496:UFN786496 TUQ786496:TVR786496 TKU786496:TLV786496 TAY786496:TBZ786496 SRC786496:SSD786496 SHG786496:SIH786496 RXK786496:RYL786496 RNO786496:ROP786496 RDS786496:RET786496 QTW786496:QUX786496 QKA786496:QLB786496 QAE786496:QBF786496 PQI786496:PRJ786496 PGM786496:PHN786496 OWQ786496:OXR786496 OMU786496:ONV786496 OCY786496:ODZ786496 NTC786496:NUD786496 NJG786496:NKH786496 MZK786496:NAL786496 MPO786496:MQP786496 MFS786496:MGT786496 LVW786496:LWX786496 LMA786496:LNB786496 LCE786496:LDF786496 KSI786496:KTJ786496 KIM786496:KJN786496 JYQ786496:JZR786496 JOU786496:JPV786496 JEY786496:JFZ786496 IVC786496:IWD786496 ILG786496:IMH786496 IBK786496:ICL786496 HRO786496:HSP786496 HHS786496:HIT786496 GXW786496:GYX786496 GOA786496:GPB786496 GEE786496:GFF786496 FUI786496:FVJ786496 FKM786496:FLN786496 FAQ786496:FBR786496 EQU786496:ERV786496 EGY786496:EHZ786496 DXC786496:DYD786496 DNG786496:DOH786496 DDK786496:DEL786496 CTO786496:CUP786496 CJS786496:CKT786496 BZW786496:CAX786496 BQA786496:BRB786496 BGE786496:BHF786496 AWI786496:AXJ786496 AMM786496:ANN786496 ACQ786496:ADR786496 SU786496:TV786496 IY786496:JZ786496 C786496:AD786496 WVK720960:WWL720960 WLO720960:WMP720960 WBS720960:WCT720960 VRW720960:VSX720960 VIA720960:VJB720960 UYE720960:UZF720960 UOI720960:UPJ720960 UEM720960:UFN720960 TUQ720960:TVR720960 TKU720960:TLV720960 TAY720960:TBZ720960 SRC720960:SSD720960 SHG720960:SIH720960 RXK720960:RYL720960 RNO720960:ROP720960 RDS720960:RET720960 QTW720960:QUX720960 QKA720960:QLB720960 QAE720960:QBF720960 PQI720960:PRJ720960 PGM720960:PHN720960 OWQ720960:OXR720960 OMU720960:ONV720960 OCY720960:ODZ720960 NTC720960:NUD720960 NJG720960:NKH720960 MZK720960:NAL720960 MPO720960:MQP720960 MFS720960:MGT720960 LVW720960:LWX720960 LMA720960:LNB720960 LCE720960:LDF720960 KSI720960:KTJ720960 KIM720960:KJN720960 JYQ720960:JZR720960 JOU720960:JPV720960 JEY720960:JFZ720960 IVC720960:IWD720960 ILG720960:IMH720960 IBK720960:ICL720960 HRO720960:HSP720960 HHS720960:HIT720960 GXW720960:GYX720960 GOA720960:GPB720960 GEE720960:GFF720960 FUI720960:FVJ720960 FKM720960:FLN720960 FAQ720960:FBR720960 EQU720960:ERV720960 EGY720960:EHZ720960 DXC720960:DYD720960 DNG720960:DOH720960 DDK720960:DEL720960 CTO720960:CUP720960 CJS720960:CKT720960 BZW720960:CAX720960 BQA720960:BRB720960 BGE720960:BHF720960 AWI720960:AXJ720960 AMM720960:ANN720960 ACQ720960:ADR720960 SU720960:TV720960 IY720960:JZ720960 C720960:AD720960 WVK655424:WWL655424 WLO655424:WMP655424 WBS655424:WCT655424 VRW655424:VSX655424 VIA655424:VJB655424 UYE655424:UZF655424 UOI655424:UPJ655424 UEM655424:UFN655424 TUQ655424:TVR655424 TKU655424:TLV655424 TAY655424:TBZ655424 SRC655424:SSD655424 SHG655424:SIH655424 RXK655424:RYL655424 RNO655424:ROP655424 RDS655424:RET655424 QTW655424:QUX655424 QKA655424:QLB655424 QAE655424:QBF655424 PQI655424:PRJ655424 PGM655424:PHN655424 OWQ655424:OXR655424 OMU655424:ONV655424 OCY655424:ODZ655424 NTC655424:NUD655424 NJG655424:NKH655424 MZK655424:NAL655424 MPO655424:MQP655424 MFS655424:MGT655424 LVW655424:LWX655424 LMA655424:LNB655424 LCE655424:LDF655424 KSI655424:KTJ655424 KIM655424:KJN655424 JYQ655424:JZR655424 JOU655424:JPV655424 JEY655424:JFZ655424 IVC655424:IWD655424 ILG655424:IMH655424 IBK655424:ICL655424 HRO655424:HSP655424 HHS655424:HIT655424 GXW655424:GYX655424 GOA655424:GPB655424 GEE655424:GFF655424 FUI655424:FVJ655424 FKM655424:FLN655424 FAQ655424:FBR655424 EQU655424:ERV655424 EGY655424:EHZ655424 DXC655424:DYD655424 DNG655424:DOH655424 DDK655424:DEL655424 CTO655424:CUP655424 CJS655424:CKT655424 BZW655424:CAX655424 BQA655424:BRB655424 BGE655424:BHF655424 AWI655424:AXJ655424 AMM655424:ANN655424 ACQ655424:ADR655424 SU655424:TV655424 IY655424:JZ655424 C655424:AD655424 WVK589888:WWL589888 WLO589888:WMP589888 WBS589888:WCT589888 VRW589888:VSX589888 VIA589888:VJB589888 UYE589888:UZF589888 UOI589888:UPJ589888 UEM589888:UFN589888 TUQ589888:TVR589888 TKU589888:TLV589888 TAY589888:TBZ589888 SRC589888:SSD589888 SHG589888:SIH589888 RXK589888:RYL589888 RNO589888:ROP589888 RDS589888:RET589888 QTW589888:QUX589888 QKA589888:QLB589888 QAE589888:QBF589888 PQI589888:PRJ589888 PGM589888:PHN589888 OWQ589888:OXR589888 OMU589888:ONV589888 OCY589888:ODZ589888 NTC589888:NUD589888 NJG589888:NKH589888 MZK589888:NAL589888 MPO589888:MQP589888 MFS589888:MGT589888 LVW589888:LWX589888 LMA589888:LNB589888 LCE589888:LDF589888 KSI589888:KTJ589888 KIM589888:KJN589888 JYQ589888:JZR589888 JOU589888:JPV589888 JEY589888:JFZ589888 IVC589888:IWD589888 ILG589888:IMH589888 IBK589888:ICL589888 HRO589888:HSP589888 HHS589888:HIT589888 GXW589888:GYX589888 GOA589888:GPB589888 GEE589888:GFF589888 FUI589888:FVJ589888 FKM589888:FLN589888 FAQ589888:FBR589888 EQU589888:ERV589888 EGY589888:EHZ589888 DXC589888:DYD589888 DNG589888:DOH589888 DDK589888:DEL589888 CTO589888:CUP589888 CJS589888:CKT589888 BZW589888:CAX589888 BQA589888:BRB589888 BGE589888:BHF589888 AWI589888:AXJ589888 AMM589888:ANN589888 ACQ589888:ADR589888 SU589888:TV589888 IY589888:JZ589888 C589888:AD589888 WVK524352:WWL524352 WLO524352:WMP524352 WBS524352:WCT524352 VRW524352:VSX524352 VIA524352:VJB524352 UYE524352:UZF524352 UOI524352:UPJ524352 UEM524352:UFN524352 TUQ524352:TVR524352 TKU524352:TLV524352 TAY524352:TBZ524352 SRC524352:SSD524352 SHG524352:SIH524352 RXK524352:RYL524352 RNO524352:ROP524352 RDS524352:RET524352 QTW524352:QUX524352 QKA524352:QLB524352 QAE524352:QBF524352 PQI524352:PRJ524352 PGM524352:PHN524352 OWQ524352:OXR524352 OMU524352:ONV524352 OCY524352:ODZ524352 NTC524352:NUD524352 NJG524352:NKH524352 MZK524352:NAL524352 MPO524352:MQP524352 MFS524352:MGT524352 LVW524352:LWX524352 LMA524352:LNB524352 LCE524352:LDF524352 KSI524352:KTJ524352 KIM524352:KJN524352 JYQ524352:JZR524352 JOU524352:JPV524352 JEY524352:JFZ524352 IVC524352:IWD524352 ILG524352:IMH524352 IBK524352:ICL524352 HRO524352:HSP524352 HHS524352:HIT524352 GXW524352:GYX524352 GOA524352:GPB524352 GEE524352:GFF524352 FUI524352:FVJ524352 FKM524352:FLN524352 FAQ524352:FBR524352 EQU524352:ERV524352 EGY524352:EHZ524352 DXC524352:DYD524352 DNG524352:DOH524352 DDK524352:DEL524352 CTO524352:CUP524352 CJS524352:CKT524352 BZW524352:CAX524352 BQA524352:BRB524352 BGE524352:BHF524352 AWI524352:AXJ524352 AMM524352:ANN524352 ACQ524352:ADR524352 SU524352:TV524352 IY524352:JZ524352 C524352:AD524352 WVK458816:WWL458816 WLO458816:WMP458816 WBS458816:WCT458816 VRW458816:VSX458816 VIA458816:VJB458816 UYE458816:UZF458816 UOI458816:UPJ458816 UEM458816:UFN458816 TUQ458816:TVR458816 TKU458816:TLV458816 TAY458816:TBZ458816 SRC458816:SSD458816 SHG458816:SIH458816 RXK458816:RYL458816 RNO458816:ROP458816 RDS458816:RET458816 QTW458816:QUX458816 QKA458816:QLB458816 QAE458816:QBF458816 PQI458816:PRJ458816 PGM458816:PHN458816 OWQ458816:OXR458816 OMU458816:ONV458816 OCY458816:ODZ458816 NTC458816:NUD458816 NJG458816:NKH458816 MZK458816:NAL458816 MPO458816:MQP458816 MFS458816:MGT458816 LVW458816:LWX458816 LMA458816:LNB458816 LCE458816:LDF458816 KSI458816:KTJ458816 KIM458816:KJN458816 JYQ458816:JZR458816 JOU458816:JPV458816 JEY458816:JFZ458816 IVC458816:IWD458816 ILG458816:IMH458816 IBK458816:ICL458816 HRO458816:HSP458816 HHS458816:HIT458816 GXW458816:GYX458816 GOA458816:GPB458816 GEE458816:GFF458816 FUI458816:FVJ458816 FKM458816:FLN458816 FAQ458816:FBR458816 EQU458816:ERV458816 EGY458816:EHZ458816 DXC458816:DYD458816 DNG458816:DOH458816 DDK458816:DEL458816 CTO458816:CUP458816 CJS458816:CKT458816 BZW458816:CAX458816 BQA458816:BRB458816 BGE458816:BHF458816 AWI458816:AXJ458816 AMM458816:ANN458816 ACQ458816:ADR458816 SU458816:TV458816 IY458816:JZ458816 C458816:AD458816 WVK393280:WWL393280 WLO393280:WMP393280 WBS393280:WCT393280 VRW393280:VSX393280 VIA393280:VJB393280 UYE393280:UZF393280 UOI393280:UPJ393280 UEM393280:UFN393280 TUQ393280:TVR393280 TKU393280:TLV393280 TAY393280:TBZ393280 SRC393280:SSD393280 SHG393280:SIH393280 RXK393280:RYL393280 RNO393280:ROP393280 RDS393280:RET393280 QTW393280:QUX393280 QKA393280:QLB393280 QAE393280:QBF393280 PQI393280:PRJ393280 PGM393280:PHN393280 OWQ393280:OXR393280 OMU393280:ONV393280 OCY393280:ODZ393280 NTC393280:NUD393280 NJG393280:NKH393280 MZK393280:NAL393280 MPO393280:MQP393280 MFS393280:MGT393280 LVW393280:LWX393280 LMA393280:LNB393280 LCE393280:LDF393280 KSI393280:KTJ393280 KIM393280:KJN393280 JYQ393280:JZR393280 JOU393280:JPV393280 JEY393280:JFZ393280 IVC393280:IWD393280 ILG393280:IMH393280 IBK393280:ICL393280 HRO393280:HSP393280 HHS393280:HIT393280 GXW393280:GYX393280 GOA393280:GPB393280 GEE393280:GFF393280 FUI393280:FVJ393280 FKM393280:FLN393280 FAQ393280:FBR393280 EQU393280:ERV393280 EGY393280:EHZ393280 DXC393280:DYD393280 DNG393280:DOH393280 DDK393280:DEL393280 CTO393280:CUP393280 CJS393280:CKT393280 BZW393280:CAX393280 BQA393280:BRB393280 BGE393280:BHF393280 AWI393280:AXJ393280 AMM393280:ANN393280 ACQ393280:ADR393280 SU393280:TV393280 IY393280:JZ393280 C393280:AD393280 WVK327744:WWL327744 WLO327744:WMP327744 WBS327744:WCT327744 VRW327744:VSX327744 VIA327744:VJB327744 UYE327744:UZF327744 UOI327744:UPJ327744 UEM327744:UFN327744 TUQ327744:TVR327744 TKU327744:TLV327744 TAY327744:TBZ327744 SRC327744:SSD327744 SHG327744:SIH327744 RXK327744:RYL327744 RNO327744:ROP327744 RDS327744:RET327744 QTW327744:QUX327744 QKA327744:QLB327744 QAE327744:QBF327744 PQI327744:PRJ327744 PGM327744:PHN327744 OWQ327744:OXR327744 OMU327744:ONV327744 OCY327744:ODZ327744 NTC327744:NUD327744 NJG327744:NKH327744 MZK327744:NAL327744 MPO327744:MQP327744 MFS327744:MGT327744 LVW327744:LWX327744 LMA327744:LNB327744 LCE327744:LDF327744 KSI327744:KTJ327744 KIM327744:KJN327744 JYQ327744:JZR327744 JOU327744:JPV327744 JEY327744:JFZ327744 IVC327744:IWD327744 ILG327744:IMH327744 IBK327744:ICL327744 HRO327744:HSP327744 HHS327744:HIT327744 GXW327744:GYX327744 GOA327744:GPB327744 GEE327744:GFF327744 FUI327744:FVJ327744 FKM327744:FLN327744 FAQ327744:FBR327744 EQU327744:ERV327744 EGY327744:EHZ327744 DXC327744:DYD327744 DNG327744:DOH327744 DDK327744:DEL327744 CTO327744:CUP327744 CJS327744:CKT327744 BZW327744:CAX327744 BQA327744:BRB327744 BGE327744:BHF327744 AWI327744:AXJ327744 AMM327744:ANN327744 ACQ327744:ADR327744 SU327744:TV327744 IY327744:JZ327744 C327744:AD327744 WVK262208:WWL262208 WLO262208:WMP262208 WBS262208:WCT262208 VRW262208:VSX262208 VIA262208:VJB262208 UYE262208:UZF262208 UOI262208:UPJ262208 UEM262208:UFN262208 TUQ262208:TVR262208 TKU262208:TLV262208 TAY262208:TBZ262208 SRC262208:SSD262208 SHG262208:SIH262208 RXK262208:RYL262208 RNO262208:ROP262208 RDS262208:RET262208 QTW262208:QUX262208 QKA262208:QLB262208 QAE262208:QBF262208 PQI262208:PRJ262208 PGM262208:PHN262208 OWQ262208:OXR262208 OMU262208:ONV262208 OCY262208:ODZ262208 NTC262208:NUD262208 NJG262208:NKH262208 MZK262208:NAL262208 MPO262208:MQP262208 MFS262208:MGT262208 LVW262208:LWX262208 LMA262208:LNB262208 LCE262208:LDF262208 KSI262208:KTJ262208 KIM262208:KJN262208 JYQ262208:JZR262208 JOU262208:JPV262208 JEY262208:JFZ262208 IVC262208:IWD262208 ILG262208:IMH262208 IBK262208:ICL262208 HRO262208:HSP262208 HHS262208:HIT262208 GXW262208:GYX262208 GOA262208:GPB262208 GEE262208:GFF262208 FUI262208:FVJ262208 FKM262208:FLN262208 FAQ262208:FBR262208 EQU262208:ERV262208 EGY262208:EHZ262208 DXC262208:DYD262208 DNG262208:DOH262208 DDK262208:DEL262208 CTO262208:CUP262208 CJS262208:CKT262208 BZW262208:CAX262208 BQA262208:BRB262208 BGE262208:BHF262208 AWI262208:AXJ262208 AMM262208:ANN262208 ACQ262208:ADR262208 SU262208:TV262208 IY262208:JZ262208 C262208:AD262208 WVK196672:WWL196672 WLO196672:WMP196672 WBS196672:WCT196672 VRW196672:VSX196672 VIA196672:VJB196672 UYE196672:UZF196672 UOI196672:UPJ196672 UEM196672:UFN196672 TUQ196672:TVR196672 TKU196672:TLV196672 TAY196672:TBZ196672 SRC196672:SSD196672 SHG196672:SIH196672 RXK196672:RYL196672 RNO196672:ROP196672 RDS196672:RET196672 QTW196672:QUX196672 QKA196672:QLB196672 QAE196672:QBF196672 PQI196672:PRJ196672 PGM196672:PHN196672 OWQ196672:OXR196672 OMU196672:ONV196672 OCY196672:ODZ196672 NTC196672:NUD196672 NJG196672:NKH196672 MZK196672:NAL196672 MPO196672:MQP196672 MFS196672:MGT196672 LVW196672:LWX196672 LMA196672:LNB196672 LCE196672:LDF196672 KSI196672:KTJ196672 KIM196672:KJN196672 JYQ196672:JZR196672 JOU196672:JPV196672 JEY196672:JFZ196672 IVC196672:IWD196672 ILG196672:IMH196672 IBK196672:ICL196672 HRO196672:HSP196672 HHS196672:HIT196672 GXW196672:GYX196672 GOA196672:GPB196672 GEE196672:GFF196672 FUI196672:FVJ196672 FKM196672:FLN196672 FAQ196672:FBR196672 EQU196672:ERV196672 EGY196672:EHZ196672 DXC196672:DYD196672 DNG196672:DOH196672 DDK196672:DEL196672 CTO196672:CUP196672 CJS196672:CKT196672 BZW196672:CAX196672 BQA196672:BRB196672 BGE196672:BHF196672 AWI196672:AXJ196672 AMM196672:ANN196672 ACQ196672:ADR196672 SU196672:TV196672 IY196672:JZ196672 C196672:AD196672 WVK131136:WWL131136 WLO131136:WMP131136 WBS131136:WCT131136 VRW131136:VSX131136 VIA131136:VJB131136 UYE131136:UZF131136 UOI131136:UPJ131136 UEM131136:UFN131136 TUQ131136:TVR131136 TKU131136:TLV131136 TAY131136:TBZ131136 SRC131136:SSD131136 SHG131136:SIH131136 RXK131136:RYL131136 RNO131136:ROP131136 RDS131136:RET131136 QTW131136:QUX131136 QKA131136:QLB131136 QAE131136:QBF131136 PQI131136:PRJ131136 PGM131136:PHN131136 OWQ131136:OXR131136 OMU131136:ONV131136 OCY131136:ODZ131136 NTC131136:NUD131136 NJG131136:NKH131136 MZK131136:NAL131136 MPO131136:MQP131136 MFS131136:MGT131136 LVW131136:LWX131136 LMA131136:LNB131136 LCE131136:LDF131136 KSI131136:KTJ131136 KIM131136:KJN131136 JYQ131136:JZR131136 JOU131136:JPV131136 JEY131136:JFZ131136 IVC131136:IWD131136 ILG131136:IMH131136 IBK131136:ICL131136 HRO131136:HSP131136 HHS131136:HIT131136 GXW131136:GYX131136 GOA131136:GPB131136 GEE131136:GFF131136 FUI131136:FVJ131136 FKM131136:FLN131136 FAQ131136:FBR131136 EQU131136:ERV131136 EGY131136:EHZ131136 DXC131136:DYD131136 DNG131136:DOH131136 DDK131136:DEL131136 CTO131136:CUP131136 CJS131136:CKT131136 BZW131136:CAX131136 BQA131136:BRB131136 BGE131136:BHF131136 AWI131136:AXJ131136 AMM131136:ANN131136 ACQ131136:ADR131136 SU131136:TV131136 IY131136:JZ131136 C131136:AD131136 WVK65600:WWL65600 WLO65600:WMP65600 WBS65600:WCT65600 VRW65600:VSX65600 VIA65600:VJB65600 UYE65600:UZF65600 UOI65600:UPJ65600 UEM65600:UFN65600 TUQ65600:TVR65600 TKU65600:TLV65600 TAY65600:TBZ65600 SRC65600:SSD65600 SHG65600:SIH65600 RXK65600:RYL65600 RNO65600:ROP65600 RDS65600:RET65600 QTW65600:QUX65600 QKA65600:QLB65600 QAE65600:QBF65600 PQI65600:PRJ65600 PGM65600:PHN65600 OWQ65600:OXR65600 OMU65600:ONV65600 OCY65600:ODZ65600 NTC65600:NUD65600 NJG65600:NKH65600 MZK65600:NAL65600 MPO65600:MQP65600 MFS65600:MGT65600 LVW65600:LWX65600 LMA65600:LNB65600 LCE65600:LDF65600 KSI65600:KTJ65600 KIM65600:KJN65600 JYQ65600:JZR65600 JOU65600:JPV65600 JEY65600:JFZ65600 IVC65600:IWD65600 ILG65600:IMH65600 IBK65600:ICL65600 HRO65600:HSP65600 HHS65600:HIT65600 GXW65600:GYX65600 GOA65600:GPB65600 GEE65600:GFF65600 FUI65600:FVJ65600 FKM65600:FLN65600 FAQ65600:FBR65600 EQU65600:ERV65600 EGY65600:EHZ65600 DXC65600:DYD65600 DNG65600:DOH65600 DDK65600:DEL65600 CTO65600:CUP65600 CJS65600:CKT65600 BZW65600:CAX65600 BQA65600:BRB65600 BGE65600:BHF65600 AWI65600:AXJ65600 AMM65600:ANN65600 ACQ65600:ADR65600 SU65600:TV65600 IY65600:JZ65600">
      <formula1>$J$251:$J$358</formula1>
    </dataValidation>
    <dataValidation type="list" allowBlank="1" showInputMessage="1" showErrorMessage="1" sqref="AG17 WWO983044 WMS983044 WCW983044 VTA983044 VJE983044 UZI983044 UPM983044 UFQ983044 TVU983044 TLY983044 TCC983044 SSG983044 SIK983044 RYO983044 ROS983044 REW983044 QVA983044 QLE983044 QBI983044 PRM983044 PHQ983044 OXU983044 ONY983044 OEC983044 NUG983044 NKK983044 NAO983044 MQS983044 MGW983044 LXA983044 LNE983044 LDI983044 KTM983044 KJQ983044 JZU983044 JPY983044 JGC983044 IWG983044 IMK983044 ICO983044 HSS983044 HIW983044 GZA983044 GPE983044 GFI983044 FVM983044 FLQ983044 FBU983044 ERY983044 EIC983044 DYG983044 DOK983044 DEO983044 CUS983044 CKW983044 CBA983044 BRE983044 BHI983044 AXM983044 ANQ983044 ADU983044 TY983044 KC983044 AG983044 WWO917508 WMS917508 WCW917508 VTA917508 VJE917508 UZI917508 UPM917508 UFQ917508 TVU917508 TLY917508 TCC917508 SSG917508 SIK917508 RYO917508 ROS917508 REW917508 QVA917508 QLE917508 QBI917508 PRM917508 PHQ917508 OXU917508 ONY917508 OEC917508 NUG917508 NKK917508 NAO917508 MQS917508 MGW917508 LXA917508 LNE917508 LDI917508 KTM917508 KJQ917508 JZU917508 JPY917508 JGC917508 IWG917508 IMK917508 ICO917508 HSS917508 HIW917508 GZA917508 GPE917508 GFI917508 FVM917508 FLQ917508 FBU917508 ERY917508 EIC917508 DYG917508 DOK917508 DEO917508 CUS917508 CKW917508 CBA917508 BRE917508 BHI917508 AXM917508 ANQ917508 ADU917508 TY917508 KC917508 AG917508 WWO851972 WMS851972 WCW851972 VTA851972 VJE851972 UZI851972 UPM851972 UFQ851972 TVU851972 TLY851972 TCC851972 SSG851972 SIK851972 RYO851972 ROS851972 REW851972 QVA851972 QLE851972 QBI851972 PRM851972 PHQ851972 OXU851972 ONY851972 OEC851972 NUG851972 NKK851972 NAO851972 MQS851972 MGW851972 LXA851972 LNE851972 LDI851972 KTM851972 KJQ851972 JZU851972 JPY851972 JGC851972 IWG851972 IMK851972 ICO851972 HSS851972 HIW851972 GZA851972 GPE851972 GFI851972 FVM851972 FLQ851972 FBU851972 ERY851972 EIC851972 DYG851972 DOK851972 DEO851972 CUS851972 CKW851972 CBA851972 BRE851972 BHI851972 AXM851972 ANQ851972 ADU851972 TY851972 KC851972 AG851972 WWO786436 WMS786436 WCW786436 VTA786436 VJE786436 UZI786436 UPM786436 UFQ786436 TVU786436 TLY786436 TCC786436 SSG786436 SIK786436 RYO786436 ROS786436 REW786436 QVA786436 QLE786436 QBI786436 PRM786436 PHQ786436 OXU786436 ONY786436 OEC786436 NUG786436 NKK786436 NAO786436 MQS786436 MGW786436 LXA786436 LNE786436 LDI786436 KTM786436 KJQ786436 JZU786436 JPY786436 JGC786436 IWG786436 IMK786436 ICO786436 HSS786436 HIW786436 GZA786436 GPE786436 GFI786436 FVM786436 FLQ786436 FBU786436 ERY786436 EIC786436 DYG786436 DOK786436 DEO786436 CUS786436 CKW786436 CBA786436 BRE786436 BHI786436 AXM786436 ANQ786436 ADU786436 TY786436 KC786436 AG786436 WWO720900 WMS720900 WCW720900 VTA720900 VJE720900 UZI720900 UPM720900 UFQ720900 TVU720900 TLY720900 TCC720900 SSG720900 SIK720900 RYO720900 ROS720900 REW720900 QVA720900 QLE720900 QBI720900 PRM720900 PHQ720900 OXU720900 ONY720900 OEC720900 NUG720900 NKK720900 NAO720900 MQS720900 MGW720900 LXA720900 LNE720900 LDI720900 KTM720900 KJQ720900 JZU720900 JPY720900 JGC720900 IWG720900 IMK720900 ICO720900 HSS720900 HIW720900 GZA720900 GPE720900 GFI720900 FVM720900 FLQ720900 FBU720900 ERY720900 EIC720900 DYG720900 DOK720900 DEO720900 CUS720900 CKW720900 CBA720900 BRE720900 BHI720900 AXM720900 ANQ720900 ADU720900 TY720900 KC720900 AG720900 WWO655364 WMS655364 WCW655364 VTA655364 VJE655364 UZI655364 UPM655364 UFQ655364 TVU655364 TLY655364 TCC655364 SSG655364 SIK655364 RYO655364 ROS655364 REW655364 QVA655364 QLE655364 QBI655364 PRM655364 PHQ655364 OXU655364 ONY655364 OEC655364 NUG655364 NKK655364 NAO655364 MQS655364 MGW655364 LXA655364 LNE655364 LDI655364 KTM655364 KJQ655364 JZU655364 JPY655364 JGC655364 IWG655364 IMK655364 ICO655364 HSS655364 HIW655364 GZA655364 GPE655364 GFI655364 FVM655364 FLQ655364 FBU655364 ERY655364 EIC655364 DYG655364 DOK655364 DEO655364 CUS655364 CKW655364 CBA655364 BRE655364 BHI655364 AXM655364 ANQ655364 ADU655364 TY655364 KC655364 AG655364 WWO589828 WMS589828 WCW589828 VTA589828 VJE589828 UZI589828 UPM589828 UFQ589828 TVU589828 TLY589828 TCC589828 SSG589828 SIK589828 RYO589828 ROS589828 REW589828 QVA589828 QLE589828 QBI589828 PRM589828 PHQ589828 OXU589828 ONY589828 OEC589828 NUG589828 NKK589828 NAO589828 MQS589828 MGW589828 LXA589828 LNE589828 LDI589828 KTM589828 KJQ589828 JZU589828 JPY589828 JGC589828 IWG589828 IMK589828 ICO589828 HSS589828 HIW589828 GZA589828 GPE589828 GFI589828 FVM589828 FLQ589828 FBU589828 ERY589828 EIC589828 DYG589828 DOK589828 DEO589828 CUS589828 CKW589828 CBA589828 BRE589828 BHI589828 AXM589828 ANQ589828 ADU589828 TY589828 KC589828 AG589828 WWO524292 WMS524292 WCW524292 VTA524292 VJE524292 UZI524292 UPM524292 UFQ524292 TVU524292 TLY524292 TCC524292 SSG524292 SIK524292 RYO524292 ROS524292 REW524292 QVA524292 QLE524292 QBI524292 PRM524292 PHQ524292 OXU524292 ONY524292 OEC524292 NUG524292 NKK524292 NAO524292 MQS524292 MGW524292 LXA524292 LNE524292 LDI524292 KTM524292 KJQ524292 JZU524292 JPY524292 JGC524292 IWG524292 IMK524292 ICO524292 HSS524292 HIW524292 GZA524292 GPE524292 GFI524292 FVM524292 FLQ524292 FBU524292 ERY524292 EIC524292 DYG524292 DOK524292 DEO524292 CUS524292 CKW524292 CBA524292 BRE524292 BHI524292 AXM524292 ANQ524292 ADU524292 TY524292 KC524292 AG524292 WWO458756 WMS458756 WCW458756 VTA458756 VJE458756 UZI458756 UPM458756 UFQ458756 TVU458756 TLY458756 TCC458756 SSG458756 SIK458756 RYO458756 ROS458756 REW458756 QVA458756 QLE458756 QBI458756 PRM458756 PHQ458756 OXU458756 ONY458756 OEC458756 NUG458756 NKK458756 NAO458756 MQS458756 MGW458756 LXA458756 LNE458756 LDI458756 KTM458756 KJQ458756 JZU458756 JPY458756 JGC458756 IWG458756 IMK458756 ICO458756 HSS458756 HIW458756 GZA458756 GPE458756 GFI458756 FVM458756 FLQ458756 FBU458756 ERY458756 EIC458756 DYG458756 DOK458756 DEO458756 CUS458756 CKW458756 CBA458756 BRE458756 BHI458756 AXM458756 ANQ458756 ADU458756 TY458756 KC458756 AG458756 WWO393220 WMS393220 WCW393220 VTA393220 VJE393220 UZI393220 UPM393220 UFQ393220 TVU393220 TLY393220 TCC393220 SSG393220 SIK393220 RYO393220 ROS393220 REW393220 QVA393220 QLE393220 QBI393220 PRM393220 PHQ393220 OXU393220 ONY393220 OEC393220 NUG393220 NKK393220 NAO393220 MQS393220 MGW393220 LXA393220 LNE393220 LDI393220 KTM393220 KJQ393220 JZU393220 JPY393220 JGC393220 IWG393220 IMK393220 ICO393220 HSS393220 HIW393220 GZA393220 GPE393220 GFI393220 FVM393220 FLQ393220 FBU393220 ERY393220 EIC393220 DYG393220 DOK393220 DEO393220 CUS393220 CKW393220 CBA393220 BRE393220 BHI393220 AXM393220 ANQ393220 ADU393220 TY393220 KC393220 AG393220 WWO327684 WMS327684 WCW327684 VTA327684 VJE327684 UZI327684 UPM327684 UFQ327684 TVU327684 TLY327684 TCC327684 SSG327684 SIK327684 RYO327684 ROS327684 REW327684 QVA327684 QLE327684 QBI327684 PRM327684 PHQ327684 OXU327684 ONY327684 OEC327684 NUG327684 NKK327684 NAO327684 MQS327684 MGW327684 LXA327684 LNE327684 LDI327684 KTM327684 KJQ327684 JZU327684 JPY327684 JGC327684 IWG327684 IMK327684 ICO327684 HSS327684 HIW327684 GZA327684 GPE327684 GFI327684 FVM327684 FLQ327684 FBU327684 ERY327684 EIC327684 DYG327684 DOK327684 DEO327684 CUS327684 CKW327684 CBA327684 BRE327684 BHI327684 AXM327684 ANQ327684 ADU327684 TY327684 KC327684 AG327684 WWO262148 WMS262148 WCW262148 VTA262148 VJE262148 UZI262148 UPM262148 UFQ262148 TVU262148 TLY262148 TCC262148 SSG262148 SIK262148 RYO262148 ROS262148 REW262148 QVA262148 QLE262148 QBI262148 PRM262148 PHQ262148 OXU262148 ONY262148 OEC262148 NUG262148 NKK262148 NAO262148 MQS262148 MGW262148 LXA262148 LNE262148 LDI262148 KTM262148 KJQ262148 JZU262148 JPY262148 JGC262148 IWG262148 IMK262148 ICO262148 HSS262148 HIW262148 GZA262148 GPE262148 GFI262148 FVM262148 FLQ262148 FBU262148 ERY262148 EIC262148 DYG262148 DOK262148 DEO262148 CUS262148 CKW262148 CBA262148 BRE262148 BHI262148 AXM262148 ANQ262148 ADU262148 TY262148 KC262148 AG262148 WWO196612 WMS196612 WCW196612 VTA196612 VJE196612 UZI196612 UPM196612 UFQ196612 TVU196612 TLY196612 TCC196612 SSG196612 SIK196612 RYO196612 ROS196612 REW196612 QVA196612 QLE196612 QBI196612 PRM196612 PHQ196612 OXU196612 ONY196612 OEC196612 NUG196612 NKK196612 NAO196612 MQS196612 MGW196612 LXA196612 LNE196612 LDI196612 KTM196612 KJQ196612 JZU196612 JPY196612 JGC196612 IWG196612 IMK196612 ICO196612 HSS196612 HIW196612 GZA196612 GPE196612 GFI196612 FVM196612 FLQ196612 FBU196612 ERY196612 EIC196612 DYG196612 DOK196612 DEO196612 CUS196612 CKW196612 CBA196612 BRE196612 BHI196612 AXM196612 ANQ196612 ADU196612 TY196612 KC196612 AG196612 WWO131076 WMS131076 WCW131076 VTA131076 VJE131076 UZI131076 UPM131076 UFQ131076 TVU131076 TLY131076 TCC131076 SSG131076 SIK131076 RYO131076 ROS131076 REW131076 QVA131076 QLE131076 QBI131076 PRM131076 PHQ131076 OXU131076 ONY131076 OEC131076 NUG131076 NKK131076 NAO131076 MQS131076 MGW131076 LXA131076 LNE131076 LDI131076 KTM131076 KJQ131076 JZU131076 JPY131076 JGC131076 IWG131076 IMK131076 ICO131076 HSS131076 HIW131076 GZA131076 GPE131076 GFI131076 FVM131076 FLQ131076 FBU131076 ERY131076 EIC131076 DYG131076 DOK131076 DEO131076 CUS131076 CKW131076 CBA131076 BRE131076 BHI131076 AXM131076 ANQ131076 ADU131076 TY131076 KC131076 AG131076 WWO65540 WMS65540 WCW65540 VTA65540 VJE65540 UZI65540 UPM65540 UFQ65540 TVU65540 TLY65540 TCC65540 SSG65540 SIK65540 RYO65540 ROS65540 REW65540 QVA65540 QLE65540 QBI65540 PRM65540 PHQ65540 OXU65540 ONY65540 OEC65540 NUG65540 NKK65540 NAO65540 MQS65540 MGW65540 LXA65540 LNE65540 LDI65540 KTM65540 KJQ65540 JZU65540 JPY65540 JGC65540 IWG65540 IMK65540 ICO65540 HSS65540 HIW65540 GZA65540 GPE65540 GFI65540 FVM65540 FLQ65540 FBU65540 ERY65540 EIC65540 DYG65540 DOK65540 DEO65540 CUS65540 CKW65540 CBA65540 BRE65540 BHI65540 AXM65540 ANQ65540 ADU65540 TY65540 KC65540 AG65540 WWO16 WMS16 WCW16 VTA16 VJE16 UZI16 UPM16 UFQ16 TVU16 TLY16 TCC16 SSG16 SIK16 RYO16 ROS16 REW16 QVA16 QLE16 QBI16 PRM16 PHQ16 OXU16 ONY16 OEC16 NUG16 NKK16 NAO16 MQS16 MGW16 LXA16 LNE16 LDI16 KTM16 KJQ16 JZU16 JPY16 JGC16 IWG16 IMK16 ICO16 HSS16 HIW16 GZA16 GPE16 GFI16 FVM16 FLQ16 FBU16 ERY16 EIC16 DYG16 DOK16 DEO16 CUS16 CKW16 CBA16 BRE16 BHI16 AXM16 ANQ16 ADU16 TY16 KC16">
      <formula1>$F$100:$F$103</formula1>
    </dataValidation>
    <dataValidation type="list" allowBlank="1" showInputMessage="1" showErrorMessage="1" sqref="L24 WWF983052 WMJ983052 WCN983052 VSR983052 VIV983052 UYZ983052 UPD983052 UFH983052 TVL983052 TLP983052 TBT983052 SRX983052 SIB983052 RYF983052 ROJ983052 REN983052 QUR983052 QKV983052 QAZ983052 PRD983052 PHH983052 OXL983052 ONP983052 ODT983052 NTX983052 NKB983052 NAF983052 MQJ983052 MGN983052 LWR983052 LMV983052 LCZ983052 KTD983052 KJH983052 JZL983052 JPP983052 JFT983052 IVX983052 IMB983052 ICF983052 HSJ983052 HIN983052 GYR983052 GOV983052 GEZ983052 FVD983052 FLH983052 FBL983052 ERP983052 EHT983052 DXX983052 DOB983052 DEF983052 CUJ983052 CKN983052 CAR983052 BQV983052 BGZ983052 AXD983052 ANH983052 ADL983052 TP983052 JT983052 X983052 WWF917516 WMJ917516 WCN917516 VSR917516 VIV917516 UYZ917516 UPD917516 UFH917516 TVL917516 TLP917516 TBT917516 SRX917516 SIB917516 RYF917516 ROJ917516 REN917516 QUR917516 QKV917516 QAZ917516 PRD917516 PHH917516 OXL917516 ONP917516 ODT917516 NTX917516 NKB917516 NAF917516 MQJ917516 MGN917516 LWR917516 LMV917516 LCZ917516 KTD917516 KJH917516 JZL917516 JPP917516 JFT917516 IVX917516 IMB917516 ICF917516 HSJ917516 HIN917516 GYR917516 GOV917516 GEZ917516 FVD917516 FLH917516 FBL917516 ERP917516 EHT917516 DXX917516 DOB917516 DEF917516 CUJ917516 CKN917516 CAR917516 BQV917516 BGZ917516 AXD917516 ANH917516 ADL917516 TP917516 JT917516 X917516 WWF851980 WMJ851980 WCN851980 VSR851980 VIV851980 UYZ851980 UPD851980 UFH851980 TVL851980 TLP851980 TBT851980 SRX851980 SIB851980 RYF851980 ROJ851980 REN851980 QUR851980 QKV851980 QAZ851980 PRD851980 PHH851980 OXL851980 ONP851980 ODT851980 NTX851980 NKB851980 NAF851980 MQJ851980 MGN851980 LWR851980 LMV851980 LCZ851980 KTD851980 KJH851980 JZL851980 JPP851980 JFT851980 IVX851980 IMB851980 ICF851980 HSJ851980 HIN851980 GYR851980 GOV851980 GEZ851980 FVD851980 FLH851980 FBL851980 ERP851980 EHT851980 DXX851980 DOB851980 DEF851980 CUJ851980 CKN851980 CAR851980 BQV851980 BGZ851980 AXD851980 ANH851980 ADL851980 TP851980 JT851980 X851980 WWF786444 WMJ786444 WCN786444 VSR786444 VIV786444 UYZ786444 UPD786444 UFH786444 TVL786444 TLP786444 TBT786444 SRX786444 SIB786444 RYF786444 ROJ786444 REN786444 QUR786444 QKV786444 QAZ786444 PRD786444 PHH786444 OXL786444 ONP786444 ODT786444 NTX786444 NKB786444 NAF786444 MQJ786444 MGN786444 LWR786444 LMV786444 LCZ786444 KTD786444 KJH786444 JZL786444 JPP786444 JFT786444 IVX786444 IMB786444 ICF786444 HSJ786444 HIN786444 GYR786444 GOV786444 GEZ786444 FVD786444 FLH786444 FBL786444 ERP786444 EHT786444 DXX786444 DOB786444 DEF786444 CUJ786444 CKN786444 CAR786444 BQV786444 BGZ786444 AXD786444 ANH786444 ADL786444 TP786444 JT786444 X786444 WWF720908 WMJ720908 WCN720908 VSR720908 VIV720908 UYZ720908 UPD720908 UFH720908 TVL720908 TLP720908 TBT720908 SRX720908 SIB720908 RYF720908 ROJ720908 REN720908 QUR720908 QKV720908 QAZ720908 PRD720908 PHH720908 OXL720908 ONP720908 ODT720908 NTX720908 NKB720908 NAF720908 MQJ720908 MGN720908 LWR720908 LMV720908 LCZ720908 KTD720908 KJH720908 JZL720908 JPP720908 JFT720908 IVX720908 IMB720908 ICF720908 HSJ720908 HIN720908 GYR720908 GOV720908 GEZ720908 FVD720908 FLH720908 FBL720908 ERP720908 EHT720908 DXX720908 DOB720908 DEF720908 CUJ720908 CKN720908 CAR720908 BQV720908 BGZ720908 AXD720908 ANH720908 ADL720908 TP720908 JT720908 X720908 WWF655372 WMJ655372 WCN655372 VSR655372 VIV655372 UYZ655372 UPD655372 UFH655372 TVL655372 TLP655372 TBT655372 SRX655372 SIB655372 RYF655372 ROJ655372 REN655372 QUR655372 QKV655372 QAZ655372 PRD655372 PHH655372 OXL655372 ONP655372 ODT655372 NTX655372 NKB655372 NAF655372 MQJ655372 MGN655372 LWR655372 LMV655372 LCZ655372 KTD655372 KJH655372 JZL655372 JPP655372 JFT655372 IVX655372 IMB655372 ICF655372 HSJ655372 HIN655372 GYR655372 GOV655372 GEZ655372 FVD655372 FLH655372 FBL655372 ERP655372 EHT655372 DXX655372 DOB655372 DEF655372 CUJ655372 CKN655372 CAR655372 BQV655372 BGZ655372 AXD655372 ANH655372 ADL655372 TP655372 JT655372 X655372 WWF589836 WMJ589836 WCN589836 VSR589836 VIV589836 UYZ589836 UPD589836 UFH589836 TVL589836 TLP589836 TBT589836 SRX589836 SIB589836 RYF589836 ROJ589836 REN589836 QUR589836 QKV589836 QAZ589836 PRD589836 PHH589836 OXL589836 ONP589836 ODT589836 NTX589836 NKB589836 NAF589836 MQJ589836 MGN589836 LWR589836 LMV589836 LCZ589836 KTD589836 KJH589836 JZL589836 JPP589836 JFT589836 IVX589836 IMB589836 ICF589836 HSJ589836 HIN589836 GYR589836 GOV589836 GEZ589836 FVD589836 FLH589836 FBL589836 ERP589836 EHT589836 DXX589836 DOB589836 DEF589836 CUJ589836 CKN589836 CAR589836 BQV589836 BGZ589836 AXD589836 ANH589836 ADL589836 TP589836 JT589836 X589836 WWF524300 WMJ524300 WCN524300 VSR524300 VIV524300 UYZ524300 UPD524300 UFH524300 TVL524300 TLP524300 TBT524300 SRX524300 SIB524300 RYF524300 ROJ524300 REN524300 QUR524300 QKV524300 QAZ524300 PRD524300 PHH524300 OXL524300 ONP524300 ODT524300 NTX524300 NKB524300 NAF524300 MQJ524300 MGN524300 LWR524300 LMV524300 LCZ524300 KTD524300 KJH524300 JZL524300 JPP524300 JFT524300 IVX524300 IMB524300 ICF524300 HSJ524300 HIN524300 GYR524300 GOV524300 GEZ524300 FVD524300 FLH524300 FBL524300 ERP524300 EHT524300 DXX524300 DOB524300 DEF524300 CUJ524300 CKN524300 CAR524300 BQV524300 BGZ524300 AXD524300 ANH524300 ADL524300 TP524300 JT524300 X524300 WWF458764 WMJ458764 WCN458764 VSR458764 VIV458764 UYZ458764 UPD458764 UFH458764 TVL458764 TLP458764 TBT458764 SRX458764 SIB458764 RYF458764 ROJ458764 REN458764 QUR458764 QKV458764 QAZ458764 PRD458764 PHH458764 OXL458764 ONP458764 ODT458764 NTX458764 NKB458764 NAF458764 MQJ458764 MGN458764 LWR458764 LMV458764 LCZ458764 KTD458764 KJH458764 JZL458764 JPP458764 JFT458764 IVX458764 IMB458764 ICF458764 HSJ458764 HIN458764 GYR458764 GOV458764 GEZ458764 FVD458764 FLH458764 FBL458764 ERP458764 EHT458764 DXX458764 DOB458764 DEF458764 CUJ458764 CKN458764 CAR458764 BQV458764 BGZ458764 AXD458764 ANH458764 ADL458764 TP458764 JT458764 X458764 WWF393228 WMJ393228 WCN393228 VSR393228 VIV393228 UYZ393228 UPD393228 UFH393228 TVL393228 TLP393228 TBT393228 SRX393228 SIB393228 RYF393228 ROJ393228 REN393228 QUR393228 QKV393228 QAZ393228 PRD393228 PHH393228 OXL393228 ONP393228 ODT393228 NTX393228 NKB393228 NAF393228 MQJ393228 MGN393228 LWR393228 LMV393228 LCZ393228 KTD393228 KJH393228 JZL393228 JPP393228 JFT393228 IVX393228 IMB393228 ICF393228 HSJ393228 HIN393228 GYR393228 GOV393228 GEZ393228 FVD393228 FLH393228 FBL393228 ERP393228 EHT393228 DXX393228 DOB393228 DEF393228 CUJ393228 CKN393228 CAR393228 BQV393228 BGZ393228 AXD393228 ANH393228 ADL393228 TP393228 JT393228 X393228 WWF327692 WMJ327692 WCN327692 VSR327692 VIV327692 UYZ327692 UPD327692 UFH327692 TVL327692 TLP327692 TBT327692 SRX327692 SIB327692 RYF327692 ROJ327692 REN327692 QUR327692 QKV327692 QAZ327692 PRD327692 PHH327692 OXL327692 ONP327692 ODT327692 NTX327692 NKB327692 NAF327692 MQJ327692 MGN327692 LWR327692 LMV327692 LCZ327692 KTD327692 KJH327692 JZL327692 JPP327692 JFT327692 IVX327692 IMB327692 ICF327692 HSJ327692 HIN327692 GYR327692 GOV327692 GEZ327692 FVD327692 FLH327692 FBL327692 ERP327692 EHT327692 DXX327692 DOB327692 DEF327692 CUJ327692 CKN327692 CAR327692 BQV327692 BGZ327692 AXD327692 ANH327692 ADL327692 TP327692 JT327692 X327692 WWF262156 WMJ262156 WCN262156 VSR262156 VIV262156 UYZ262156 UPD262156 UFH262156 TVL262156 TLP262156 TBT262156 SRX262156 SIB262156 RYF262156 ROJ262156 REN262156 QUR262156 QKV262156 QAZ262156 PRD262156 PHH262156 OXL262156 ONP262156 ODT262156 NTX262156 NKB262156 NAF262156 MQJ262156 MGN262156 LWR262156 LMV262156 LCZ262156 KTD262156 KJH262156 JZL262156 JPP262156 JFT262156 IVX262156 IMB262156 ICF262156 HSJ262156 HIN262156 GYR262156 GOV262156 GEZ262156 FVD262156 FLH262156 FBL262156 ERP262156 EHT262156 DXX262156 DOB262156 DEF262156 CUJ262156 CKN262156 CAR262156 BQV262156 BGZ262156 AXD262156 ANH262156 ADL262156 TP262156 JT262156 X262156 WWF196620 WMJ196620 WCN196620 VSR196620 VIV196620 UYZ196620 UPD196620 UFH196620 TVL196620 TLP196620 TBT196620 SRX196620 SIB196620 RYF196620 ROJ196620 REN196620 QUR196620 QKV196620 QAZ196620 PRD196620 PHH196620 OXL196620 ONP196620 ODT196620 NTX196620 NKB196620 NAF196620 MQJ196620 MGN196620 LWR196620 LMV196620 LCZ196620 KTD196620 KJH196620 JZL196620 JPP196620 JFT196620 IVX196620 IMB196620 ICF196620 HSJ196620 HIN196620 GYR196620 GOV196620 GEZ196620 FVD196620 FLH196620 FBL196620 ERP196620 EHT196620 DXX196620 DOB196620 DEF196620 CUJ196620 CKN196620 CAR196620 BQV196620 BGZ196620 AXD196620 ANH196620 ADL196620 TP196620 JT196620 X196620 WWF131084 WMJ131084 WCN131084 VSR131084 VIV131084 UYZ131084 UPD131084 UFH131084 TVL131084 TLP131084 TBT131084 SRX131084 SIB131084 RYF131084 ROJ131084 REN131084 QUR131084 QKV131084 QAZ131084 PRD131084 PHH131084 OXL131084 ONP131084 ODT131084 NTX131084 NKB131084 NAF131084 MQJ131084 MGN131084 LWR131084 LMV131084 LCZ131084 KTD131084 KJH131084 JZL131084 JPP131084 JFT131084 IVX131084 IMB131084 ICF131084 HSJ131084 HIN131084 GYR131084 GOV131084 GEZ131084 FVD131084 FLH131084 FBL131084 ERP131084 EHT131084 DXX131084 DOB131084 DEF131084 CUJ131084 CKN131084 CAR131084 BQV131084 BGZ131084 AXD131084 ANH131084 ADL131084 TP131084 JT131084 X131084 WWF65548 WMJ65548 WCN65548 VSR65548 VIV65548 UYZ65548 UPD65548 UFH65548 TVL65548 TLP65548 TBT65548 SRX65548 SIB65548 RYF65548 ROJ65548 REN65548 QUR65548 QKV65548 QAZ65548 PRD65548 PHH65548 OXL65548 ONP65548 ODT65548 NTX65548 NKB65548 NAF65548 MQJ65548 MGN65548 LWR65548 LMV65548 LCZ65548 KTD65548 KJH65548 JZL65548 JPP65548 JFT65548 IVX65548 IMB65548 ICF65548 HSJ65548 HIN65548 GYR65548 GOV65548 GEZ65548 FVD65548 FLH65548 FBL65548 ERP65548 EHT65548 DXX65548 DOB65548 DEF65548 CUJ65548 CKN65548 CAR65548 BQV65548 BGZ65548 AXD65548 ANH65548 ADL65548 TP65548 JT65548 X65548 WWF24 WMJ24 WCN24 VSR24 VIV24 UYZ24 UPD24 UFH24 TVL24 TLP24 TBT24 SRX24 SIB24 RYF24 ROJ24 REN24 QUR24 QKV24 QAZ24 PRD24 PHH24 OXL24 ONP24 ODT24 NTX24 NKB24 NAF24 MQJ24 MGN24 LWR24 LMV24 LCZ24 KTD24 KJH24 JZL24 JPP24 JFT24 IVX24 IMB24 ICF24 HSJ24 HIN24 GYR24 GOV24 GEZ24 FVD24 FLH24 FBL24 ERP24 EHT24 DXX24 DOB24 DEF24 CUJ24 CKN24 CAR24 BQV24 BGZ24 AXD24 ANH24 ADL24 TP24 JT24 X24 WVZ983052 WMD983052 WCH983052 VSL983052 VIP983052 UYT983052 UOX983052 UFB983052 TVF983052 TLJ983052 TBN983052 SRR983052 SHV983052 RXZ983052 ROD983052 REH983052 QUL983052 QKP983052 QAT983052 PQX983052 PHB983052 OXF983052 ONJ983052 ODN983052 NTR983052 NJV983052 MZZ983052 MQD983052 MGH983052 LWL983052 LMP983052 LCT983052 KSX983052 KJB983052 JZF983052 JPJ983052 JFN983052 IVR983052 ILV983052 IBZ983052 HSD983052 HIH983052 GYL983052 GOP983052 GET983052 FUX983052 FLB983052 FBF983052 ERJ983052 EHN983052 DXR983052 DNV983052 DDZ983052 CUD983052 CKH983052 CAL983052 BQP983052 BGT983052 AWX983052 ANB983052 ADF983052 TJ983052 JN983052 R983052 WVZ917516 WMD917516 WCH917516 VSL917516 VIP917516 UYT917516 UOX917516 UFB917516 TVF917516 TLJ917516 TBN917516 SRR917516 SHV917516 RXZ917516 ROD917516 REH917516 QUL917516 QKP917516 QAT917516 PQX917516 PHB917516 OXF917516 ONJ917516 ODN917516 NTR917516 NJV917516 MZZ917516 MQD917516 MGH917516 LWL917516 LMP917516 LCT917516 KSX917516 KJB917516 JZF917516 JPJ917516 JFN917516 IVR917516 ILV917516 IBZ917516 HSD917516 HIH917516 GYL917516 GOP917516 GET917516 FUX917516 FLB917516 FBF917516 ERJ917516 EHN917516 DXR917516 DNV917516 DDZ917516 CUD917516 CKH917516 CAL917516 BQP917516 BGT917516 AWX917516 ANB917516 ADF917516 TJ917516 JN917516 R917516 WVZ851980 WMD851980 WCH851980 VSL851980 VIP851980 UYT851980 UOX851980 UFB851980 TVF851980 TLJ851980 TBN851980 SRR851980 SHV851980 RXZ851980 ROD851980 REH851980 QUL851980 QKP851980 QAT851980 PQX851980 PHB851980 OXF851980 ONJ851980 ODN851980 NTR851980 NJV851980 MZZ851980 MQD851980 MGH851980 LWL851980 LMP851980 LCT851980 KSX851980 KJB851980 JZF851980 JPJ851980 JFN851980 IVR851980 ILV851980 IBZ851980 HSD851980 HIH851980 GYL851980 GOP851980 GET851980 FUX851980 FLB851980 FBF851980 ERJ851980 EHN851980 DXR851980 DNV851980 DDZ851980 CUD851980 CKH851980 CAL851980 BQP851980 BGT851980 AWX851980 ANB851980 ADF851980 TJ851980 JN851980 R851980 WVZ786444 WMD786444 WCH786444 VSL786444 VIP786444 UYT786444 UOX786444 UFB786444 TVF786444 TLJ786444 TBN786444 SRR786444 SHV786444 RXZ786444 ROD786444 REH786444 QUL786444 QKP786444 QAT786444 PQX786444 PHB786444 OXF786444 ONJ786444 ODN786444 NTR786444 NJV786444 MZZ786444 MQD786444 MGH786444 LWL786444 LMP786444 LCT786444 KSX786444 KJB786444 JZF786444 JPJ786444 JFN786444 IVR786444 ILV786444 IBZ786444 HSD786444 HIH786444 GYL786444 GOP786444 GET786444 FUX786444 FLB786444 FBF786444 ERJ786444 EHN786444 DXR786444 DNV786444 DDZ786444 CUD786444 CKH786444 CAL786444 BQP786444 BGT786444 AWX786444 ANB786444 ADF786444 TJ786444 JN786444 R786444 WVZ720908 WMD720908 WCH720908 VSL720908 VIP720908 UYT720908 UOX720908 UFB720908 TVF720908 TLJ720908 TBN720908 SRR720908 SHV720908 RXZ720908 ROD720908 REH720908 QUL720908 QKP720908 QAT720908 PQX720908 PHB720908 OXF720908 ONJ720908 ODN720908 NTR720908 NJV720908 MZZ720908 MQD720908 MGH720908 LWL720908 LMP720908 LCT720908 KSX720908 KJB720908 JZF720908 JPJ720908 JFN720908 IVR720908 ILV720908 IBZ720908 HSD720908 HIH720908 GYL720908 GOP720908 GET720908 FUX720908 FLB720908 FBF720908 ERJ720908 EHN720908 DXR720908 DNV720908 DDZ720908 CUD720908 CKH720908 CAL720908 BQP720908 BGT720908 AWX720908 ANB720908 ADF720908 TJ720908 JN720908 R720908 WVZ655372 WMD655372 WCH655372 VSL655372 VIP655372 UYT655372 UOX655372 UFB655372 TVF655372 TLJ655372 TBN655372 SRR655372 SHV655372 RXZ655372 ROD655372 REH655372 QUL655372 QKP655372 QAT655372 PQX655372 PHB655372 OXF655372 ONJ655372 ODN655372 NTR655372 NJV655372 MZZ655372 MQD655372 MGH655372 LWL655372 LMP655372 LCT655372 KSX655372 KJB655372 JZF655372 JPJ655372 JFN655372 IVR655372 ILV655372 IBZ655372 HSD655372 HIH655372 GYL655372 GOP655372 GET655372 FUX655372 FLB655372 FBF655372 ERJ655372 EHN655372 DXR655372 DNV655372 DDZ655372 CUD655372 CKH655372 CAL655372 BQP655372 BGT655372 AWX655372 ANB655372 ADF655372 TJ655372 JN655372 R655372 WVZ589836 WMD589836 WCH589836 VSL589836 VIP589836 UYT589836 UOX589836 UFB589836 TVF589836 TLJ589836 TBN589836 SRR589836 SHV589836 RXZ589836 ROD589836 REH589836 QUL589836 QKP589836 QAT589836 PQX589836 PHB589836 OXF589836 ONJ589836 ODN589836 NTR589836 NJV589836 MZZ589836 MQD589836 MGH589836 LWL589836 LMP589836 LCT589836 KSX589836 KJB589836 JZF589836 JPJ589836 JFN589836 IVR589836 ILV589836 IBZ589836 HSD589836 HIH589836 GYL589836 GOP589836 GET589836 FUX589836 FLB589836 FBF589836 ERJ589836 EHN589836 DXR589836 DNV589836 DDZ589836 CUD589836 CKH589836 CAL589836 BQP589836 BGT589836 AWX589836 ANB589836 ADF589836 TJ589836 JN589836 R589836 WVZ524300 WMD524300 WCH524300 VSL524300 VIP524300 UYT524300 UOX524300 UFB524300 TVF524300 TLJ524300 TBN524300 SRR524300 SHV524300 RXZ524300 ROD524300 REH524300 QUL524300 QKP524300 QAT524300 PQX524300 PHB524300 OXF524300 ONJ524300 ODN524300 NTR524300 NJV524300 MZZ524300 MQD524300 MGH524300 LWL524300 LMP524300 LCT524300 KSX524300 KJB524300 JZF524300 JPJ524300 JFN524300 IVR524300 ILV524300 IBZ524300 HSD524300 HIH524300 GYL524300 GOP524300 GET524300 FUX524300 FLB524300 FBF524300 ERJ524300 EHN524300 DXR524300 DNV524300 DDZ524300 CUD524300 CKH524300 CAL524300 BQP524300 BGT524300 AWX524300 ANB524300 ADF524300 TJ524300 JN524300 R524300 WVZ458764 WMD458764 WCH458764 VSL458764 VIP458764 UYT458764 UOX458764 UFB458764 TVF458764 TLJ458764 TBN458764 SRR458764 SHV458764 RXZ458764 ROD458764 REH458764 QUL458764 QKP458764 QAT458764 PQX458764 PHB458764 OXF458764 ONJ458764 ODN458764 NTR458764 NJV458764 MZZ458764 MQD458764 MGH458764 LWL458764 LMP458764 LCT458764 KSX458764 KJB458764 JZF458764 JPJ458764 JFN458764 IVR458764 ILV458764 IBZ458764 HSD458764 HIH458764 GYL458764 GOP458764 GET458764 FUX458764 FLB458764 FBF458764 ERJ458764 EHN458764 DXR458764 DNV458764 DDZ458764 CUD458764 CKH458764 CAL458764 BQP458764 BGT458764 AWX458764 ANB458764 ADF458764 TJ458764 JN458764 R458764 WVZ393228 WMD393228 WCH393228 VSL393228 VIP393228 UYT393228 UOX393228 UFB393228 TVF393228 TLJ393228 TBN393228 SRR393228 SHV393228 RXZ393228 ROD393228 REH393228 QUL393228 QKP393228 QAT393228 PQX393228 PHB393228 OXF393228 ONJ393228 ODN393228 NTR393228 NJV393228 MZZ393228 MQD393228 MGH393228 LWL393228 LMP393228 LCT393228 KSX393228 KJB393228 JZF393228 JPJ393228 JFN393228 IVR393228 ILV393228 IBZ393228 HSD393228 HIH393228 GYL393228 GOP393228 GET393228 FUX393228 FLB393228 FBF393228 ERJ393228 EHN393228 DXR393228 DNV393228 DDZ393228 CUD393228 CKH393228 CAL393228 BQP393228 BGT393228 AWX393228 ANB393228 ADF393228 TJ393228 JN393228 R393228 WVZ327692 WMD327692 WCH327692 VSL327692 VIP327692 UYT327692 UOX327692 UFB327692 TVF327692 TLJ327692 TBN327692 SRR327692 SHV327692 RXZ327692 ROD327692 REH327692 QUL327692 QKP327692 QAT327692 PQX327692 PHB327692 OXF327692 ONJ327692 ODN327692 NTR327692 NJV327692 MZZ327692 MQD327692 MGH327692 LWL327692 LMP327692 LCT327692 KSX327692 KJB327692 JZF327692 JPJ327692 JFN327692 IVR327692 ILV327692 IBZ327692 HSD327692 HIH327692 GYL327692 GOP327692 GET327692 FUX327692 FLB327692 FBF327692 ERJ327692 EHN327692 DXR327692 DNV327692 DDZ327692 CUD327692 CKH327692 CAL327692 BQP327692 BGT327692 AWX327692 ANB327692 ADF327692 TJ327692 JN327692 R327692 WVZ262156 WMD262156 WCH262156 VSL262156 VIP262156 UYT262156 UOX262156 UFB262156 TVF262156 TLJ262156 TBN262156 SRR262156 SHV262156 RXZ262156 ROD262156 REH262156 QUL262156 QKP262156 QAT262156 PQX262156 PHB262156 OXF262156 ONJ262156 ODN262156 NTR262156 NJV262156 MZZ262156 MQD262156 MGH262156 LWL262156 LMP262156 LCT262156 KSX262156 KJB262156 JZF262156 JPJ262156 JFN262156 IVR262156 ILV262156 IBZ262156 HSD262156 HIH262156 GYL262156 GOP262156 GET262156 FUX262156 FLB262156 FBF262156 ERJ262156 EHN262156 DXR262156 DNV262156 DDZ262156 CUD262156 CKH262156 CAL262156 BQP262156 BGT262156 AWX262156 ANB262156 ADF262156 TJ262156 JN262156 R262156 WVZ196620 WMD196620 WCH196620 VSL196620 VIP196620 UYT196620 UOX196620 UFB196620 TVF196620 TLJ196620 TBN196620 SRR196620 SHV196620 RXZ196620 ROD196620 REH196620 QUL196620 QKP196620 QAT196620 PQX196620 PHB196620 OXF196620 ONJ196620 ODN196620 NTR196620 NJV196620 MZZ196620 MQD196620 MGH196620 LWL196620 LMP196620 LCT196620 KSX196620 KJB196620 JZF196620 JPJ196620 JFN196620 IVR196620 ILV196620 IBZ196620 HSD196620 HIH196620 GYL196620 GOP196620 GET196620 FUX196620 FLB196620 FBF196620 ERJ196620 EHN196620 DXR196620 DNV196620 DDZ196620 CUD196620 CKH196620 CAL196620 BQP196620 BGT196620 AWX196620 ANB196620 ADF196620 TJ196620 JN196620 R196620 WVZ131084 WMD131084 WCH131084 VSL131084 VIP131084 UYT131084 UOX131084 UFB131084 TVF131084 TLJ131084 TBN131084 SRR131084 SHV131084 RXZ131084 ROD131084 REH131084 QUL131084 QKP131084 QAT131084 PQX131084 PHB131084 OXF131084 ONJ131084 ODN131084 NTR131084 NJV131084 MZZ131084 MQD131084 MGH131084 LWL131084 LMP131084 LCT131084 KSX131084 KJB131084 JZF131084 JPJ131084 JFN131084 IVR131084 ILV131084 IBZ131084 HSD131084 HIH131084 GYL131084 GOP131084 GET131084 FUX131084 FLB131084 FBF131084 ERJ131084 EHN131084 DXR131084 DNV131084 DDZ131084 CUD131084 CKH131084 CAL131084 BQP131084 BGT131084 AWX131084 ANB131084 ADF131084 TJ131084 JN131084 R131084 WVZ65548 WMD65548 WCH65548 VSL65548 VIP65548 UYT65548 UOX65548 UFB65548 TVF65548 TLJ65548 TBN65548 SRR65548 SHV65548 RXZ65548 ROD65548 REH65548 QUL65548 QKP65548 QAT65548 PQX65548 PHB65548 OXF65548 ONJ65548 ODN65548 NTR65548 NJV65548 MZZ65548 MQD65548 MGH65548 LWL65548 LMP65548 LCT65548 KSX65548 KJB65548 JZF65548 JPJ65548 JFN65548 IVR65548 ILV65548 IBZ65548 HSD65548 HIH65548 GYL65548 GOP65548 GET65548 FUX65548 FLB65548 FBF65548 ERJ65548 EHN65548 DXR65548 DNV65548 DDZ65548 CUD65548 CKH65548 CAL65548 BQP65548 BGT65548 AWX65548 ANB65548 ADF65548 TJ65548 JN65548 R65548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VT983052 WLX983052 WCB983052 VSF983052 VIJ983052 UYN983052 UOR983052 UEV983052 TUZ983052 TLD983052 TBH983052 SRL983052 SHP983052 RXT983052 RNX983052 REB983052 QUF983052 QKJ983052 QAN983052 PQR983052 PGV983052 OWZ983052 OND983052 ODH983052 NTL983052 NJP983052 MZT983052 MPX983052 MGB983052 LWF983052 LMJ983052 LCN983052 KSR983052 KIV983052 JYZ983052 JPD983052 JFH983052 IVL983052 ILP983052 IBT983052 HRX983052 HIB983052 GYF983052 GOJ983052 GEN983052 FUR983052 FKV983052 FAZ983052 ERD983052 EHH983052 DXL983052 DNP983052 DDT983052 CTX983052 CKB983052 CAF983052 BQJ983052 BGN983052 AWR983052 AMV983052 ACZ983052 TD983052 JH983052 L983052 WVT917516 WLX917516 WCB917516 VSF917516 VIJ917516 UYN917516 UOR917516 UEV917516 TUZ917516 TLD917516 TBH917516 SRL917516 SHP917516 RXT917516 RNX917516 REB917516 QUF917516 QKJ917516 QAN917516 PQR917516 PGV917516 OWZ917516 OND917516 ODH917516 NTL917516 NJP917516 MZT917516 MPX917516 MGB917516 LWF917516 LMJ917516 LCN917516 KSR917516 KIV917516 JYZ917516 JPD917516 JFH917516 IVL917516 ILP917516 IBT917516 HRX917516 HIB917516 GYF917516 GOJ917516 GEN917516 FUR917516 FKV917516 FAZ917516 ERD917516 EHH917516 DXL917516 DNP917516 DDT917516 CTX917516 CKB917516 CAF917516 BQJ917516 BGN917516 AWR917516 AMV917516 ACZ917516 TD917516 JH917516 L917516 WVT851980 WLX851980 WCB851980 VSF851980 VIJ851980 UYN851980 UOR851980 UEV851980 TUZ851980 TLD851980 TBH851980 SRL851980 SHP851980 RXT851980 RNX851980 REB851980 QUF851980 QKJ851980 QAN851980 PQR851980 PGV851980 OWZ851980 OND851980 ODH851980 NTL851980 NJP851980 MZT851980 MPX851980 MGB851980 LWF851980 LMJ851980 LCN851980 KSR851980 KIV851980 JYZ851980 JPD851980 JFH851980 IVL851980 ILP851980 IBT851980 HRX851980 HIB851980 GYF851980 GOJ851980 GEN851980 FUR851980 FKV851980 FAZ851980 ERD851980 EHH851980 DXL851980 DNP851980 DDT851980 CTX851980 CKB851980 CAF851980 BQJ851980 BGN851980 AWR851980 AMV851980 ACZ851980 TD851980 JH851980 L851980 WVT786444 WLX786444 WCB786444 VSF786444 VIJ786444 UYN786444 UOR786444 UEV786444 TUZ786444 TLD786444 TBH786444 SRL786444 SHP786444 RXT786444 RNX786444 REB786444 QUF786444 QKJ786444 QAN786444 PQR786444 PGV786444 OWZ786444 OND786444 ODH786444 NTL786444 NJP786444 MZT786444 MPX786444 MGB786444 LWF786444 LMJ786444 LCN786444 KSR786444 KIV786444 JYZ786444 JPD786444 JFH786444 IVL786444 ILP786444 IBT786444 HRX786444 HIB786444 GYF786444 GOJ786444 GEN786444 FUR786444 FKV786444 FAZ786444 ERD786444 EHH786444 DXL786444 DNP786444 DDT786444 CTX786444 CKB786444 CAF786444 BQJ786444 BGN786444 AWR786444 AMV786444 ACZ786444 TD786444 JH786444 L786444 WVT720908 WLX720908 WCB720908 VSF720908 VIJ720908 UYN720908 UOR720908 UEV720908 TUZ720908 TLD720908 TBH720908 SRL720908 SHP720908 RXT720908 RNX720908 REB720908 QUF720908 QKJ720908 QAN720908 PQR720908 PGV720908 OWZ720908 OND720908 ODH720908 NTL720908 NJP720908 MZT720908 MPX720908 MGB720908 LWF720908 LMJ720908 LCN720908 KSR720908 KIV720908 JYZ720908 JPD720908 JFH720908 IVL720908 ILP720908 IBT720908 HRX720908 HIB720908 GYF720908 GOJ720908 GEN720908 FUR720908 FKV720908 FAZ720908 ERD720908 EHH720908 DXL720908 DNP720908 DDT720908 CTX720908 CKB720908 CAF720908 BQJ720908 BGN720908 AWR720908 AMV720908 ACZ720908 TD720908 JH720908 L720908 WVT655372 WLX655372 WCB655372 VSF655372 VIJ655372 UYN655372 UOR655372 UEV655372 TUZ655372 TLD655372 TBH655372 SRL655372 SHP655372 RXT655372 RNX655372 REB655372 QUF655372 QKJ655372 QAN655372 PQR655372 PGV655372 OWZ655372 OND655372 ODH655372 NTL655372 NJP655372 MZT655372 MPX655372 MGB655372 LWF655372 LMJ655372 LCN655372 KSR655372 KIV655372 JYZ655372 JPD655372 JFH655372 IVL655372 ILP655372 IBT655372 HRX655372 HIB655372 GYF655372 GOJ655372 GEN655372 FUR655372 FKV655372 FAZ655372 ERD655372 EHH655372 DXL655372 DNP655372 DDT655372 CTX655372 CKB655372 CAF655372 BQJ655372 BGN655372 AWR655372 AMV655372 ACZ655372 TD655372 JH655372 L655372 WVT589836 WLX589836 WCB589836 VSF589836 VIJ589836 UYN589836 UOR589836 UEV589836 TUZ589836 TLD589836 TBH589836 SRL589836 SHP589836 RXT589836 RNX589836 REB589836 QUF589836 QKJ589836 QAN589836 PQR589836 PGV589836 OWZ589836 OND589836 ODH589836 NTL589836 NJP589836 MZT589836 MPX589836 MGB589836 LWF589836 LMJ589836 LCN589836 KSR589836 KIV589836 JYZ589836 JPD589836 JFH589836 IVL589836 ILP589836 IBT589836 HRX589836 HIB589836 GYF589836 GOJ589836 GEN589836 FUR589836 FKV589836 FAZ589836 ERD589836 EHH589836 DXL589836 DNP589836 DDT589836 CTX589836 CKB589836 CAF589836 BQJ589836 BGN589836 AWR589836 AMV589836 ACZ589836 TD589836 JH589836 L589836 WVT524300 WLX524300 WCB524300 VSF524300 VIJ524300 UYN524300 UOR524300 UEV524300 TUZ524300 TLD524300 TBH524300 SRL524300 SHP524300 RXT524300 RNX524300 REB524300 QUF524300 QKJ524300 QAN524300 PQR524300 PGV524300 OWZ524300 OND524300 ODH524300 NTL524300 NJP524300 MZT524300 MPX524300 MGB524300 LWF524300 LMJ524300 LCN524300 KSR524300 KIV524300 JYZ524300 JPD524300 JFH524300 IVL524300 ILP524300 IBT524300 HRX524300 HIB524300 GYF524300 GOJ524300 GEN524300 FUR524300 FKV524300 FAZ524300 ERD524300 EHH524300 DXL524300 DNP524300 DDT524300 CTX524300 CKB524300 CAF524300 BQJ524300 BGN524300 AWR524300 AMV524300 ACZ524300 TD524300 JH524300 L524300 WVT458764 WLX458764 WCB458764 VSF458764 VIJ458764 UYN458764 UOR458764 UEV458764 TUZ458764 TLD458764 TBH458764 SRL458764 SHP458764 RXT458764 RNX458764 REB458764 QUF458764 QKJ458764 QAN458764 PQR458764 PGV458764 OWZ458764 OND458764 ODH458764 NTL458764 NJP458764 MZT458764 MPX458764 MGB458764 LWF458764 LMJ458764 LCN458764 KSR458764 KIV458764 JYZ458764 JPD458764 JFH458764 IVL458764 ILP458764 IBT458764 HRX458764 HIB458764 GYF458764 GOJ458764 GEN458764 FUR458764 FKV458764 FAZ458764 ERD458764 EHH458764 DXL458764 DNP458764 DDT458764 CTX458764 CKB458764 CAF458764 BQJ458764 BGN458764 AWR458764 AMV458764 ACZ458764 TD458764 JH458764 L458764 WVT393228 WLX393228 WCB393228 VSF393228 VIJ393228 UYN393228 UOR393228 UEV393228 TUZ393228 TLD393228 TBH393228 SRL393228 SHP393228 RXT393228 RNX393228 REB393228 QUF393228 QKJ393228 QAN393228 PQR393228 PGV393228 OWZ393228 OND393228 ODH393228 NTL393228 NJP393228 MZT393228 MPX393228 MGB393228 LWF393228 LMJ393228 LCN393228 KSR393228 KIV393228 JYZ393228 JPD393228 JFH393228 IVL393228 ILP393228 IBT393228 HRX393228 HIB393228 GYF393228 GOJ393228 GEN393228 FUR393228 FKV393228 FAZ393228 ERD393228 EHH393228 DXL393228 DNP393228 DDT393228 CTX393228 CKB393228 CAF393228 BQJ393228 BGN393228 AWR393228 AMV393228 ACZ393228 TD393228 JH393228 L393228 WVT327692 WLX327692 WCB327692 VSF327692 VIJ327692 UYN327692 UOR327692 UEV327692 TUZ327692 TLD327692 TBH327692 SRL327692 SHP327692 RXT327692 RNX327692 REB327692 QUF327692 QKJ327692 QAN327692 PQR327692 PGV327692 OWZ327692 OND327692 ODH327692 NTL327692 NJP327692 MZT327692 MPX327692 MGB327692 LWF327692 LMJ327692 LCN327692 KSR327692 KIV327692 JYZ327692 JPD327692 JFH327692 IVL327692 ILP327692 IBT327692 HRX327692 HIB327692 GYF327692 GOJ327692 GEN327692 FUR327692 FKV327692 FAZ327692 ERD327692 EHH327692 DXL327692 DNP327692 DDT327692 CTX327692 CKB327692 CAF327692 BQJ327692 BGN327692 AWR327692 AMV327692 ACZ327692 TD327692 JH327692 L327692 WVT262156 WLX262156 WCB262156 VSF262156 VIJ262156 UYN262156 UOR262156 UEV262156 TUZ262156 TLD262156 TBH262156 SRL262156 SHP262156 RXT262156 RNX262156 REB262156 QUF262156 QKJ262156 QAN262156 PQR262156 PGV262156 OWZ262156 OND262156 ODH262156 NTL262156 NJP262156 MZT262156 MPX262156 MGB262156 LWF262156 LMJ262156 LCN262156 KSR262156 KIV262156 JYZ262156 JPD262156 JFH262156 IVL262156 ILP262156 IBT262156 HRX262156 HIB262156 GYF262156 GOJ262156 GEN262156 FUR262156 FKV262156 FAZ262156 ERD262156 EHH262156 DXL262156 DNP262156 DDT262156 CTX262156 CKB262156 CAF262156 BQJ262156 BGN262156 AWR262156 AMV262156 ACZ262156 TD262156 JH262156 L262156 WVT196620 WLX196620 WCB196620 VSF196620 VIJ196620 UYN196620 UOR196620 UEV196620 TUZ196620 TLD196620 TBH196620 SRL196620 SHP196620 RXT196620 RNX196620 REB196620 QUF196620 QKJ196620 QAN196620 PQR196620 PGV196620 OWZ196620 OND196620 ODH196620 NTL196620 NJP196620 MZT196620 MPX196620 MGB196620 LWF196620 LMJ196620 LCN196620 KSR196620 KIV196620 JYZ196620 JPD196620 JFH196620 IVL196620 ILP196620 IBT196620 HRX196620 HIB196620 GYF196620 GOJ196620 GEN196620 FUR196620 FKV196620 FAZ196620 ERD196620 EHH196620 DXL196620 DNP196620 DDT196620 CTX196620 CKB196620 CAF196620 BQJ196620 BGN196620 AWR196620 AMV196620 ACZ196620 TD196620 JH196620 L196620 WVT131084 WLX131084 WCB131084 VSF131084 VIJ131084 UYN131084 UOR131084 UEV131084 TUZ131084 TLD131084 TBH131084 SRL131084 SHP131084 RXT131084 RNX131084 REB131084 QUF131084 QKJ131084 QAN131084 PQR131084 PGV131084 OWZ131084 OND131084 ODH131084 NTL131084 NJP131084 MZT131084 MPX131084 MGB131084 LWF131084 LMJ131084 LCN131084 KSR131084 KIV131084 JYZ131084 JPD131084 JFH131084 IVL131084 ILP131084 IBT131084 HRX131084 HIB131084 GYF131084 GOJ131084 GEN131084 FUR131084 FKV131084 FAZ131084 ERD131084 EHH131084 DXL131084 DNP131084 DDT131084 CTX131084 CKB131084 CAF131084 BQJ131084 BGN131084 AWR131084 AMV131084 ACZ131084 TD131084 JH131084 L131084 WVT65548 WLX65548 WCB65548 VSF65548 VIJ65548 UYN65548 UOR65548 UEV65548 TUZ65548 TLD65548 TBH65548 SRL65548 SHP65548 RXT65548 RNX65548 REB65548 QUF65548 QKJ65548 QAN65548 PQR65548 PGV65548 OWZ65548 OND65548 ODH65548 NTL65548 NJP65548 MZT65548 MPX65548 MGB65548 LWF65548 LMJ65548 LCN65548 KSR65548 KIV65548 JYZ65548 JPD65548 JFH65548 IVL65548 ILP65548 IBT65548 HRX65548 HIB65548 GYF65548 GOJ65548 GEN65548 FUR65548 FKV65548 FAZ65548 ERD65548 EHH65548 DXL65548 DNP65548 DDT65548 CTX65548 CKB65548 CAF65548 BQJ65548 BGN65548 AWR65548 AMV65548 ACZ65548 TD65548 JH65548 L65548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formula1>$I$100:$I$108</formula1>
    </dataValidation>
    <dataValidation type="list" allowBlank="1" showInputMessage="1" showErrorMessage="1" sqref="T21 WWB983049 WMF983049 WCJ983049 VSN983049 VIR983049 UYV983049 UOZ983049 UFD983049 TVH983049 TLL983049 TBP983049 SRT983049 SHX983049 RYB983049 ROF983049 REJ983049 QUN983049 QKR983049 QAV983049 PQZ983049 PHD983049 OXH983049 ONL983049 ODP983049 NTT983049 NJX983049 NAB983049 MQF983049 MGJ983049 LWN983049 LMR983049 LCV983049 KSZ983049 KJD983049 JZH983049 JPL983049 JFP983049 IVT983049 ILX983049 ICB983049 HSF983049 HIJ983049 GYN983049 GOR983049 GEV983049 FUZ983049 FLD983049 FBH983049 ERL983049 EHP983049 DXT983049 DNX983049 DEB983049 CUF983049 CKJ983049 CAN983049 BQR983049 BGV983049 AWZ983049 AND983049 ADH983049 TL983049 JP983049 T983049 WWB917513 WMF917513 WCJ917513 VSN917513 VIR917513 UYV917513 UOZ917513 UFD917513 TVH917513 TLL917513 TBP917513 SRT917513 SHX917513 RYB917513 ROF917513 REJ917513 QUN917513 QKR917513 QAV917513 PQZ917513 PHD917513 OXH917513 ONL917513 ODP917513 NTT917513 NJX917513 NAB917513 MQF917513 MGJ917513 LWN917513 LMR917513 LCV917513 KSZ917513 KJD917513 JZH917513 JPL917513 JFP917513 IVT917513 ILX917513 ICB917513 HSF917513 HIJ917513 GYN917513 GOR917513 GEV917513 FUZ917513 FLD917513 FBH917513 ERL917513 EHP917513 DXT917513 DNX917513 DEB917513 CUF917513 CKJ917513 CAN917513 BQR917513 BGV917513 AWZ917513 AND917513 ADH917513 TL917513 JP917513 T917513 WWB851977 WMF851977 WCJ851977 VSN851977 VIR851977 UYV851977 UOZ851977 UFD851977 TVH851977 TLL851977 TBP851977 SRT851977 SHX851977 RYB851977 ROF851977 REJ851977 QUN851977 QKR851977 QAV851977 PQZ851977 PHD851977 OXH851977 ONL851977 ODP851977 NTT851977 NJX851977 NAB851977 MQF851977 MGJ851977 LWN851977 LMR851977 LCV851977 KSZ851977 KJD851977 JZH851977 JPL851977 JFP851977 IVT851977 ILX851977 ICB851977 HSF851977 HIJ851977 GYN851977 GOR851977 GEV851977 FUZ851977 FLD851977 FBH851977 ERL851977 EHP851977 DXT851977 DNX851977 DEB851977 CUF851977 CKJ851977 CAN851977 BQR851977 BGV851977 AWZ851977 AND851977 ADH851977 TL851977 JP851977 T851977 WWB786441 WMF786441 WCJ786441 VSN786441 VIR786441 UYV786441 UOZ786441 UFD786441 TVH786441 TLL786441 TBP786441 SRT786441 SHX786441 RYB786441 ROF786441 REJ786441 QUN786441 QKR786441 QAV786441 PQZ786441 PHD786441 OXH786441 ONL786441 ODP786441 NTT786441 NJX786441 NAB786441 MQF786441 MGJ786441 LWN786441 LMR786441 LCV786441 KSZ786441 KJD786441 JZH786441 JPL786441 JFP786441 IVT786441 ILX786441 ICB786441 HSF786441 HIJ786441 GYN786441 GOR786441 GEV786441 FUZ786441 FLD786441 FBH786441 ERL786441 EHP786441 DXT786441 DNX786441 DEB786441 CUF786441 CKJ786441 CAN786441 BQR786441 BGV786441 AWZ786441 AND786441 ADH786441 TL786441 JP786441 T786441 WWB720905 WMF720905 WCJ720905 VSN720905 VIR720905 UYV720905 UOZ720905 UFD720905 TVH720905 TLL720905 TBP720905 SRT720905 SHX720905 RYB720905 ROF720905 REJ720905 QUN720905 QKR720905 QAV720905 PQZ720905 PHD720905 OXH720905 ONL720905 ODP720905 NTT720905 NJX720905 NAB720905 MQF720905 MGJ720905 LWN720905 LMR720905 LCV720905 KSZ720905 KJD720905 JZH720905 JPL720905 JFP720905 IVT720905 ILX720905 ICB720905 HSF720905 HIJ720905 GYN720905 GOR720905 GEV720905 FUZ720905 FLD720905 FBH720905 ERL720905 EHP720905 DXT720905 DNX720905 DEB720905 CUF720905 CKJ720905 CAN720905 BQR720905 BGV720905 AWZ720905 AND720905 ADH720905 TL720905 JP720905 T720905 WWB655369 WMF655369 WCJ655369 VSN655369 VIR655369 UYV655369 UOZ655369 UFD655369 TVH655369 TLL655369 TBP655369 SRT655369 SHX655369 RYB655369 ROF655369 REJ655369 QUN655369 QKR655369 QAV655369 PQZ655369 PHD655369 OXH655369 ONL655369 ODP655369 NTT655369 NJX655369 NAB655369 MQF655369 MGJ655369 LWN655369 LMR655369 LCV655369 KSZ655369 KJD655369 JZH655369 JPL655369 JFP655369 IVT655369 ILX655369 ICB655369 HSF655369 HIJ655369 GYN655369 GOR655369 GEV655369 FUZ655369 FLD655369 FBH655369 ERL655369 EHP655369 DXT655369 DNX655369 DEB655369 CUF655369 CKJ655369 CAN655369 BQR655369 BGV655369 AWZ655369 AND655369 ADH655369 TL655369 JP655369 T655369 WWB589833 WMF589833 WCJ589833 VSN589833 VIR589833 UYV589833 UOZ589833 UFD589833 TVH589833 TLL589833 TBP589833 SRT589833 SHX589833 RYB589833 ROF589833 REJ589833 QUN589833 QKR589833 QAV589833 PQZ589833 PHD589833 OXH589833 ONL589833 ODP589833 NTT589833 NJX589833 NAB589833 MQF589833 MGJ589833 LWN589833 LMR589833 LCV589833 KSZ589833 KJD589833 JZH589833 JPL589833 JFP589833 IVT589833 ILX589833 ICB589833 HSF589833 HIJ589833 GYN589833 GOR589833 GEV589833 FUZ589833 FLD589833 FBH589833 ERL589833 EHP589833 DXT589833 DNX589833 DEB589833 CUF589833 CKJ589833 CAN589833 BQR589833 BGV589833 AWZ589833 AND589833 ADH589833 TL589833 JP589833 T589833 WWB524297 WMF524297 WCJ524297 VSN524297 VIR524297 UYV524297 UOZ524297 UFD524297 TVH524297 TLL524297 TBP524297 SRT524297 SHX524297 RYB524297 ROF524297 REJ524297 QUN524297 QKR524297 QAV524297 PQZ524297 PHD524297 OXH524297 ONL524297 ODP524297 NTT524297 NJX524297 NAB524297 MQF524297 MGJ524297 LWN524297 LMR524297 LCV524297 KSZ524297 KJD524297 JZH524297 JPL524297 JFP524297 IVT524297 ILX524297 ICB524297 HSF524297 HIJ524297 GYN524297 GOR524297 GEV524297 FUZ524297 FLD524297 FBH524297 ERL524297 EHP524297 DXT524297 DNX524297 DEB524297 CUF524297 CKJ524297 CAN524297 BQR524297 BGV524297 AWZ524297 AND524297 ADH524297 TL524297 JP524297 T524297 WWB458761 WMF458761 WCJ458761 VSN458761 VIR458761 UYV458761 UOZ458761 UFD458761 TVH458761 TLL458761 TBP458761 SRT458761 SHX458761 RYB458761 ROF458761 REJ458761 QUN458761 QKR458761 QAV458761 PQZ458761 PHD458761 OXH458761 ONL458761 ODP458761 NTT458761 NJX458761 NAB458761 MQF458761 MGJ458761 LWN458761 LMR458761 LCV458761 KSZ458761 KJD458761 JZH458761 JPL458761 JFP458761 IVT458761 ILX458761 ICB458761 HSF458761 HIJ458761 GYN458761 GOR458761 GEV458761 FUZ458761 FLD458761 FBH458761 ERL458761 EHP458761 DXT458761 DNX458761 DEB458761 CUF458761 CKJ458761 CAN458761 BQR458761 BGV458761 AWZ458761 AND458761 ADH458761 TL458761 JP458761 T458761 WWB393225 WMF393225 WCJ393225 VSN393225 VIR393225 UYV393225 UOZ393225 UFD393225 TVH393225 TLL393225 TBP393225 SRT393225 SHX393225 RYB393225 ROF393225 REJ393225 QUN393225 QKR393225 QAV393225 PQZ393225 PHD393225 OXH393225 ONL393225 ODP393225 NTT393225 NJX393225 NAB393225 MQF393225 MGJ393225 LWN393225 LMR393225 LCV393225 KSZ393225 KJD393225 JZH393225 JPL393225 JFP393225 IVT393225 ILX393225 ICB393225 HSF393225 HIJ393225 GYN393225 GOR393225 GEV393225 FUZ393225 FLD393225 FBH393225 ERL393225 EHP393225 DXT393225 DNX393225 DEB393225 CUF393225 CKJ393225 CAN393225 BQR393225 BGV393225 AWZ393225 AND393225 ADH393225 TL393225 JP393225 T393225 WWB327689 WMF327689 WCJ327689 VSN327689 VIR327689 UYV327689 UOZ327689 UFD327689 TVH327689 TLL327689 TBP327689 SRT327689 SHX327689 RYB327689 ROF327689 REJ327689 QUN327689 QKR327689 QAV327689 PQZ327689 PHD327689 OXH327689 ONL327689 ODP327689 NTT327689 NJX327689 NAB327689 MQF327689 MGJ327689 LWN327689 LMR327689 LCV327689 KSZ327689 KJD327689 JZH327689 JPL327689 JFP327689 IVT327689 ILX327689 ICB327689 HSF327689 HIJ327689 GYN327689 GOR327689 GEV327689 FUZ327689 FLD327689 FBH327689 ERL327689 EHP327689 DXT327689 DNX327689 DEB327689 CUF327689 CKJ327689 CAN327689 BQR327689 BGV327689 AWZ327689 AND327689 ADH327689 TL327689 JP327689 T327689 WWB262153 WMF262153 WCJ262153 VSN262153 VIR262153 UYV262153 UOZ262153 UFD262153 TVH262153 TLL262153 TBP262153 SRT262153 SHX262153 RYB262153 ROF262153 REJ262153 QUN262153 QKR262153 QAV262153 PQZ262153 PHD262153 OXH262153 ONL262153 ODP262153 NTT262153 NJX262153 NAB262153 MQF262153 MGJ262153 LWN262153 LMR262153 LCV262153 KSZ262153 KJD262153 JZH262153 JPL262153 JFP262153 IVT262153 ILX262153 ICB262153 HSF262153 HIJ262153 GYN262153 GOR262153 GEV262153 FUZ262153 FLD262153 FBH262153 ERL262153 EHP262153 DXT262153 DNX262153 DEB262153 CUF262153 CKJ262153 CAN262153 BQR262153 BGV262153 AWZ262153 AND262153 ADH262153 TL262153 JP262153 T262153 WWB196617 WMF196617 WCJ196617 VSN196617 VIR196617 UYV196617 UOZ196617 UFD196617 TVH196617 TLL196617 TBP196617 SRT196617 SHX196617 RYB196617 ROF196617 REJ196617 QUN196617 QKR196617 QAV196617 PQZ196617 PHD196617 OXH196617 ONL196617 ODP196617 NTT196617 NJX196617 NAB196617 MQF196617 MGJ196617 LWN196617 LMR196617 LCV196617 KSZ196617 KJD196617 JZH196617 JPL196617 JFP196617 IVT196617 ILX196617 ICB196617 HSF196617 HIJ196617 GYN196617 GOR196617 GEV196617 FUZ196617 FLD196617 FBH196617 ERL196617 EHP196617 DXT196617 DNX196617 DEB196617 CUF196617 CKJ196617 CAN196617 BQR196617 BGV196617 AWZ196617 AND196617 ADH196617 TL196617 JP196617 T196617 WWB131081 WMF131081 WCJ131081 VSN131081 VIR131081 UYV131081 UOZ131081 UFD131081 TVH131081 TLL131081 TBP131081 SRT131081 SHX131081 RYB131081 ROF131081 REJ131081 QUN131081 QKR131081 QAV131081 PQZ131081 PHD131081 OXH131081 ONL131081 ODP131081 NTT131081 NJX131081 NAB131081 MQF131081 MGJ131081 LWN131081 LMR131081 LCV131081 KSZ131081 KJD131081 JZH131081 JPL131081 JFP131081 IVT131081 ILX131081 ICB131081 HSF131081 HIJ131081 GYN131081 GOR131081 GEV131081 FUZ131081 FLD131081 FBH131081 ERL131081 EHP131081 DXT131081 DNX131081 DEB131081 CUF131081 CKJ131081 CAN131081 BQR131081 BGV131081 AWZ131081 AND131081 ADH131081 TL131081 JP131081 T131081 WWB65545 WMF65545 WCJ65545 VSN65545 VIR65545 UYV65545 UOZ65545 UFD65545 TVH65545 TLL65545 TBP65545 SRT65545 SHX65545 RYB65545 ROF65545 REJ65545 QUN65545 QKR65545 QAV65545 PQZ65545 PHD65545 OXH65545 ONL65545 ODP65545 NTT65545 NJX65545 NAB65545 MQF65545 MGJ65545 LWN65545 LMR65545 LCV65545 KSZ65545 KJD65545 JZH65545 JPL65545 JFP65545 IVT65545 ILX65545 ICB65545 HSF65545 HIJ65545 GYN65545 GOR65545 GEV65545 FUZ65545 FLD65545 FBH65545 ERL65545 EHP65545 DXT65545 DNX65545 DEB65545 CUF65545 CKJ65545 CAN65545 BQR65545 BGV65545 AWZ65545 AND65545 ADH65545 TL65545 JP65545 T65545 WWB21 WMF21 WCJ21 VSN21 VIR21 UYV21 UOZ21 UFD21 TVH21 TLL21 TBP21 SRT21 SHX21 RYB21 ROF21 REJ21 QUN21 QKR21 QAV21 PQZ21 PHD21 OXH21 ONL21 ODP21 NTT21 NJX21 NAB21 MQF21 MGJ21 LWN21 LMR21 LCV21 KSZ21 KJD21 JZH21 JPL21 JFP21 IVT21 ILX21 ICB21 HSF21 HIJ21 GYN21 GOR21 GEV21 FUZ21 FLD21 FBH21 ERL21 EHP21 DXT21 DNX21 DEB21 CUF21 CKJ21 CAN21 BQR21 BGV21 AWZ21 AND21 ADH21 TL21 JP21">
      <formula1>$C$121:$C$124</formula1>
    </dataValidation>
    <dataValidation type="list" allowBlank="1" showInputMessage="1" showErrorMessage="1" sqref="AE20:AF21 WWM983048:WWN983049 WMQ983048:WMR983049 WCU983048:WCV983049 VSY983048:VSZ983049 VJC983048:VJD983049 UZG983048:UZH983049 UPK983048:UPL983049 UFO983048:UFP983049 TVS983048:TVT983049 TLW983048:TLX983049 TCA983048:TCB983049 SSE983048:SSF983049 SII983048:SIJ983049 RYM983048:RYN983049 ROQ983048:ROR983049 REU983048:REV983049 QUY983048:QUZ983049 QLC983048:QLD983049 QBG983048:QBH983049 PRK983048:PRL983049 PHO983048:PHP983049 OXS983048:OXT983049 ONW983048:ONX983049 OEA983048:OEB983049 NUE983048:NUF983049 NKI983048:NKJ983049 NAM983048:NAN983049 MQQ983048:MQR983049 MGU983048:MGV983049 LWY983048:LWZ983049 LNC983048:LND983049 LDG983048:LDH983049 KTK983048:KTL983049 KJO983048:KJP983049 JZS983048:JZT983049 JPW983048:JPX983049 JGA983048:JGB983049 IWE983048:IWF983049 IMI983048:IMJ983049 ICM983048:ICN983049 HSQ983048:HSR983049 HIU983048:HIV983049 GYY983048:GYZ983049 GPC983048:GPD983049 GFG983048:GFH983049 FVK983048:FVL983049 FLO983048:FLP983049 FBS983048:FBT983049 ERW983048:ERX983049 EIA983048:EIB983049 DYE983048:DYF983049 DOI983048:DOJ983049 DEM983048:DEN983049 CUQ983048:CUR983049 CKU983048:CKV983049 CAY983048:CAZ983049 BRC983048:BRD983049 BHG983048:BHH983049 AXK983048:AXL983049 ANO983048:ANP983049 ADS983048:ADT983049 TW983048:TX983049 KA983048:KB983049 AE983048:AF983049 WWM917512:WWN917513 WMQ917512:WMR917513 WCU917512:WCV917513 VSY917512:VSZ917513 VJC917512:VJD917513 UZG917512:UZH917513 UPK917512:UPL917513 UFO917512:UFP917513 TVS917512:TVT917513 TLW917512:TLX917513 TCA917512:TCB917513 SSE917512:SSF917513 SII917512:SIJ917513 RYM917512:RYN917513 ROQ917512:ROR917513 REU917512:REV917513 QUY917512:QUZ917513 QLC917512:QLD917513 QBG917512:QBH917513 PRK917512:PRL917513 PHO917512:PHP917513 OXS917512:OXT917513 ONW917512:ONX917513 OEA917512:OEB917513 NUE917512:NUF917513 NKI917512:NKJ917513 NAM917512:NAN917513 MQQ917512:MQR917513 MGU917512:MGV917513 LWY917512:LWZ917513 LNC917512:LND917513 LDG917512:LDH917513 KTK917512:KTL917513 KJO917512:KJP917513 JZS917512:JZT917513 JPW917512:JPX917513 JGA917512:JGB917513 IWE917512:IWF917513 IMI917512:IMJ917513 ICM917512:ICN917513 HSQ917512:HSR917513 HIU917512:HIV917513 GYY917512:GYZ917513 GPC917512:GPD917513 GFG917512:GFH917513 FVK917512:FVL917513 FLO917512:FLP917513 FBS917512:FBT917513 ERW917512:ERX917513 EIA917512:EIB917513 DYE917512:DYF917513 DOI917512:DOJ917513 DEM917512:DEN917513 CUQ917512:CUR917513 CKU917512:CKV917513 CAY917512:CAZ917513 BRC917512:BRD917513 BHG917512:BHH917513 AXK917512:AXL917513 ANO917512:ANP917513 ADS917512:ADT917513 TW917512:TX917513 KA917512:KB917513 AE917512:AF917513 WWM851976:WWN851977 WMQ851976:WMR851977 WCU851976:WCV851977 VSY851976:VSZ851977 VJC851976:VJD851977 UZG851976:UZH851977 UPK851976:UPL851977 UFO851976:UFP851977 TVS851976:TVT851977 TLW851976:TLX851977 TCA851976:TCB851977 SSE851976:SSF851977 SII851976:SIJ851977 RYM851976:RYN851977 ROQ851976:ROR851977 REU851976:REV851977 QUY851976:QUZ851977 QLC851976:QLD851977 QBG851976:QBH851977 PRK851976:PRL851977 PHO851976:PHP851977 OXS851976:OXT851977 ONW851976:ONX851977 OEA851976:OEB851977 NUE851976:NUF851977 NKI851976:NKJ851977 NAM851976:NAN851977 MQQ851976:MQR851977 MGU851976:MGV851977 LWY851976:LWZ851977 LNC851976:LND851977 LDG851976:LDH851977 KTK851976:KTL851977 KJO851976:KJP851977 JZS851976:JZT851977 JPW851976:JPX851977 JGA851976:JGB851977 IWE851976:IWF851977 IMI851976:IMJ851977 ICM851976:ICN851977 HSQ851976:HSR851977 HIU851976:HIV851977 GYY851976:GYZ851977 GPC851976:GPD851977 GFG851976:GFH851977 FVK851976:FVL851977 FLO851976:FLP851977 FBS851976:FBT851977 ERW851976:ERX851977 EIA851976:EIB851977 DYE851976:DYF851977 DOI851976:DOJ851977 DEM851976:DEN851977 CUQ851976:CUR851977 CKU851976:CKV851977 CAY851976:CAZ851977 BRC851976:BRD851977 BHG851976:BHH851977 AXK851976:AXL851977 ANO851976:ANP851977 ADS851976:ADT851977 TW851976:TX851977 KA851976:KB851977 AE851976:AF851977 WWM786440:WWN786441 WMQ786440:WMR786441 WCU786440:WCV786441 VSY786440:VSZ786441 VJC786440:VJD786441 UZG786440:UZH786441 UPK786440:UPL786441 UFO786440:UFP786441 TVS786440:TVT786441 TLW786440:TLX786441 TCA786440:TCB786441 SSE786440:SSF786441 SII786440:SIJ786441 RYM786440:RYN786441 ROQ786440:ROR786441 REU786440:REV786441 QUY786440:QUZ786441 QLC786440:QLD786441 QBG786440:QBH786441 PRK786440:PRL786441 PHO786440:PHP786441 OXS786440:OXT786441 ONW786440:ONX786441 OEA786440:OEB786441 NUE786440:NUF786441 NKI786440:NKJ786441 NAM786440:NAN786441 MQQ786440:MQR786441 MGU786440:MGV786441 LWY786440:LWZ786441 LNC786440:LND786441 LDG786440:LDH786441 KTK786440:KTL786441 KJO786440:KJP786441 JZS786440:JZT786441 JPW786440:JPX786441 JGA786440:JGB786441 IWE786440:IWF786441 IMI786440:IMJ786441 ICM786440:ICN786441 HSQ786440:HSR786441 HIU786440:HIV786441 GYY786440:GYZ786441 GPC786440:GPD786441 GFG786440:GFH786441 FVK786440:FVL786441 FLO786440:FLP786441 FBS786440:FBT786441 ERW786440:ERX786441 EIA786440:EIB786441 DYE786440:DYF786441 DOI786440:DOJ786441 DEM786440:DEN786441 CUQ786440:CUR786441 CKU786440:CKV786441 CAY786440:CAZ786441 BRC786440:BRD786441 BHG786440:BHH786441 AXK786440:AXL786441 ANO786440:ANP786441 ADS786440:ADT786441 TW786440:TX786441 KA786440:KB786441 AE786440:AF786441 WWM720904:WWN720905 WMQ720904:WMR720905 WCU720904:WCV720905 VSY720904:VSZ720905 VJC720904:VJD720905 UZG720904:UZH720905 UPK720904:UPL720905 UFO720904:UFP720905 TVS720904:TVT720905 TLW720904:TLX720905 TCA720904:TCB720905 SSE720904:SSF720905 SII720904:SIJ720905 RYM720904:RYN720905 ROQ720904:ROR720905 REU720904:REV720905 QUY720904:QUZ720905 QLC720904:QLD720905 QBG720904:QBH720905 PRK720904:PRL720905 PHO720904:PHP720905 OXS720904:OXT720905 ONW720904:ONX720905 OEA720904:OEB720905 NUE720904:NUF720905 NKI720904:NKJ720905 NAM720904:NAN720905 MQQ720904:MQR720905 MGU720904:MGV720905 LWY720904:LWZ720905 LNC720904:LND720905 LDG720904:LDH720905 KTK720904:KTL720905 KJO720904:KJP720905 JZS720904:JZT720905 JPW720904:JPX720905 JGA720904:JGB720905 IWE720904:IWF720905 IMI720904:IMJ720905 ICM720904:ICN720905 HSQ720904:HSR720905 HIU720904:HIV720905 GYY720904:GYZ720905 GPC720904:GPD720905 GFG720904:GFH720905 FVK720904:FVL720905 FLO720904:FLP720905 FBS720904:FBT720905 ERW720904:ERX720905 EIA720904:EIB720905 DYE720904:DYF720905 DOI720904:DOJ720905 DEM720904:DEN720905 CUQ720904:CUR720905 CKU720904:CKV720905 CAY720904:CAZ720905 BRC720904:BRD720905 BHG720904:BHH720905 AXK720904:AXL720905 ANO720904:ANP720905 ADS720904:ADT720905 TW720904:TX720905 KA720904:KB720905 AE720904:AF720905 WWM655368:WWN655369 WMQ655368:WMR655369 WCU655368:WCV655369 VSY655368:VSZ655369 VJC655368:VJD655369 UZG655368:UZH655369 UPK655368:UPL655369 UFO655368:UFP655369 TVS655368:TVT655369 TLW655368:TLX655369 TCA655368:TCB655369 SSE655368:SSF655369 SII655368:SIJ655369 RYM655368:RYN655369 ROQ655368:ROR655369 REU655368:REV655369 QUY655368:QUZ655369 QLC655368:QLD655369 QBG655368:QBH655369 PRK655368:PRL655369 PHO655368:PHP655369 OXS655368:OXT655369 ONW655368:ONX655369 OEA655368:OEB655369 NUE655368:NUF655369 NKI655368:NKJ655369 NAM655368:NAN655369 MQQ655368:MQR655369 MGU655368:MGV655369 LWY655368:LWZ655369 LNC655368:LND655369 LDG655368:LDH655369 KTK655368:KTL655369 KJO655368:KJP655369 JZS655368:JZT655369 JPW655368:JPX655369 JGA655368:JGB655369 IWE655368:IWF655369 IMI655368:IMJ655369 ICM655368:ICN655369 HSQ655368:HSR655369 HIU655368:HIV655369 GYY655368:GYZ655369 GPC655368:GPD655369 GFG655368:GFH655369 FVK655368:FVL655369 FLO655368:FLP655369 FBS655368:FBT655369 ERW655368:ERX655369 EIA655368:EIB655369 DYE655368:DYF655369 DOI655368:DOJ655369 DEM655368:DEN655369 CUQ655368:CUR655369 CKU655368:CKV655369 CAY655368:CAZ655369 BRC655368:BRD655369 BHG655368:BHH655369 AXK655368:AXL655369 ANO655368:ANP655369 ADS655368:ADT655369 TW655368:TX655369 KA655368:KB655369 AE655368:AF655369 WWM589832:WWN589833 WMQ589832:WMR589833 WCU589832:WCV589833 VSY589832:VSZ589833 VJC589832:VJD589833 UZG589832:UZH589833 UPK589832:UPL589833 UFO589832:UFP589833 TVS589832:TVT589833 TLW589832:TLX589833 TCA589832:TCB589833 SSE589832:SSF589833 SII589832:SIJ589833 RYM589832:RYN589833 ROQ589832:ROR589833 REU589832:REV589833 QUY589832:QUZ589833 QLC589832:QLD589833 QBG589832:QBH589833 PRK589832:PRL589833 PHO589832:PHP589833 OXS589832:OXT589833 ONW589832:ONX589833 OEA589832:OEB589833 NUE589832:NUF589833 NKI589832:NKJ589833 NAM589832:NAN589833 MQQ589832:MQR589833 MGU589832:MGV589833 LWY589832:LWZ589833 LNC589832:LND589833 LDG589832:LDH589833 KTK589832:KTL589833 KJO589832:KJP589833 JZS589832:JZT589833 JPW589832:JPX589833 JGA589832:JGB589833 IWE589832:IWF589833 IMI589832:IMJ589833 ICM589832:ICN589833 HSQ589832:HSR589833 HIU589832:HIV589833 GYY589832:GYZ589833 GPC589832:GPD589833 GFG589832:GFH589833 FVK589832:FVL589833 FLO589832:FLP589833 FBS589832:FBT589833 ERW589832:ERX589833 EIA589832:EIB589833 DYE589832:DYF589833 DOI589832:DOJ589833 DEM589832:DEN589833 CUQ589832:CUR589833 CKU589832:CKV589833 CAY589832:CAZ589833 BRC589832:BRD589833 BHG589832:BHH589833 AXK589832:AXL589833 ANO589832:ANP589833 ADS589832:ADT589833 TW589832:TX589833 KA589832:KB589833 AE589832:AF589833 WWM524296:WWN524297 WMQ524296:WMR524297 WCU524296:WCV524297 VSY524296:VSZ524297 VJC524296:VJD524297 UZG524296:UZH524297 UPK524296:UPL524297 UFO524296:UFP524297 TVS524296:TVT524297 TLW524296:TLX524297 TCA524296:TCB524297 SSE524296:SSF524297 SII524296:SIJ524297 RYM524296:RYN524297 ROQ524296:ROR524297 REU524296:REV524297 QUY524296:QUZ524297 QLC524296:QLD524297 QBG524296:QBH524297 PRK524296:PRL524297 PHO524296:PHP524297 OXS524296:OXT524297 ONW524296:ONX524297 OEA524296:OEB524297 NUE524296:NUF524297 NKI524296:NKJ524297 NAM524296:NAN524297 MQQ524296:MQR524297 MGU524296:MGV524297 LWY524296:LWZ524297 LNC524296:LND524297 LDG524296:LDH524297 KTK524296:KTL524297 KJO524296:KJP524297 JZS524296:JZT524297 JPW524296:JPX524297 JGA524296:JGB524297 IWE524296:IWF524297 IMI524296:IMJ524297 ICM524296:ICN524297 HSQ524296:HSR524297 HIU524296:HIV524297 GYY524296:GYZ524297 GPC524296:GPD524297 GFG524296:GFH524297 FVK524296:FVL524297 FLO524296:FLP524297 FBS524296:FBT524297 ERW524296:ERX524297 EIA524296:EIB524297 DYE524296:DYF524297 DOI524296:DOJ524297 DEM524296:DEN524297 CUQ524296:CUR524297 CKU524296:CKV524297 CAY524296:CAZ524297 BRC524296:BRD524297 BHG524296:BHH524297 AXK524296:AXL524297 ANO524296:ANP524297 ADS524296:ADT524297 TW524296:TX524297 KA524296:KB524297 AE524296:AF524297 WWM458760:WWN458761 WMQ458760:WMR458761 WCU458760:WCV458761 VSY458760:VSZ458761 VJC458760:VJD458761 UZG458760:UZH458761 UPK458760:UPL458761 UFO458760:UFP458761 TVS458760:TVT458761 TLW458760:TLX458761 TCA458760:TCB458761 SSE458760:SSF458761 SII458760:SIJ458761 RYM458760:RYN458761 ROQ458760:ROR458761 REU458760:REV458761 QUY458760:QUZ458761 QLC458760:QLD458761 QBG458760:QBH458761 PRK458760:PRL458761 PHO458760:PHP458761 OXS458760:OXT458761 ONW458760:ONX458761 OEA458760:OEB458761 NUE458760:NUF458761 NKI458760:NKJ458761 NAM458760:NAN458761 MQQ458760:MQR458761 MGU458760:MGV458761 LWY458760:LWZ458761 LNC458760:LND458761 LDG458760:LDH458761 KTK458760:KTL458761 KJO458760:KJP458761 JZS458760:JZT458761 JPW458760:JPX458761 JGA458760:JGB458761 IWE458760:IWF458761 IMI458760:IMJ458761 ICM458760:ICN458761 HSQ458760:HSR458761 HIU458760:HIV458761 GYY458760:GYZ458761 GPC458760:GPD458761 GFG458760:GFH458761 FVK458760:FVL458761 FLO458760:FLP458761 FBS458760:FBT458761 ERW458760:ERX458761 EIA458760:EIB458761 DYE458760:DYF458761 DOI458760:DOJ458761 DEM458760:DEN458761 CUQ458760:CUR458761 CKU458760:CKV458761 CAY458760:CAZ458761 BRC458760:BRD458761 BHG458760:BHH458761 AXK458760:AXL458761 ANO458760:ANP458761 ADS458760:ADT458761 TW458760:TX458761 KA458760:KB458761 AE458760:AF458761 WWM393224:WWN393225 WMQ393224:WMR393225 WCU393224:WCV393225 VSY393224:VSZ393225 VJC393224:VJD393225 UZG393224:UZH393225 UPK393224:UPL393225 UFO393224:UFP393225 TVS393224:TVT393225 TLW393224:TLX393225 TCA393224:TCB393225 SSE393224:SSF393225 SII393224:SIJ393225 RYM393224:RYN393225 ROQ393224:ROR393225 REU393224:REV393225 QUY393224:QUZ393225 QLC393224:QLD393225 QBG393224:QBH393225 PRK393224:PRL393225 PHO393224:PHP393225 OXS393224:OXT393225 ONW393224:ONX393225 OEA393224:OEB393225 NUE393224:NUF393225 NKI393224:NKJ393225 NAM393224:NAN393225 MQQ393224:MQR393225 MGU393224:MGV393225 LWY393224:LWZ393225 LNC393224:LND393225 LDG393224:LDH393225 KTK393224:KTL393225 KJO393224:KJP393225 JZS393224:JZT393225 JPW393224:JPX393225 JGA393224:JGB393225 IWE393224:IWF393225 IMI393224:IMJ393225 ICM393224:ICN393225 HSQ393224:HSR393225 HIU393224:HIV393225 GYY393224:GYZ393225 GPC393224:GPD393225 GFG393224:GFH393225 FVK393224:FVL393225 FLO393224:FLP393225 FBS393224:FBT393225 ERW393224:ERX393225 EIA393224:EIB393225 DYE393224:DYF393225 DOI393224:DOJ393225 DEM393224:DEN393225 CUQ393224:CUR393225 CKU393224:CKV393225 CAY393224:CAZ393225 BRC393224:BRD393225 BHG393224:BHH393225 AXK393224:AXL393225 ANO393224:ANP393225 ADS393224:ADT393225 TW393224:TX393225 KA393224:KB393225 AE393224:AF393225 WWM327688:WWN327689 WMQ327688:WMR327689 WCU327688:WCV327689 VSY327688:VSZ327689 VJC327688:VJD327689 UZG327688:UZH327689 UPK327688:UPL327689 UFO327688:UFP327689 TVS327688:TVT327689 TLW327688:TLX327689 TCA327688:TCB327689 SSE327688:SSF327689 SII327688:SIJ327689 RYM327688:RYN327689 ROQ327688:ROR327689 REU327688:REV327689 QUY327688:QUZ327689 QLC327688:QLD327689 QBG327688:QBH327689 PRK327688:PRL327689 PHO327688:PHP327689 OXS327688:OXT327689 ONW327688:ONX327689 OEA327688:OEB327689 NUE327688:NUF327689 NKI327688:NKJ327689 NAM327688:NAN327689 MQQ327688:MQR327689 MGU327688:MGV327689 LWY327688:LWZ327689 LNC327688:LND327689 LDG327688:LDH327689 KTK327688:KTL327689 KJO327688:KJP327689 JZS327688:JZT327689 JPW327688:JPX327689 JGA327688:JGB327689 IWE327688:IWF327689 IMI327688:IMJ327689 ICM327688:ICN327689 HSQ327688:HSR327689 HIU327688:HIV327689 GYY327688:GYZ327689 GPC327688:GPD327689 GFG327688:GFH327689 FVK327688:FVL327689 FLO327688:FLP327689 FBS327688:FBT327689 ERW327688:ERX327689 EIA327688:EIB327689 DYE327688:DYF327689 DOI327688:DOJ327689 DEM327688:DEN327689 CUQ327688:CUR327689 CKU327688:CKV327689 CAY327688:CAZ327689 BRC327688:BRD327689 BHG327688:BHH327689 AXK327688:AXL327689 ANO327688:ANP327689 ADS327688:ADT327689 TW327688:TX327689 KA327688:KB327689 AE327688:AF327689 WWM262152:WWN262153 WMQ262152:WMR262153 WCU262152:WCV262153 VSY262152:VSZ262153 VJC262152:VJD262153 UZG262152:UZH262153 UPK262152:UPL262153 UFO262152:UFP262153 TVS262152:TVT262153 TLW262152:TLX262153 TCA262152:TCB262153 SSE262152:SSF262153 SII262152:SIJ262153 RYM262152:RYN262153 ROQ262152:ROR262153 REU262152:REV262153 QUY262152:QUZ262153 QLC262152:QLD262153 QBG262152:QBH262153 PRK262152:PRL262153 PHO262152:PHP262153 OXS262152:OXT262153 ONW262152:ONX262153 OEA262152:OEB262153 NUE262152:NUF262153 NKI262152:NKJ262153 NAM262152:NAN262153 MQQ262152:MQR262153 MGU262152:MGV262153 LWY262152:LWZ262153 LNC262152:LND262153 LDG262152:LDH262153 KTK262152:KTL262153 KJO262152:KJP262153 JZS262152:JZT262153 JPW262152:JPX262153 JGA262152:JGB262153 IWE262152:IWF262153 IMI262152:IMJ262153 ICM262152:ICN262153 HSQ262152:HSR262153 HIU262152:HIV262153 GYY262152:GYZ262153 GPC262152:GPD262153 GFG262152:GFH262153 FVK262152:FVL262153 FLO262152:FLP262153 FBS262152:FBT262153 ERW262152:ERX262153 EIA262152:EIB262153 DYE262152:DYF262153 DOI262152:DOJ262153 DEM262152:DEN262153 CUQ262152:CUR262153 CKU262152:CKV262153 CAY262152:CAZ262153 BRC262152:BRD262153 BHG262152:BHH262153 AXK262152:AXL262153 ANO262152:ANP262153 ADS262152:ADT262153 TW262152:TX262153 KA262152:KB262153 AE262152:AF262153 WWM196616:WWN196617 WMQ196616:WMR196617 WCU196616:WCV196617 VSY196616:VSZ196617 VJC196616:VJD196617 UZG196616:UZH196617 UPK196616:UPL196617 UFO196616:UFP196617 TVS196616:TVT196617 TLW196616:TLX196617 TCA196616:TCB196617 SSE196616:SSF196617 SII196616:SIJ196617 RYM196616:RYN196617 ROQ196616:ROR196617 REU196616:REV196617 QUY196616:QUZ196617 QLC196616:QLD196617 QBG196616:QBH196617 PRK196616:PRL196617 PHO196616:PHP196617 OXS196616:OXT196617 ONW196616:ONX196617 OEA196616:OEB196617 NUE196616:NUF196617 NKI196616:NKJ196617 NAM196616:NAN196617 MQQ196616:MQR196617 MGU196616:MGV196617 LWY196616:LWZ196617 LNC196616:LND196617 LDG196616:LDH196617 KTK196616:KTL196617 KJO196616:KJP196617 JZS196616:JZT196617 JPW196616:JPX196617 JGA196616:JGB196617 IWE196616:IWF196617 IMI196616:IMJ196617 ICM196616:ICN196617 HSQ196616:HSR196617 HIU196616:HIV196617 GYY196616:GYZ196617 GPC196616:GPD196617 GFG196616:GFH196617 FVK196616:FVL196617 FLO196616:FLP196617 FBS196616:FBT196617 ERW196616:ERX196617 EIA196616:EIB196617 DYE196616:DYF196617 DOI196616:DOJ196617 DEM196616:DEN196617 CUQ196616:CUR196617 CKU196616:CKV196617 CAY196616:CAZ196617 BRC196616:BRD196617 BHG196616:BHH196617 AXK196616:AXL196617 ANO196616:ANP196617 ADS196616:ADT196617 TW196616:TX196617 KA196616:KB196617 AE196616:AF196617 WWM131080:WWN131081 WMQ131080:WMR131081 WCU131080:WCV131081 VSY131080:VSZ131081 VJC131080:VJD131081 UZG131080:UZH131081 UPK131080:UPL131081 UFO131080:UFP131081 TVS131080:TVT131081 TLW131080:TLX131081 TCA131080:TCB131081 SSE131080:SSF131081 SII131080:SIJ131081 RYM131080:RYN131081 ROQ131080:ROR131081 REU131080:REV131081 QUY131080:QUZ131081 QLC131080:QLD131081 QBG131080:QBH131081 PRK131080:PRL131081 PHO131080:PHP131081 OXS131080:OXT131081 ONW131080:ONX131081 OEA131080:OEB131081 NUE131080:NUF131081 NKI131080:NKJ131081 NAM131080:NAN131081 MQQ131080:MQR131081 MGU131080:MGV131081 LWY131080:LWZ131081 LNC131080:LND131081 LDG131080:LDH131081 KTK131080:KTL131081 KJO131080:KJP131081 JZS131080:JZT131081 JPW131080:JPX131081 JGA131080:JGB131081 IWE131080:IWF131081 IMI131080:IMJ131081 ICM131080:ICN131081 HSQ131080:HSR131081 HIU131080:HIV131081 GYY131080:GYZ131081 GPC131080:GPD131081 GFG131080:GFH131081 FVK131080:FVL131081 FLO131080:FLP131081 FBS131080:FBT131081 ERW131080:ERX131081 EIA131080:EIB131081 DYE131080:DYF131081 DOI131080:DOJ131081 DEM131080:DEN131081 CUQ131080:CUR131081 CKU131080:CKV131081 CAY131080:CAZ131081 BRC131080:BRD131081 BHG131080:BHH131081 AXK131080:AXL131081 ANO131080:ANP131081 ADS131080:ADT131081 TW131080:TX131081 KA131080:KB131081 AE131080:AF131081 WWM65544:WWN65545 WMQ65544:WMR65545 WCU65544:WCV65545 VSY65544:VSZ65545 VJC65544:VJD65545 UZG65544:UZH65545 UPK65544:UPL65545 UFO65544:UFP65545 TVS65544:TVT65545 TLW65544:TLX65545 TCA65544:TCB65545 SSE65544:SSF65545 SII65544:SIJ65545 RYM65544:RYN65545 ROQ65544:ROR65545 REU65544:REV65545 QUY65544:QUZ65545 QLC65544:QLD65545 QBG65544:QBH65545 PRK65544:PRL65545 PHO65544:PHP65545 OXS65544:OXT65545 ONW65544:ONX65545 OEA65544:OEB65545 NUE65544:NUF65545 NKI65544:NKJ65545 NAM65544:NAN65545 MQQ65544:MQR65545 MGU65544:MGV65545 LWY65544:LWZ65545 LNC65544:LND65545 LDG65544:LDH65545 KTK65544:KTL65545 KJO65544:KJP65545 JZS65544:JZT65545 JPW65544:JPX65545 JGA65544:JGB65545 IWE65544:IWF65545 IMI65544:IMJ65545 ICM65544:ICN65545 HSQ65544:HSR65545 HIU65544:HIV65545 GYY65544:GYZ65545 GPC65544:GPD65545 GFG65544:GFH65545 FVK65544:FVL65545 FLO65544:FLP65545 FBS65544:FBT65545 ERW65544:ERX65545 EIA65544:EIB65545 DYE65544:DYF65545 DOI65544:DOJ65545 DEM65544:DEN65545 CUQ65544:CUR65545 CKU65544:CKV65545 CAY65544:CAZ65545 BRC65544:BRD65545 BHG65544:BHH65545 AXK65544:AXL65545 ANO65544:ANP65545 ADS65544:ADT65545 TW65544:TX65545 KA65544:KB65545 AE65544:AF65545 WWM20:WWN21 WMQ20:WMR21 WCU20:WCV21 VSY20:VSZ21 VJC20:VJD21 UZG20:UZH21 UPK20:UPL21 UFO20:UFP21 TVS20:TVT21 TLW20:TLX21 TCA20:TCB21 SSE20:SSF21 SII20:SIJ21 RYM20:RYN21 ROQ20:ROR21 REU20:REV21 QUY20:QUZ21 QLC20:QLD21 QBG20:QBH21 PRK20:PRL21 PHO20:PHP21 OXS20:OXT21 ONW20:ONX21 OEA20:OEB21 NUE20:NUF21 NKI20:NKJ21 NAM20:NAN21 MQQ20:MQR21 MGU20:MGV21 LWY20:LWZ21 LNC20:LND21 LDG20:LDH21 KTK20:KTL21 KJO20:KJP21 JZS20:JZT21 JPW20:JPX21 JGA20:JGB21 IWE20:IWF21 IMI20:IMJ21 ICM20:ICN21 HSQ20:HSR21 HIU20:HIV21 GYY20:GYZ21 GPC20:GPD21 GFG20:GFH21 FVK20:FVL21 FLO20:FLP21 FBS20:FBT21 ERW20:ERX21 EIA20:EIB21 DYE20:DYF21 DOI20:DOJ21 DEM20:DEN21 CUQ20:CUR21 CKU20:CKV21 CAY20:CAZ21 BRC20:BRD21 BHG20:BHH21 AXK20:AXL21 ANO20:ANP21 ADS20:ADT21 TW20:TX21 KA20:KB21">
      <formula1>$J$112:$J$117</formula1>
    </dataValidation>
    <dataValidation type="list" allowBlank="1" showInputMessage="1" showErrorMessage="1" sqref="L25:AA25 WVT983053:WWI983053 WLX983053:WMM983053 WCB983053:WCQ983053 VSF983053:VSU983053 VIJ983053:VIY983053 UYN983053:UZC983053 UOR983053:UPG983053 UEV983053:UFK983053 TUZ983053:TVO983053 TLD983053:TLS983053 TBH983053:TBW983053 SRL983053:SSA983053 SHP983053:SIE983053 RXT983053:RYI983053 RNX983053:ROM983053 REB983053:REQ983053 QUF983053:QUU983053 QKJ983053:QKY983053 QAN983053:QBC983053 PQR983053:PRG983053 PGV983053:PHK983053 OWZ983053:OXO983053 OND983053:ONS983053 ODH983053:ODW983053 NTL983053:NUA983053 NJP983053:NKE983053 MZT983053:NAI983053 MPX983053:MQM983053 MGB983053:MGQ983053 LWF983053:LWU983053 LMJ983053:LMY983053 LCN983053:LDC983053 KSR983053:KTG983053 KIV983053:KJK983053 JYZ983053:JZO983053 JPD983053:JPS983053 JFH983053:JFW983053 IVL983053:IWA983053 ILP983053:IME983053 IBT983053:ICI983053 HRX983053:HSM983053 HIB983053:HIQ983053 GYF983053:GYU983053 GOJ983053:GOY983053 GEN983053:GFC983053 FUR983053:FVG983053 FKV983053:FLK983053 FAZ983053:FBO983053 ERD983053:ERS983053 EHH983053:EHW983053 DXL983053:DYA983053 DNP983053:DOE983053 DDT983053:DEI983053 CTX983053:CUM983053 CKB983053:CKQ983053 CAF983053:CAU983053 BQJ983053:BQY983053 BGN983053:BHC983053 AWR983053:AXG983053 AMV983053:ANK983053 ACZ983053:ADO983053 TD983053:TS983053 JH983053:JW983053 L983053:AA983053 WVT917517:WWI917517 WLX917517:WMM917517 WCB917517:WCQ917517 VSF917517:VSU917517 VIJ917517:VIY917517 UYN917517:UZC917517 UOR917517:UPG917517 UEV917517:UFK917517 TUZ917517:TVO917517 TLD917517:TLS917517 TBH917517:TBW917517 SRL917517:SSA917517 SHP917517:SIE917517 RXT917517:RYI917517 RNX917517:ROM917517 REB917517:REQ917517 QUF917517:QUU917517 QKJ917517:QKY917517 QAN917517:QBC917517 PQR917517:PRG917517 PGV917517:PHK917517 OWZ917517:OXO917517 OND917517:ONS917517 ODH917517:ODW917517 NTL917517:NUA917517 NJP917517:NKE917517 MZT917517:NAI917517 MPX917517:MQM917517 MGB917517:MGQ917517 LWF917517:LWU917517 LMJ917517:LMY917517 LCN917517:LDC917517 KSR917517:KTG917517 KIV917517:KJK917517 JYZ917517:JZO917517 JPD917517:JPS917517 JFH917517:JFW917517 IVL917517:IWA917517 ILP917517:IME917517 IBT917517:ICI917517 HRX917517:HSM917517 HIB917517:HIQ917517 GYF917517:GYU917517 GOJ917517:GOY917517 GEN917517:GFC917517 FUR917517:FVG917517 FKV917517:FLK917517 FAZ917517:FBO917517 ERD917517:ERS917517 EHH917517:EHW917517 DXL917517:DYA917517 DNP917517:DOE917517 DDT917517:DEI917517 CTX917517:CUM917517 CKB917517:CKQ917517 CAF917517:CAU917517 BQJ917517:BQY917517 BGN917517:BHC917517 AWR917517:AXG917517 AMV917517:ANK917517 ACZ917517:ADO917517 TD917517:TS917517 JH917517:JW917517 L917517:AA917517 WVT851981:WWI851981 WLX851981:WMM851981 WCB851981:WCQ851981 VSF851981:VSU851981 VIJ851981:VIY851981 UYN851981:UZC851981 UOR851981:UPG851981 UEV851981:UFK851981 TUZ851981:TVO851981 TLD851981:TLS851981 TBH851981:TBW851981 SRL851981:SSA851981 SHP851981:SIE851981 RXT851981:RYI851981 RNX851981:ROM851981 REB851981:REQ851981 QUF851981:QUU851981 QKJ851981:QKY851981 QAN851981:QBC851981 PQR851981:PRG851981 PGV851981:PHK851981 OWZ851981:OXO851981 OND851981:ONS851981 ODH851981:ODW851981 NTL851981:NUA851981 NJP851981:NKE851981 MZT851981:NAI851981 MPX851981:MQM851981 MGB851981:MGQ851981 LWF851981:LWU851981 LMJ851981:LMY851981 LCN851981:LDC851981 KSR851981:KTG851981 KIV851981:KJK851981 JYZ851981:JZO851981 JPD851981:JPS851981 JFH851981:JFW851981 IVL851981:IWA851981 ILP851981:IME851981 IBT851981:ICI851981 HRX851981:HSM851981 HIB851981:HIQ851981 GYF851981:GYU851981 GOJ851981:GOY851981 GEN851981:GFC851981 FUR851981:FVG851981 FKV851981:FLK851981 FAZ851981:FBO851981 ERD851981:ERS851981 EHH851981:EHW851981 DXL851981:DYA851981 DNP851981:DOE851981 DDT851981:DEI851981 CTX851981:CUM851981 CKB851981:CKQ851981 CAF851981:CAU851981 BQJ851981:BQY851981 BGN851981:BHC851981 AWR851981:AXG851981 AMV851981:ANK851981 ACZ851981:ADO851981 TD851981:TS851981 JH851981:JW851981 L851981:AA851981 WVT786445:WWI786445 WLX786445:WMM786445 WCB786445:WCQ786445 VSF786445:VSU786445 VIJ786445:VIY786445 UYN786445:UZC786445 UOR786445:UPG786445 UEV786445:UFK786445 TUZ786445:TVO786445 TLD786445:TLS786445 TBH786445:TBW786445 SRL786445:SSA786445 SHP786445:SIE786445 RXT786445:RYI786445 RNX786445:ROM786445 REB786445:REQ786445 QUF786445:QUU786445 QKJ786445:QKY786445 QAN786445:QBC786445 PQR786445:PRG786445 PGV786445:PHK786445 OWZ786445:OXO786445 OND786445:ONS786445 ODH786445:ODW786445 NTL786445:NUA786445 NJP786445:NKE786445 MZT786445:NAI786445 MPX786445:MQM786445 MGB786445:MGQ786445 LWF786445:LWU786445 LMJ786445:LMY786445 LCN786445:LDC786445 KSR786445:KTG786445 KIV786445:KJK786445 JYZ786445:JZO786445 JPD786445:JPS786445 JFH786445:JFW786445 IVL786445:IWA786445 ILP786445:IME786445 IBT786445:ICI786445 HRX786445:HSM786445 HIB786445:HIQ786445 GYF786445:GYU786445 GOJ786445:GOY786445 GEN786445:GFC786445 FUR786445:FVG786445 FKV786445:FLK786445 FAZ786445:FBO786445 ERD786445:ERS786445 EHH786445:EHW786445 DXL786445:DYA786445 DNP786445:DOE786445 DDT786445:DEI786445 CTX786445:CUM786445 CKB786445:CKQ786445 CAF786445:CAU786445 BQJ786445:BQY786445 BGN786445:BHC786445 AWR786445:AXG786445 AMV786445:ANK786445 ACZ786445:ADO786445 TD786445:TS786445 JH786445:JW786445 L786445:AA786445 WVT720909:WWI720909 WLX720909:WMM720909 WCB720909:WCQ720909 VSF720909:VSU720909 VIJ720909:VIY720909 UYN720909:UZC720909 UOR720909:UPG720909 UEV720909:UFK720909 TUZ720909:TVO720909 TLD720909:TLS720909 TBH720909:TBW720909 SRL720909:SSA720909 SHP720909:SIE720909 RXT720909:RYI720909 RNX720909:ROM720909 REB720909:REQ720909 QUF720909:QUU720909 QKJ720909:QKY720909 QAN720909:QBC720909 PQR720909:PRG720909 PGV720909:PHK720909 OWZ720909:OXO720909 OND720909:ONS720909 ODH720909:ODW720909 NTL720909:NUA720909 NJP720909:NKE720909 MZT720909:NAI720909 MPX720909:MQM720909 MGB720909:MGQ720909 LWF720909:LWU720909 LMJ720909:LMY720909 LCN720909:LDC720909 KSR720909:KTG720909 KIV720909:KJK720909 JYZ720909:JZO720909 JPD720909:JPS720909 JFH720909:JFW720909 IVL720909:IWA720909 ILP720909:IME720909 IBT720909:ICI720909 HRX720909:HSM720909 HIB720909:HIQ720909 GYF720909:GYU720909 GOJ720909:GOY720909 GEN720909:GFC720909 FUR720909:FVG720909 FKV720909:FLK720909 FAZ720909:FBO720909 ERD720909:ERS720909 EHH720909:EHW720909 DXL720909:DYA720909 DNP720909:DOE720909 DDT720909:DEI720909 CTX720909:CUM720909 CKB720909:CKQ720909 CAF720909:CAU720909 BQJ720909:BQY720909 BGN720909:BHC720909 AWR720909:AXG720909 AMV720909:ANK720909 ACZ720909:ADO720909 TD720909:TS720909 JH720909:JW720909 L720909:AA720909 WVT655373:WWI655373 WLX655373:WMM655373 WCB655373:WCQ655373 VSF655373:VSU655373 VIJ655373:VIY655373 UYN655373:UZC655373 UOR655373:UPG655373 UEV655373:UFK655373 TUZ655373:TVO655373 TLD655373:TLS655373 TBH655373:TBW655373 SRL655373:SSA655373 SHP655373:SIE655373 RXT655373:RYI655373 RNX655373:ROM655373 REB655373:REQ655373 QUF655373:QUU655373 QKJ655373:QKY655373 QAN655373:QBC655373 PQR655373:PRG655373 PGV655373:PHK655373 OWZ655373:OXO655373 OND655373:ONS655373 ODH655373:ODW655373 NTL655373:NUA655373 NJP655373:NKE655373 MZT655373:NAI655373 MPX655373:MQM655373 MGB655373:MGQ655373 LWF655373:LWU655373 LMJ655373:LMY655373 LCN655373:LDC655373 KSR655373:KTG655373 KIV655373:KJK655373 JYZ655373:JZO655373 JPD655373:JPS655373 JFH655373:JFW655373 IVL655373:IWA655373 ILP655373:IME655373 IBT655373:ICI655373 HRX655373:HSM655373 HIB655373:HIQ655373 GYF655373:GYU655373 GOJ655373:GOY655373 GEN655373:GFC655373 FUR655373:FVG655373 FKV655373:FLK655373 FAZ655373:FBO655373 ERD655373:ERS655373 EHH655373:EHW655373 DXL655373:DYA655373 DNP655373:DOE655373 DDT655373:DEI655373 CTX655373:CUM655373 CKB655373:CKQ655373 CAF655373:CAU655373 BQJ655373:BQY655373 BGN655373:BHC655373 AWR655373:AXG655373 AMV655373:ANK655373 ACZ655373:ADO655373 TD655373:TS655373 JH655373:JW655373 L655373:AA655373 WVT589837:WWI589837 WLX589837:WMM589837 WCB589837:WCQ589837 VSF589837:VSU589837 VIJ589837:VIY589837 UYN589837:UZC589837 UOR589837:UPG589837 UEV589837:UFK589837 TUZ589837:TVO589837 TLD589837:TLS589837 TBH589837:TBW589837 SRL589837:SSA589837 SHP589837:SIE589837 RXT589837:RYI589837 RNX589837:ROM589837 REB589837:REQ589837 QUF589837:QUU589837 QKJ589837:QKY589837 QAN589837:QBC589837 PQR589837:PRG589837 PGV589837:PHK589837 OWZ589837:OXO589837 OND589837:ONS589837 ODH589837:ODW589837 NTL589837:NUA589837 NJP589837:NKE589837 MZT589837:NAI589837 MPX589837:MQM589837 MGB589837:MGQ589837 LWF589837:LWU589837 LMJ589837:LMY589837 LCN589837:LDC589837 KSR589837:KTG589837 KIV589837:KJK589837 JYZ589837:JZO589837 JPD589837:JPS589837 JFH589837:JFW589837 IVL589837:IWA589837 ILP589837:IME589837 IBT589837:ICI589837 HRX589837:HSM589837 HIB589837:HIQ589837 GYF589837:GYU589837 GOJ589837:GOY589837 GEN589837:GFC589837 FUR589837:FVG589837 FKV589837:FLK589837 FAZ589837:FBO589837 ERD589837:ERS589837 EHH589837:EHW589837 DXL589837:DYA589837 DNP589837:DOE589837 DDT589837:DEI589837 CTX589837:CUM589837 CKB589837:CKQ589837 CAF589837:CAU589837 BQJ589837:BQY589837 BGN589837:BHC589837 AWR589837:AXG589837 AMV589837:ANK589837 ACZ589837:ADO589837 TD589837:TS589837 JH589837:JW589837 L589837:AA589837 WVT524301:WWI524301 WLX524301:WMM524301 WCB524301:WCQ524301 VSF524301:VSU524301 VIJ524301:VIY524301 UYN524301:UZC524301 UOR524301:UPG524301 UEV524301:UFK524301 TUZ524301:TVO524301 TLD524301:TLS524301 TBH524301:TBW524301 SRL524301:SSA524301 SHP524301:SIE524301 RXT524301:RYI524301 RNX524301:ROM524301 REB524301:REQ524301 QUF524301:QUU524301 QKJ524301:QKY524301 QAN524301:QBC524301 PQR524301:PRG524301 PGV524301:PHK524301 OWZ524301:OXO524301 OND524301:ONS524301 ODH524301:ODW524301 NTL524301:NUA524301 NJP524301:NKE524301 MZT524301:NAI524301 MPX524301:MQM524301 MGB524301:MGQ524301 LWF524301:LWU524301 LMJ524301:LMY524301 LCN524301:LDC524301 KSR524301:KTG524301 KIV524301:KJK524301 JYZ524301:JZO524301 JPD524301:JPS524301 JFH524301:JFW524301 IVL524301:IWA524301 ILP524301:IME524301 IBT524301:ICI524301 HRX524301:HSM524301 HIB524301:HIQ524301 GYF524301:GYU524301 GOJ524301:GOY524301 GEN524301:GFC524301 FUR524301:FVG524301 FKV524301:FLK524301 FAZ524301:FBO524301 ERD524301:ERS524301 EHH524301:EHW524301 DXL524301:DYA524301 DNP524301:DOE524301 DDT524301:DEI524301 CTX524301:CUM524301 CKB524301:CKQ524301 CAF524301:CAU524301 BQJ524301:BQY524301 BGN524301:BHC524301 AWR524301:AXG524301 AMV524301:ANK524301 ACZ524301:ADO524301 TD524301:TS524301 JH524301:JW524301 L524301:AA524301 WVT458765:WWI458765 WLX458765:WMM458765 WCB458765:WCQ458765 VSF458765:VSU458765 VIJ458765:VIY458765 UYN458765:UZC458765 UOR458765:UPG458765 UEV458765:UFK458765 TUZ458765:TVO458765 TLD458765:TLS458765 TBH458765:TBW458765 SRL458765:SSA458765 SHP458765:SIE458765 RXT458765:RYI458765 RNX458765:ROM458765 REB458765:REQ458765 QUF458765:QUU458765 QKJ458765:QKY458765 QAN458765:QBC458765 PQR458765:PRG458765 PGV458765:PHK458765 OWZ458765:OXO458765 OND458765:ONS458765 ODH458765:ODW458765 NTL458765:NUA458765 NJP458765:NKE458765 MZT458765:NAI458765 MPX458765:MQM458765 MGB458765:MGQ458765 LWF458765:LWU458765 LMJ458765:LMY458765 LCN458765:LDC458765 KSR458765:KTG458765 KIV458765:KJK458765 JYZ458765:JZO458765 JPD458765:JPS458765 JFH458765:JFW458765 IVL458765:IWA458765 ILP458765:IME458765 IBT458765:ICI458765 HRX458765:HSM458765 HIB458765:HIQ458765 GYF458765:GYU458765 GOJ458765:GOY458765 GEN458765:GFC458765 FUR458765:FVG458765 FKV458765:FLK458765 FAZ458765:FBO458765 ERD458765:ERS458765 EHH458765:EHW458765 DXL458765:DYA458765 DNP458765:DOE458765 DDT458765:DEI458765 CTX458765:CUM458765 CKB458765:CKQ458765 CAF458765:CAU458765 BQJ458765:BQY458765 BGN458765:BHC458765 AWR458765:AXG458765 AMV458765:ANK458765 ACZ458765:ADO458765 TD458765:TS458765 JH458765:JW458765 L458765:AA458765 WVT393229:WWI393229 WLX393229:WMM393229 WCB393229:WCQ393229 VSF393229:VSU393229 VIJ393229:VIY393229 UYN393229:UZC393229 UOR393229:UPG393229 UEV393229:UFK393229 TUZ393229:TVO393229 TLD393229:TLS393229 TBH393229:TBW393229 SRL393229:SSA393229 SHP393229:SIE393229 RXT393229:RYI393229 RNX393229:ROM393229 REB393229:REQ393229 QUF393229:QUU393229 QKJ393229:QKY393229 QAN393229:QBC393229 PQR393229:PRG393229 PGV393229:PHK393229 OWZ393229:OXO393229 OND393229:ONS393229 ODH393229:ODW393229 NTL393229:NUA393229 NJP393229:NKE393229 MZT393229:NAI393229 MPX393229:MQM393229 MGB393229:MGQ393229 LWF393229:LWU393229 LMJ393229:LMY393229 LCN393229:LDC393229 KSR393229:KTG393229 KIV393229:KJK393229 JYZ393229:JZO393229 JPD393229:JPS393229 JFH393229:JFW393229 IVL393229:IWA393229 ILP393229:IME393229 IBT393229:ICI393229 HRX393229:HSM393229 HIB393229:HIQ393229 GYF393229:GYU393229 GOJ393229:GOY393229 GEN393229:GFC393229 FUR393229:FVG393229 FKV393229:FLK393229 FAZ393229:FBO393229 ERD393229:ERS393229 EHH393229:EHW393229 DXL393229:DYA393229 DNP393229:DOE393229 DDT393229:DEI393229 CTX393229:CUM393229 CKB393229:CKQ393229 CAF393229:CAU393229 BQJ393229:BQY393229 BGN393229:BHC393229 AWR393229:AXG393229 AMV393229:ANK393229 ACZ393229:ADO393229 TD393229:TS393229 JH393229:JW393229 L393229:AA393229 WVT327693:WWI327693 WLX327693:WMM327693 WCB327693:WCQ327693 VSF327693:VSU327693 VIJ327693:VIY327693 UYN327693:UZC327693 UOR327693:UPG327693 UEV327693:UFK327693 TUZ327693:TVO327693 TLD327693:TLS327693 TBH327693:TBW327693 SRL327693:SSA327693 SHP327693:SIE327693 RXT327693:RYI327693 RNX327693:ROM327693 REB327693:REQ327693 QUF327693:QUU327693 QKJ327693:QKY327693 QAN327693:QBC327693 PQR327693:PRG327693 PGV327693:PHK327693 OWZ327693:OXO327693 OND327693:ONS327693 ODH327693:ODW327693 NTL327693:NUA327693 NJP327693:NKE327693 MZT327693:NAI327693 MPX327693:MQM327693 MGB327693:MGQ327693 LWF327693:LWU327693 LMJ327693:LMY327693 LCN327693:LDC327693 KSR327693:KTG327693 KIV327693:KJK327693 JYZ327693:JZO327693 JPD327693:JPS327693 JFH327693:JFW327693 IVL327693:IWA327693 ILP327693:IME327693 IBT327693:ICI327693 HRX327693:HSM327693 HIB327693:HIQ327693 GYF327693:GYU327693 GOJ327693:GOY327693 GEN327693:GFC327693 FUR327693:FVG327693 FKV327693:FLK327693 FAZ327693:FBO327693 ERD327693:ERS327693 EHH327693:EHW327693 DXL327693:DYA327693 DNP327693:DOE327693 DDT327693:DEI327693 CTX327693:CUM327693 CKB327693:CKQ327693 CAF327693:CAU327693 BQJ327693:BQY327693 BGN327693:BHC327693 AWR327693:AXG327693 AMV327693:ANK327693 ACZ327693:ADO327693 TD327693:TS327693 JH327693:JW327693 L327693:AA327693 WVT262157:WWI262157 WLX262157:WMM262157 WCB262157:WCQ262157 VSF262157:VSU262157 VIJ262157:VIY262157 UYN262157:UZC262157 UOR262157:UPG262157 UEV262157:UFK262157 TUZ262157:TVO262157 TLD262157:TLS262157 TBH262157:TBW262157 SRL262157:SSA262157 SHP262157:SIE262157 RXT262157:RYI262157 RNX262157:ROM262157 REB262157:REQ262157 QUF262157:QUU262157 QKJ262157:QKY262157 QAN262157:QBC262157 PQR262157:PRG262157 PGV262157:PHK262157 OWZ262157:OXO262157 OND262157:ONS262157 ODH262157:ODW262157 NTL262157:NUA262157 NJP262157:NKE262157 MZT262157:NAI262157 MPX262157:MQM262157 MGB262157:MGQ262157 LWF262157:LWU262157 LMJ262157:LMY262157 LCN262157:LDC262157 KSR262157:KTG262157 KIV262157:KJK262157 JYZ262157:JZO262157 JPD262157:JPS262157 JFH262157:JFW262157 IVL262157:IWA262157 ILP262157:IME262157 IBT262157:ICI262157 HRX262157:HSM262157 HIB262157:HIQ262157 GYF262157:GYU262157 GOJ262157:GOY262157 GEN262157:GFC262157 FUR262157:FVG262157 FKV262157:FLK262157 FAZ262157:FBO262157 ERD262157:ERS262157 EHH262157:EHW262157 DXL262157:DYA262157 DNP262157:DOE262157 DDT262157:DEI262157 CTX262157:CUM262157 CKB262157:CKQ262157 CAF262157:CAU262157 BQJ262157:BQY262157 BGN262157:BHC262157 AWR262157:AXG262157 AMV262157:ANK262157 ACZ262157:ADO262157 TD262157:TS262157 JH262157:JW262157 L262157:AA262157 WVT196621:WWI196621 WLX196621:WMM196621 WCB196621:WCQ196621 VSF196621:VSU196621 VIJ196621:VIY196621 UYN196621:UZC196621 UOR196621:UPG196621 UEV196621:UFK196621 TUZ196621:TVO196621 TLD196621:TLS196621 TBH196621:TBW196621 SRL196621:SSA196621 SHP196621:SIE196621 RXT196621:RYI196621 RNX196621:ROM196621 REB196621:REQ196621 QUF196621:QUU196621 QKJ196621:QKY196621 QAN196621:QBC196621 PQR196621:PRG196621 PGV196621:PHK196621 OWZ196621:OXO196621 OND196621:ONS196621 ODH196621:ODW196621 NTL196621:NUA196621 NJP196621:NKE196621 MZT196621:NAI196621 MPX196621:MQM196621 MGB196621:MGQ196621 LWF196621:LWU196621 LMJ196621:LMY196621 LCN196621:LDC196621 KSR196621:KTG196621 KIV196621:KJK196621 JYZ196621:JZO196621 JPD196621:JPS196621 JFH196621:JFW196621 IVL196621:IWA196621 ILP196621:IME196621 IBT196621:ICI196621 HRX196621:HSM196621 HIB196621:HIQ196621 GYF196621:GYU196621 GOJ196621:GOY196621 GEN196621:GFC196621 FUR196621:FVG196621 FKV196621:FLK196621 FAZ196621:FBO196621 ERD196621:ERS196621 EHH196621:EHW196621 DXL196621:DYA196621 DNP196621:DOE196621 DDT196621:DEI196621 CTX196621:CUM196621 CKB196621:CKQ196621 CAF196621:CAU196621 BQJ196621:BQY196621 BGN196621:BHC196621 AWR196621:AXG196621 AMV196621:ANK196621 ACZ196621:ADO196621 TD196621:TS196621 JH196621:JW196621 L196621:AA196621 WVT131085:WWI131085 WLX131085:WMM131085 WCB131085:WCQ131085 VSF131085:VSU131085 VIJ131085:VIY131085 UYN131085:UZC131085 UOR131085:UPG131085 UEV131085:UFK131085 TUZ131085:TVO131085 TLD131085:TLS131085 TBH131085:TBW131085 SRL131085:SSA131085 SHP131085:SIE131085 RXT131085:RYI131085 RNX131085:ROM131085 REB131085:REQ131085 QUF131085:QUU131085 QKJ131085:QKY131085 QAN131085:QBC131085 PQR131085:PRG131085 PGV131085:PHK131085 OWZ131085:OXO131085 OND131085:ONS131085 ODH131085:ODW131085 NTL131085:NUA131085 NJP131085:NKE131085 MZT131085:NAI131085 MPX131085:MQM131085 MGB131085:MGQ131085 LWF131085:LWU131085 LMJ131085:LMY131085 LCN131085:LDC131085 KSR131085:KTG131085 KIV131085:KJK131085 JYZ131085:JZO131085 JPD131085:JPS131085 JFH131085:JFW131085 IVL131085:IWA131085 ILP131085:IME131085 IBT131085:ICI131085 HRX131085:HSM131085 HIB131085:HIQ131085 GYF131085:GYU131085 GOJ131085:GOY131085 GEN131085:GFC131085 FUR131085:FVG131085 FKV131085:FLK131085 FAZ131085:FBO131085 ERD131085:ERS131085 EHH131085:EHW131085 DXL131085:DYA131085 DNP131085:DOE131085 DDT131085:DEI131085 CTX131085:CUM131085 CKB131085:CKQ131085 CAF131085:CAU131085 BQJ131085:BQY131085 BGN131085:BHC131085 AWR131085:AXG131085 AMV131085:ANK131085 ACZ131085:ADO131085 TD131085:TS131085 JH131085:JW131085 L131085:AA131085 WVT65549:WWI65549 WLX65549:WMM65549 WCB65549:WCQ65549 VSF65549:VSU65549 VIJ65549:VIY65549 UYN65549:UZC65549 UOR65549:UPG65549 UEV65549:UFK65549 TUZ65549:TVO65549 TLD65549:TLS65549 TBH65549:TBW65549 SRL65549:SSA65549 SHP65549:SIE65549 RXT65549:RYI65549 RNX65549:ROM65549 REB65549:REQ65549 QUF65549:QUU65549 QKJ65549:QKY65549 QAN65549:QBC65549 PQR65549:PRG65549 PGV65549:PHK65549 OWZ65549:OXO65549 OND65549:ONS65549 ODH65549:ODW65549 NTL65549:NUA65549 NJP65549:NKE65549 MZT65549:NAI65549 MPX65549:MQM65549 MGB65549:MGQ65549 LWF65549:LWU65549 LMJ65549:LMY65549 LCN65549:LDC65549 KSR65549:KTG65549 KIV65549:KJK65549 JYZ65549:JZO65549 JPD65549:JPS65549 JFH65549:JFW65549 IVL65549:IWA65549 ILP65549:IME65549 IBT65549:ICI65549 HRX65549:HSM65549 HIB65549:HIQ65549 GYF65549:GYU65549 GOJ65549:GOY65549 GEN65549:GFC65549 FUR65549:FVG65549 FKV65549:FLK65549 FAZ65549:FBO65549 ERD65549:ERS65549 EHH65549:EHW65549 DXL65549:DYA65549 DNP65549:DOE65549 DDT65549:DEI65549 CTX65549:CUM65549 CKB65549:CKQ65549 CAF65549:CAU65549 BQJ65549:BQY65549 BGN65549:BHC65549 AWR65549:AXG65549 AMV65549:ANK65549 ACZ65549:ADO65549 TD65549:TS65549 JH65549:JW65549 L65549:AA65549 WVT25:WWI25 WLX25:WMM25 WCB25:WCQ25 VSF25:VSU25 VIJ25:VIY25 UYN25:UZC25 UOR25:UPG25 UEV25:UFK25 TUZ25:TVO25 TLD25:TLS25 TBH25:TBW25 SRL25:SSA25 SHP25:SIE25 RXT25:RYI25 RNX25:ROM25 REB25:REQ25 QUF25:QUU25 QKJ25:QKY25 QAN25:QBC25 PQR25:PRG25 PGV25:PHK25 OWZ25:OXO25 OND25:ONS25 ODH25:ODW25 NTL25:NUA25 NJP25:NKE25 MZT25:NAI25 MPX25:MQM25 MGB25:MGQ25 LWF25:LWU25 LMJ25:LMY25 LCN25:LDC25 KSR25:KTG25 KIV25:KJK25 JYZ25:JZO25 JPD25:JPS25 JFH25:JFW25 IVL25:IWA25 ILP25:IME25 IBT25:ICI25 HRX25:HSM25 HIB25:HIQ25 GYF25:GYU25 GOJ25:GOY25 GEN25:GFC25 FUR25:FVG25 FKV25:FLK25 FAZ25:FBO25 ERD25:ERS25 EHH25:EHW25 DXL25:DYA25 DNP25:DOE25 DDT25:DEI25 CTX25:CUM25 CKB25:CKQ25 CAF25:CAU25 BQJ25:BQY25 BGN25:BHC25 AWR25:AXG25 AMV25:ANK25 ACZ25:ADO25 TD25:TS25 JH25:JW25">
      <formula1>$C$128:$C$132</formula1>
    </dataValidation>
    <dataValidation type="list" allowBlank="1" showInputMessage="1" showErrorMessage="1" sqref="W20:Y20 WWE983048:WWG983048 WMI983048:WMK983048 WCM983048:WCO983048 VSQ983048:VSS983048 VIU983048:VIW983048 UYY983048:UZA983048 UPC983048:UPE983048 UFG983048:UFI983048 TVK983048:TVM983048 TLO983048:TLQ983048 TBS983048:TBU983048 SRW983048:SRY983048 SIA983048:SIC983048 RYE983048:RYG983048 ROI983048:ROK983048 REM983048:REO983048 QUQ983048:QUS983048 QKU983048:QKW983048 QAY983048:QBA983048 PRC983048:PRE983048 PHG983048:PHI983048 OXK983048:OXM983048 ONO983048:ONQ983048 ODS983048:ODU983048 NTW983048:NTY983048 NKA983048:NKC983048 NAE983048:NAG983048 MQI983048:MQK983048 MGM983048:MGO983048 LWQ983048:LWS983048 LMU983048:LMW983048 LCY983048:LDA983048 KTC983048:KTE983048 KJG983048:KJI983048 JZK983048:JZM983048 JPO983048:JPQ983048 JFS983048:JFU983048 IVW983048:IVY983048 IMA983048:IMC983048 ICE983048:ICG983048 HSI983048:HSK983048 HIM983048:HIO983048 GYQ983048:GYS983048 GOU983048:GOW983048 GEY983048:GFA983048 FVC983048:FVE983048 FLG983048:FLI983048 FBK983048:FBM983048 ERO983048:ERQ983048 EHS983048:EHU983048 DXW983048:DXY983048 DOA983048:DOC983048 DEE983048:DEG983048 CUI983048:CUK983048 CKM983048:CKO983048 CAQ983048:CAS983048 BQU983048:BQW983048 BGY983048:BHA983048 AXC983048:AXE983048 ANG983048:ANI983048 ADK983048:ADM983048 TO983048:TQ983048 JS983048:JU983048 W983048:Y983048 WWE917512:WWG917512 WMI917512:WMK917512 WCM917512:WCO917512 VSQ917512:VSS917512 VIU917512:VIW917512 UYY917512:UZA917512 UPC917512:UPE917512 UFG917512:UFI917512 TVK917512:TVM917512 TLO917512:TLQ917512 TBS917512:TBU917512 SRW917512:SRY917512 SIA917512:SIC917512 RYE917512:RYG917512 ROI917512:ROK917512 REM917512:REO917512 QUQ917512:QUS917512 QKU917512:QKW917512 QAY917512:QBA917512 PRC917512:PRE917512 PHG917512:PHI917512 OXK917512:OXM917512 ONO917512:ONQ917512 ODS917512:ODU917512 NTW917512:NTY917512 NKA917512:NKC917512 NAE917512:NAG917512 MQI917512:MQK917512 MGM917512:MGO917512 LWQ917512:LWS917512 LMU917512:LMW917512 LCY917512:LDA917512 KTC917512:KTE917512 KJG917512:KJI917512 JZK917512:JZM917512 JPO917512:JPQ917512 JFS917512:JFU917512 IVW917512:IVY917512 IMA917512:IMC917512 ICE917512:ICG917512 HSI917512:HSK917512 HIM917512:HIO917512 GYQ917512:GYS917512 GOU917512:GOW917512 GEY917512:GFA917512 FVC917512:FVE917512 FLG917512:FLI917512 FBK917512:FBM917512 ERO917512:ERQ917512 EHS917512:EHU917512 DXW917512:DXY917512 DOA917512:DOC917512 DEE917512:DEG917512 CUI917512:CUK917512 CKM917512:CKO917512 CAQ917512:CAS917512 BQU917512:BQW917512 BGY917512:BHA917512 AXC917512:AXE917512 ANG917512:ANI917512 ADK917512:ADM917512 TO917512:TQ917512 JS917512:JU917512 W917512:Y917512 WWE851976:WWG851976 WMI851976:WMK851976 WCM851976:WCO851976 VSQ851976:VSS851976 VIU851976:VIW851976 UYY851976:UZA851976 UPC851976:UPE851976 UFG851976:UFI851976 TVK851976:TVM851976 TLO851976:TLQ851976 TBS851976:TBU851976 SRW851976:SRY851976 SIA851976:SIC851976 RYE851976:RYG851976 ROI851976:ROK851976 REM851976:REO851976 QUQ851976:QUS851976 QKU851976:QKW851976 QAY851976:QBA851976 PRC851976:PRE851976 PHG851976:PHI851976 OXK851976:OXM851976 ONO851976:ONQ851976 ODS851976:ODU851976 NTW851976:NTY851976 NKA851976:NKC851976 NAE851976:NAG851976 MQI851976:MQK851976 MGM851976:MGO851976 LWQ851976:LWS851976 LMU851976:LMW851976 LCY851976:LDA851976 KTC851976:KTE851976 KJG851976:KJI851976 JZK851976:JZM851976 JPO851976:JPQ851976 JFS851976:JFU851976 IVW851976:IVY851976 IMA851976:IMC851976 ICE851976:ICG851976 HSI851976:HSK851976 HIM851976:HIO851976 GYQ851976:GYS851976 GOU851976:GOW851976 GEY851976:GFA851976 FVC851976:FVE851976 FLG851976:FLI851976 FBK851976:FBM851976 ERO851976:ERQ851976 EHS851976:EHU851976 DXW851976:DXY851976 DOA851976:DOC851976 DEE851976:DEG851976 CUI851976:CUK851976 CKM851976:CKO851976 CAQ851976:CAS851976 BQU851976:BQW851976 BGY851976:BHA851976 AXC851976:AXE851976 ANG851976:ANI851976 ADK851976:ADM851976 TO851976:TQ851976 JS851976:JU851976 W851976:Y851976 WWE786440:WWG786440 WMI786440:WMK786440 WCM786440:WCO786440 VSQ786440:VSS786440 VIU786440:VIW786440 UYY786440:UZA786440 UPC786440:UPE786440 UFG786440:UFI786440 TVK786440:TVM786440 TLO786440:TLQ786440 TBS786440:TBU786440 SRW786440:SRY786440 SIA786440:SIC786440 RYE786440:RYG786440 ROI786440:ROK786440 REM786440:REO786440 QUQ786440:QUS786440 QKU786440:QKW786440 QAY786440:QBA786440 PRC786440:PRE786440 PHG786440:PHI786440 OXK786440:OXM786440 ONO786440:ONQ786440 ODS786440:ODU786440 NTW786440:NTY786440 NKA786440:NKC786440 NAE786440:NAG786440 MQI786440:MQK786440 MGM786440:MGO786440 LWQ786440:LWS786440 LMU786440:LMW786440 LCY786440:LDA786440 KTC786440:KTE786440 KJG786440:KJI786440 JZK786440:JZM786440 JPO786440:JPQ786440 JFS786440:JFU786440 IVW786440:IVY786440 IMA786440:IMC786440 ICE786440:ICG786440 HSI786440:HSK786440 HIM786440:HIO786440 GYQ786440:GYS786440 GOU786440:GOW786440 GEY786440:GFA786440 FVC786440:FVE786440 FLG786440:FLI786440 FBK786440:FBM786440 ERO786440:ERQ786440 EHS786440:EHU786440 DXW786440:DXY786440 DOA786440:DOC786440 DEE786440:DEG786440 CUI786440:CUK786440 CKM786440:CKO786440 CAQ786440:CAS786440 BQU786440:BQW786440 BGY786440:BHA786440 AXC786440:AXE786440 ANG786440:ANI786440 ADK786440:ADM786440 TO786440:TQ786440 JS786440:JU786440 W786440:Y786440 WWE720904:WWG720904 WMI720904:WMK720904 WCM720904:WCO720904 VSQ720904:VSS720904 VIU720904:VIW720904 UYY720904:UZA720904 UPC720904:UPE720904 UFG720904:UFI720904 TVK720904:TVM720904 TLO720904:TLQ720904 TBS720904:TBU720904 SRW720904:SRY720904 SIA720904:SIC720904 RYE720904:RYG720904 ROI720904:ROK720904 REM720904:REO720904 QUQ720904:QUS720904 QKU720904:QKW720904 QAY720904:QBA720904 PRC720904:PRE720904 PHG720904:PHI720904 OXK720904:OXM720904 ONO720904:ONQ720904 ODS720904:ODU720904 NTW720904:NTY720904 NKA720904:NKC720904 NAE720904:NAG720904 MQI720904:MQK720904 MGM720904:MGO720904 LWQ720904:LWS720904 LMU720904:LMW720904 LCY720904:LDA720904 KTC720904:KTE720904 KJG720904:KJI720904 JZK720904:JZM720904 JPO720904:JPQ720904 JFS720904:JFU720904 IVW720904:IVY720904 IMA720904:IMC720904 ICE720904:ICG720904 HSI720904:HSK720904 HIM720904:HIO720904 GYQ720904:GYS720904 GOU720904:GOW720904 GEY720904:GFA720904 FVC720904:FVE720904 FLG720904:FLI720904 FBK720904:FBM720904 ERO720904:ERQ720904 EHS720904:EHU720904 DXW720904:DXY720904 DOA720904:DOC720904 DEE720904:DEG720904 CUI720904:CUK720904 CKM720904:CKO720904 CAQ720904:CAS720904 BQU720904:BQW720904 BGY720904:BHA720904 AXC720904:AXE720904 ANG720904:ANI720904 ADK720904:ADM720904 TO720904:TQ720904 JS720904:JU720904 W720904:Y720904 WWE655368:WWG655368 WMI655368:WMK655368 WCM655368:WCO655368 VSQ655368:VSS655368 VIU655368:VIW655368 UYY655368:UZA655368 UPC655368:UPE655368 UFG655368:UFI655368 TVK655368:TVM655368 TLO655368:TLQ655368 TBS655368:TBU655368 SRW655368:SRY655368 SIA655368:SIC655368 RYE655368:RYG655368 ROI655368:ROK655368 REM655368:REO655368 QUQ655368:QUS655368 QKU655368:QKW655368 QAY655368:QBA655368 PRC655368:PRE655368 PHG655368:PHI655368 OXK655368:OXM655368 ONO655368:ONQ655368 ODS655368:ODU655368 NTW655368:NTY655368 NKA655368:NKC655368 NAE655368:NAG655368 MQI655368:MQK655368 MGM655368:MGO655368 LWQ655368:LWS655368 LMU655368:LMW655368 LCY655368:LDA655368 KTC655368:KTE655368 KJG655368:KJI655368 JZK655368:JZM655368 JPO655368:JPQ655368 JFS655368:JFU655368 IVW655368:IVY655368 IMA655368:IMC655368 ICE655368:ICG655368 HSI655368:HSK655368 HIM655368:HIO655368 GYQ655368:GYS655368 GOU655368:GOW655368 GEY655368:GFA655368 FVC655368:FVE655368 FLG655368:FLI655368 FBK655368:FBM655368 ERO655368:ERQ655368 EHS655368:EHU655368 DXW655368:DXY655368 DOA655368:DOC655368 DEE655368:DEG655368 CUI655368:CUK655368 CKM655368:CKO655368 CAQ655368:CAS655368 BQU655368:BQW655368 BGY655368:BHA655368 AXC655368:AXE655368 ANG655368:ANI655368 ADK655368:ADM655368 TO655368:TQ655368 JS655368:JU655368 W655368:Y655368 WWE589832:WWG589832 WMI589832:WMK589832 WCM589832:WCO589832 VSQ589832:VSS589832 VIU589832:VIW589832 UYY589832:UZA589832 UPC589832:UPE589832 UFG589832:UFI589832 TVK589832:TVM589832 TLO589832:TLQ589832 TBS589832:TBU589832 SRW589832:SRY589832 SIA589832:SIC589832 RYE589832:RYG589832 ROI589832:ROK589832 REM589832:REO589832 QUQ589832:QUS589832 QKU589832:QKW589832 QAY589832:QBA589832 PRC589832:PRE589832 PHG589832:PHI589832 OXK589832:OXM589832 ONO589832:ONQ589832 ODS589832:ODU589832 NTW589832:NTY589832 NKA589832:NKC589832 NAE589832:NAG589832 MQI589832:MQK589832 MGM589832:MGO589832 LWQ589832:LWS589832 LMU589832:LMW589832 LCY589832:LDA589832 KTC589832:KTE589832 KJG589832:KJI589832 JZK589832:JZM589832 JPO589832:JPQ589832 JFS589832:JFU589832 IVW589832:IVY589832 IMA589832:IMC589832 ICE589832:ICG589832 HSI589832:HSK589832 HIM589832:HIO589832 GYQ589832:GYS589832 GOU589832:GOW589832 GEY589832:GFA589832 FVC589832:FVE589832 FLG589832:FLI589832 FBK589832:FBM589832 ERO589832:ERQ589832 EHS589832:EHU589832 DXW589832:DXY589832 DOA589832:DOC589832 DEE589832:DEG589832 CUI589832:CUK589832 CKM589832:CKO589832 CAQ589832:CAS589832 BQU589832:BQW589832 BGY589832:BHA589832 AXC589832:AXE589832 ANG589832:ANI589832 ADK589832:ADM589832 TO589832:TQ589832 JS589832:JU589832 W589832:Y589832 WWE524296:WWG524296 WMI524296:WMK524296 WCM524296:WCO524296 VSQ524296:VSS524296 VIU524296:VIW524296 UYY524296:UZA524296 UPC524296:UPE524296 UFG524296:UFI524296 TVK524296:TVM524296 TLO524296:TLQ524296 TBS524296:TBU524296 SRW524296:SRY524296 SIA524296:SIC524296 RYE524296:RYG524296 ROI524296:ROK524296 REM524296:REO524296 QUQ524296:QUS524296 QKU524296:QKW524296 QAY524296:QBA524296 PRC524296:PRE524296 PHG524296:PHI524296 OXK524296:OXM524296 ONO524296:ONQ524296 ODS524296:ODU524296 NTW524296:NTY524296 NKA524296:NKC524296 NAE524296:NAG524296 MQI524296:MQK524296 MGM524296:MGO524296 LWQ524296:LWS524296 LMU524296:LMW524296 LCY524296:LDA524296 KTC524296:KTE524296 KJG524296:KJI524296 JZK524296:JZM524296 JPO524296:JPQ524296 JFS524296:JFU524296 IVW524296:IVY524296 IMA524296:IMC524296 ICE524296:ICG524296 HSI524296:HSK524296 HIM524296:HIO524296 GYQ524296:GYS524296 GOU524296:GOW524296 GEY524296:GFA524296 FVC524296:FVE524296 FLG524296:FLI524296 FBK524296:FBM524296 ERO524296:ERQ524296 EHS524296:EHU524296 DXW524296:DXY524296 DOA524296:DOC524296 DEE524296:DEG524296 CUI524296:CUK524296 CKM524296:CKO524296 CAQ524296:CAS524296 BQU524296:BQW524296 BGY524296:BHA524296 AXC524296:AXE524296 ANG524296:ANI524296 ADK524296:ADM524296 TO524296:TQ524296 JS524296:JU524296 W524296:Y524296 WWE458760:WWG458760 WMI458760:WMK458760 WCM458760:WCO458760 VSQ458760:VSS458760 VIU458760:VIW458760 UYY458760:UZA458760 UPC458760:UPE458760 UFG458760:UFI458760 TVK458760:TVM458760 TLO458760:TLQ458760 TBS458760:TBU458760 SRW458760:SRY458760 SIA458760:SIC458760 RYE458760:RYG458760 ROI458760:ROK458760 REM458760:REO458760 QUQ458760:QUS458760 QKU458760:QKW458760 QAY458760:QBA458760 PRC458760:PRE458760 PHG458760:PHI458760 OXK458760:OXM458760 ONO458760:ONQ458760 ODS458760:ODU458760 NTW458760:NTY458760 NKA458760:NKC458760 NAE458760:NAG458760 MQI458760:MQK458760 MGM458760:MGO458760 LWQ458760:LWS458760 LMU458760:LMW458760 LCY458760:LDA458760 KTC458760:KTE458760 KJG458760:KJI458760 JZK458760:JZM458760 JPO458760:JPQ458760 JFS458760:JFU458760 IVW458760:IVY458760 IMA458760:IMC458760 ICE458760:ICG458760 HSI458760:HSK458760 HIM458760:HIO458760 GYQ458760:GYS458760 GOU458760:GOW458760 GEY458760:GFA458760 FVC458760:FVE458760 FLG458760:FLI458760 FBK458760:FBM458760 ERO458760:ERQ458760 EHS458760:EHU458760 DXW458760:DXY458760 DOA458760:DOC458760 DEE458760:DEG458760 CUI458760:CUK458760 CKM458760:CKO458760 CAQ458760:CAS458760 BQU458760:BQW458760 BGY458760:BHA458760 AXC458760:AXE458760 ANG458760:ANI458760 ADK458760:ADM458760 TO458760:TQ458760 JS458760:JU458760 W458760:Y458760 WWE393224:WWG393224 WMI393224:WMK393224 WCM393224:WCO393224 VSQ393224:VSS393224 VIU393224:VIW393224 UYY393224:UZA393224 UPC393224:UPE393224 UFG393224:UFI393224 TVK393224:TVM393224 TLO393224:TLQ393224 TBS393224:TBU393224 SRW393224:SRY393224 SIA393224:SIC393224 RYE393224:RYG393224 ROI393224:ROK393224 REM393224:REO393224 QUQ393224:QUS393224 QKU393224:QKW393224 QAY393224:QBA393224 PRC393224:PRE393224 PHG393224:PHI393224 OXK393224:OXM393224 ONO393224:ONQ393224 ODS393224:ODU393224 NTW393224:NTY393224 NKA393224:NKC393224 NAE393224:NAG393224 MQI393224:MQK393224 MGM393224:MGO393224 LWQ393224:LWS393224 LMU393224:LMW393224 LCY393224:LDA393224 KTC393224:KTE393224 KJG393224:KJI393224 JZK393224:JZM393224 JPO393224:JPQ393224 JFS393224:JFU393224 IVW393224:IVY393224 IMA393224:IMC393224 ICE393224:ICG393224 HSI393224:HSK393224 HIM393224:HIO393224 GYQ393224:GYS393224 GOU393224:GOW393224 GEY393224:GFA393224 FVC393224:FVE393224 FLG393224:FLI393224 FBK393224:FBM393224 ERO393224:ERQ393224 EHS393224:EHU393224 DXW393224:DXY393224 DOA393224:DOC393224 DEE393224:DEG393224 CUI393224:CUK393224 CKM393224:CKO393224 CAQ393224:CAS393224 BQU393224:BQW393224 BGY393224:BHA393224 AXC393224:AXE393224 ANG393224:ANI393224 ADK393224:ADM393224 TO393224:TQ393224 JS393224:JU393224 W393224:Y393224 WWE327688:WWG327688 WMI327688:WMK327688 WCM327688:WCO327688 VSQ327688:VSS327688 VIU327688:VIW327688 UYY327688:UZA327688 UPC327688:UPE327688 UFG327688:UFI327688 TVK327688:TVM327688 TLO327688:TLQ327688 TBS327688:TBU327688 SRW327688:SRY327688 SIA327688:SIC327688 RYE327688:RYG327688 ROI327688:ROK327688 REM327688:REO327688 QUQ327688:QUS327688 QKU327688:QKW327688 QAY327688:QBA327688 PRC327688:PRE327688 PHG327688:PHI327688 OXK327688:OXM327688 ONO327688:ONQ327688 ODS327688:ODU327688 NTW327688:NTY327688 NKA327688:NKC327688 NAE327688:NAG327688 MQI327688:MQK327688 MGM327688:MGO327688 LWQ327688:LWS327688 LMU327688:LMW327688 LCY327688:LDA327688 KTC327688:KTE327688 KJG327688:KJI327688 JZK327688:JZM327688 JPO327688:JPQ327688 JFS327688:JFU327688 IVW327688:IVY327688 IMA327688:IMC327688 ICE327688:ICG327688 HSI327688:HSK327688 HIM327688:HIO327688 GYQ327688:GYS327688 GOU327688:GOW327688 GEY327688:GFA327688 FVC327688:FVE327688 FLG327688:FLI327688 FBK327688:FBM327688 ERO327688:ERQ327688 EHS327688:EHU327688 DXW327688:DXY327688 DOA327688:DOC327688 DEE327688:DEG327688 CUI327688:CUK327688 CKM327688:CKO327688 CAQ327688:CAS327688 BQU327688:BQW327688 BGY327688:BHA327688 AXC327688:AXE327688 ANG327688:ANI327688 ADK327688:ADM327688 TO327688:TQ327688 JS327688:JU327688 W327688:Y327688 WWE262152:WWG262152 WMI262152:WMK262152 WCM262152:WCO262152 VSQ262152:VSS262152 VIU262152:VIW262152 UYY262152:UZA262152 UPC262152:UPE262152 UFG262152:UFI262152 TVK262152:TVM262152 TLO262152:TLQ262152 TBS262152:TBU262152 SRW262152:SRY262152 SIA262152:SIC262152 RYE262152:RYG262152 ROI262152:ROK262152 REM262152:REO262152 QUQ262152:QUS262152 QKU262152:QKW262152 QAY262152:QBA262152 PRC262152:PRE262152 PHG262152:PHI262152 OXK262152:OXM262152 ONO262152:ONQ262152 ODS262152:ODU262152 NTW262152:NTY262152 NKA262152:NKC262152 NAE262152:NAG262152 MQI262152:MQK262152 MGM262152:MGO262152 LWQ262152:LWS262152 LMU262152:LMW262152 LCY262152:LDA262152 KTC262152:KTE262152 KJG262152:KJI262152 JZK262152:JZM262152 JPO262152:JPQ262152 JFS262152:JFU262152 IVW262152:IVY262152 IMA262152:IMC262152 ICE262152:ICG262152 HSI262152:HSK262152 HIM262152:HIO262152 GYQ262152:GYS262152 GOU262152:GOW262152 GEY262152:GFA262152 FVC262152:FVE262152 FLG262152:FLI262152 FBK262152:FBM262152 ERO262152:ERQ262152 EHS262152:EHU262152 DXW262152:DXY262152 DOA262152:DOC262152 DEE262152:DEG262152 CUI262152:CUK262152 CKM262152:CKO262152 CAQ262152:CAS262152 BQU262152:BQW262152 BGY262152:BHA262152 AXC262152:AXE262152 ANG262152:ANI262152 ADK262152:ADM262152 TO262152:TQ262152 JS262152:JU262152 W262152:Y262152 WWE196616:WWG196616 WMI196616:WMK196616 WCM196616:WCO196616 VSQ196616:VSS196616 VIU196616:VIW196616 UYY196616:UZA196616 UPC196616:UPE196616 UFG196616:UFI196616 TVK196616:TVM196616 TLO196616:TLQ196616 TBS196616:TBU196616 SRW196616:SRY196616 SIA196616:SIC196616 RYE196616:RYG196616 ROI196616:ROK196616 REM196616:REO196616 QUQ196616:QUS196616 QKU196616:QKW196616 QAY196616:QBA196616 PRC196616:PRE196616 PHG196616:PHI196616 OXK196616:OXM196616 ONO196616:ONQ196616 ODS196616:ODU196616 NTW196616:NTY196616 NKA196616:NKC196616 NAE196616:NAG196616 MQI196616:MQK196616 MGM196616:MGO196616 LWQ196616:LWS196616 LMU196616:LMW196616 LCY196616:LDA196616 KTC196616:KTE196616 KJG196616:KJI196616 JZK196616:JZM196616 JPO196616:JPQ196616 JFS196616:JFU196616 IVW196616:IVY196616 IMA196616:IMC196616 ICE196616:ICG196616 HSI196616:HSK196616 HIM196616:HIO196616 GYQ196616:GYS196616 GOU196616:GOW196616 GEY196616:GFA196616 FVC196616:FVE196616 FLG196616:FLI196616 FBK196616:FBM196616 ERO196616:ERQ196616 EHS196616:EHU196616 DXW196616:DXY196616 DOA196616:DOC196616 DEE196616:DEG196616 CUI196616:CUK196616 CKM196616:CKO196616 CAQ196616:CAS196616 BQU196616:BQW196616 BGY196616:BHA196616 AXC196616:AXE196616 ANG196616:ANI196616 ADK196616:ADM196616 TO196616:TQ196616 JS196616:JU196616 W196616:Y196616 WWE131080:WWG131080 WMI131080:WMK131080 WCM131080:WCO131080 VSQ131080:VSS131080 VIU131080:VIW131080 UYY131080:UZA131080 UPC131080:UPE131080 UFG131080:UFI131080 TVK131080:TVM131080 TLO131080:TLQ131080 TBS131080:TBU131080 SRW131080:SRY131080 SIA131080:SIC131080 RYE131080:RYG131080 ROI131080:ROK131080 REM131080:REO131080 QUQ131080:QUS131080 QKU131080:QKW131080 QAY131080:QBA131080 PRC131080:PRE131080 PHG131080:PHI131080 OXK131080:OXM131080 ONO131080:ONQ131080 ODS131080:ODU131080 NTW131080:NTY131080 NKA131080:NKC131080 NAE131080:NAG131080 MQI131080:MQK131080 MGM131080:MGO131080 LWQ131080:LWS131080 LMU131080:LMW131080 LCY131080:LDA131080 KTC131080:KTE131080 KJG131080:KJI131080 JZK131080:JZM131080 JPO131080:JPQ131080 JFS131080:JFU131080 IVW131080:IVY131080 IMA131080:IMC131080 ICE131080:ICG131080 HSI131080:HSK131080 HIM131080:HIO131080 GYQ131080:GYS131080 GOU131080:GOW131080 GEY131080:GFA131080 FVC131080:FVE131080 FLG131080:FLI131080 FBK131080:FBM131080 ERO131080:ERQ131080 EHS131080:EHU131080 DXW131080:DXY131080 DOA131080:DOC131080 DEE131080:DEG131080 CUI131080:CUK131080 CKM131080:CKO131080 CAQ131080:CAS131080 BQU131080:BQW131080 BGY131080:BHA131080 AXC131080:AXE131080 ANG131080:ANI131080 ADK131080:ADM131080 TO131080:TQ131080 JS131080:JU131080 W131080:Y131080 WWE65544:WWG65544 WMI65544:WMK65544 WCM65544:WCO65544 VSQ65544:VSS65544 VIU65544:VIW65544 UYY65544:UZA65544 UPC65544:UPE65544 UFG65544:UFI65544 TVK65544:TVM65544 TLO65544:TLQ65544 TBS65544:TBU65544 SRW65544:SRY65544 SIA65544:SIC65544 RYE65544:RYG65544 ROI65544:ROK65544 REM65544:REO65544 QUQ65544:QUS65544 QKU65544:QKW65544 QAY65544:QBA65544 PRC65544:PRE65544 PHG65544:PHI65544 OXK65544:OXM65544 ONO65544:ONQ65544 ODS65544:ODU65544 NTW65544:NTY65544 NKA65544:NKC65544 NAE65544:NAG65544 MQI65544:MQK65544 MGM65544:MGO65544 LWQ65544:LWS65544 LMU65544:LMW65544 LCY65544:LDA65544 KTC65544:KTE65544 KJG65544:KJI65544 JZK65544:JZM65544 JPO65544:JPQ65544 JFS65544:JFU65544 IVW65544:IVY65544 IMA65544:IMC65544 ICE65544:ICG65544 HSI65544:HSK65544 HIM65544:HIO65544 GYQ65544:GYS65544 GOU65544:GOW65544 GEY65544:GFA65544 FVC65544:FVE65544 FLG65544:FLI65544 FBK65544:FBM65544 ERO65544:ERQ65544 EHS65544:EHU65544 DXW65544:DXY65544 DOA65544:DOC65544 DEE65544:DEG65544 CUI65544:CUK65544 CKM65544:CKO65544 CAQ65544:CAS65544 BQU65544:BQW65544 BGY65544:BHA65544 AXC65544:AXE65544 ANG65544:ANI65544 ADK65544:ADM65544 TO65544:TQ65544 JS65544:JU65544 W65544:Y65544 WWE20:WWG20 WMI20:WMK20 WCM20:WCO20 VSQ20:VSS20 VIU20:VIW20 UYY20:UZA20 UPC20:UPE20 UFG20:UFI20 TVK20:TVM20 TLO20:TLQ20 TBS20:TBU20 SRW20:SRY20 SIA20:SIC20 RYE20:RYG20 ROI20:ROK20 REM20:REO20 QUQ20:QUS20 QKU20:QKW20 QAY20:QBA20 PRC20:PRE20 PHG20:PHI20 OXK20:OXM20 ONO20:ONQ20 ODS20:ODU20 NTW20:NTY20 NKA20:NKC20 NAE20:NAG20 MQI20:MQK20 MGM20:MGO20 LWQ20:LWS20 LMU20:LMW20 LCY20:LDA20 KTC20:KTE20 KJG20:KJI20 JZK20:JZM20 JPO20:JPQ20 JFS20:JFU20 IVW20:IVY20 IMA20:IMC20 ICE20:ICG20 HSI20:HSK20 HIM20:HIO20 GYQ20:GYS20 GOU20:GOW20 GEY20:GFA20 FVC20:FVE20 FLG20:FLI20 FBK20:FBM20 ERO20:ERQ20 EHS20:EHU20 DXW20:DXY20 DOA20:DOC20 DEE20:DEG20 CUI20:CUK20 CKM20:CKO20 CAQ20:CAS20 BQU20:BQW20 BGY20:BHA20 AXC20:AXE20 ANG20:ANI20 ADK20:ADM20 TO20:TQ20 JS20:JU20">
      <formula1>$C$111:$C$117</formula1>
    </dataValidation>
    <dataValidation type="list" allowBlank="1" showInputMessage="1" showErrorMessage="1" sqref="J28 WVR983056 WLV983056 WBZ983056 VSD983056 VIH983056 UYL983056 UOP983056 UET983056 TUX983056 TLB983056 TBF983056 SRJ983056 SHN983056 RXR983056 RNV983056 RDZ983056 QUD983056 QKH983056 QAL983056 PQP983056 PGT983056 OWX983056 ONB983056 ODF983056 NTJ983056 NJN983056 MZR983056 MPV983056 MFZ983056 LWD983056 LMH983056 LCL983056 KSP983056 KIT983056 JYX983056 JPB983056 JFF983056 IVJ983056 ILN983056 IBR983056 HRV983056 HHZ983056 GYD983056 GOH983056 GEL983056 FUP983056 FKT983056 FAX983056 ERB983056 EHF983056 DXJ983056 DNN983056 DDR983056 CTV983056 CJZ983056 CAD983056 BQH983056 BGL983056 AWP983056 AMT983056 ACX983056 TB983056 JF983056 J983056 WVR917520 WLV917520 WBZ917520 VSD917520 VIH917520 UYL917520 UOP917520 UET917520 TUX917520 TLB917520 TBF917520 SRJ917520 SHN917520 RXR917520 RNV917520 RDZ917520 QUD917520 QKH917520 QAL917520 PQP917520 PGT917520 OWX917520 ONB917520 ODF917520 NTJ917520 NJN917520 MZR917520 MPV917520 MFZ917520 LWD917520 LMH917520 LCL917520 KSP917520 KIT917520 JYX917520 JPB917520 JFF917520 IVJ917520 ILN917520 IBR917520 HRV917520 HHZ917520 GYD917520 GOH917520 GEL917520 FUP917520 FKT917520 FAX917520 ERB917520 EHF917520 DXJ917520 DNN917520 DDR917520 CTV917520 CJZ917520 CAD917520 BQH917520 BGL917520 AWP917520 AMT917520 ACX917520 TB917520 JF917520 J917520 WVR851984 WLV851984 WBZ851984 VSD851984 VIH851984 UYL851984 UOP851984 UET851984 TUX851984 TLB851984 TBF851984 SRJ851984 SHN851984 RXR851984 RNV851984 RDZ851984 QUD851984 QKH851984 QAL851984 PQP851984 PGT851984 OWX851984 ONB851984 ODF851984 NTJ851984 NJN851984 MZR851984 MPV851984 MFZ851984 LWD851984 LMH851984 LCL851984 KSP851984 KIT851984 JYX851984 JPB851984 JFF851984 IVJ851984 ILN851984 IBR851984 HRV851984 HHZ851984 GYD851984 GOH851984 GEL851984 FUP851984 FKT851984 FAX851984 ERB851984 EHF851984 DXJ851984 DNN851984 DDR851984 CTV851984 CJZ851984 CAD851984 BQH851984 BGL851984 AWP851984 AMT851984 ACX851984 TB851984 JF851984 J851984 WVR786448 WLV786448 WBZ786448 VSD786448 VIH786448 UYL786448 UOP786448 UET786448 TUX786448 TLB786448 TBF786448 SRJ786448 SHN786448 RXR786448 RNV786448 RDZ786448 QUD786448 QKH786448 QAL786448 PQP786448 PGT786448 OWX786448 ONB786448 ODF786448 NTJ786448 NJN786448 MZR786448 MPV786448 MFZ786448 LWD786448 LMH786448 LCL786448 KSP786448 KIT786448 JYX786448 JPB786448 JFF786448 IVJ786448 ILN786448 IBR786448 HRV786448 HHZ786448 GYD786448 GOH786448 GEL786448 FUP786448 FKT786448 FAX786448 ERB786448 EHF786448 DXJ786448 DNN786448 DDR786448 CTV786448 CJZ786448 CAD786448 BQH786448 BGL786448 AWP786448 AMT786448 ACX786448 TB786448 JF786448 J786448 WVR720912 WLV720912 WBZ720912 VSD720912 VIH720912 UYL720912 UOP720912 UET720912 TUX720912 TLB720912 TBF720912 SRJ720912 SHN720912 RXR720912 RNV720912 RDZ720912 QUD720912 QKH720912 QAL720912 PQP720912 PGT720912 OWX720912 ONB720912 ODF720912 NTJ720912 NJN720912 MZR720912 MPV720912 MFZ720912 LWD720912 LMH720912 LCL720912 KSP720912 KIT720912 JYX720912 JPB720912 JFF720912 IVJ720912 ILN720912 IBR720912 HRV720912 HHZ720912 GYD720912 GOH720912 GEL720912 FUP720912 FKT720912 FAX720912 ERB720912 EHF720912 DXJ720912 DNN720912 DDR720912 CTV720912 CJZ720912 CAD720912 BQH720912 BGL720912 AWP720912 AMT720912 ACX720912 TB720912 JF720912 J720912 WVR655376 WLV655376 WBZ655376 VSD655376 VIH655376 UYL655376 UOP655376 UET655376 TUX655376 TLB655376 TBF655376 SRJ655376 SHN655376 RXR655376 RNV655376 RDZ655376 QUD655376 QKH655376 QAL655376 PQP655376 PGT655376 OWX655376 ONB655376 ODF655376 NTJ655376 NJN655376 MZR655376 MPV655376 MFZ655376 LWD655376 LMH655376 LCL655376 KSP655376 KIT655376 JYX655376 JPB655376 JFF655376 IVJ655376 ILN655376 IBR655376 HRV655376 HHZ655376 GYD655376 GOH655376 GEL655376 FUP655376 FKT655376 FAX655376 ERB655376 EHF655376 DXJ655376 DNN655376 DDR655376 CTV655376 CJZ655376 CAD655376 BQH655376 BGL655376 AWP655376 AMT655376 ACX655376 TB655376 JF655376 J655376 WVR589840 WLV589840 WBZ589840 VSD589840 VIH589840 UYL589840 UOP589840 UET589840 TUX589840 TLB589840 TBF589840 SRJ589840 SHN589840 RXR589840 RNV589840 RDZ589840 QUD589840 QKH589840 QAL589840 PQP589840 PGT589840 OWX589840 ONB589840 ODF589840 NTJ589840 NJN589840 MZR589840 MPV589840 MFZ589840 LWD589840 LMH589840 LCL589840 KSP589840 KIT589840 JYX589840 JPB589840 JFF589840 IVJ589840 ILN589840 IBR589840 HRV589840 HHZ589840 GYD589840 GOH589840 GEL589840 FUP589840 FKT589840 FAX589840 ERB589840 EHF589840 DXJ589840 DNN589840 DDR589840 CTV589840 CJZ589840 CAD589840 BQH589840 BGL589840 AWP589840 AMT589840 ACX589840 TB589840 JF589840 J589840 WVR524304 WLV524304 WBZ524304 VSD524304 VIH524304 UYL524304 UOP524304 UET524304 TUX524304 TLB524304 TBF524304 SRJ524304 SHN524304 RXR524304 RNV524304 RDZ524304 QUD524304 QKH524304 QAL524304 PQP524304 PGT524304 OWX524304 ONB524304 ODF524304 NTJ524304 NJN524304 MZR524304 MPV524304 MFZ524304 LWD524304 LMH524304 LCL524304 KSP524304 KIT524304 JYX524304 JPB524304 JFF524304 IVJ524304 ILN524304 IBR524304 HRV524304 HHZ524304 GYD524304 GOH524304 GEL524304 FUP524304 FKT524304 FAX524304 ERB524304 EHF524304 DXJ524304 DNN524304 DDR524304 CTV524304 CJZ524304 CAD524304 BQH524304 BGL524304 AWP524304 AMT524304 ACX524304 TB524304 JF524304 J524304 WVR458768 WLV458768 WBZ458768 VSD458768 VIH458768 UYL458768 UOP458768 UET458768 TUX458768 TLB458768 TBF458768 SRJ458768 SHN458768 RXR458768 RNV458768 RDZ458768 QUD458768 QKH458768 QAL458768 PQP458768 PGT458768 OWX458768 ONB458768 ODF458768 NTJ458768 NJN458768 MZR458768 MPV458768 MFZ458768 LWD458768 LMH458768 LCL458768 KSP458768 KIT458768 JYX458768 JPB458768 JFF458768 IVJ458768 ILN458768 IBR458768 HRV458768 HHZ458768 GYD458768 GOH458768 GEL458768 FUP458768 FKT458768 FAX458768 ERB458768 EHF458768 DXJ458768 DNN458768 DDR458768 CTV458768 CJZ458768 CAD458768 BQH458768 BGL458768 AWP458768 AMT458768 ACX458768 TB458768 JF458768 J458768 WVR393232 WLV393232 WBZ393232 VSD393232 VIH393232 UYL393232 UOP393232 UET393232 TUX393232 TLB393232 TBF393232 SRJ393232 SHN393232 RXR393232 RNV393232 RDZ393232 QUD393232 QKH393232 QAL393232 PQP393232 PGT393232 OWX393232 ONB393232 ODF393232 NTJ393232 NJN393232 MZR393232 MPV393232 MFZ393232 LWD393232 LMH393232 LCL393232 KSP393232 KIT393232 JYX393232 JPB393232 JFF393232 IVJ393232 ILN393232 IBR393232 HRV393232 HHZ393232 GYD393232 GOH393232 GEL393232 FUP393232 FKT393232 FAX393232 ERB393232 EHF393232 DXJ393232 DNN393232 DDR393232 CTV393232 CJZ393232 CAD393232 BQH393232 BGL393232 AWP393232 AMT393232 ACX393232 TB393232 JF393232 J393232 WVR327696 WLV327696 WBZ327696 VSD327696 VIH327696 UYL327696 UOP327696 UET327696 TUX327696 TLB327696 TBF327696 SRJ327696 SHN327696 RXR327696 RNV327696 RDZ327696 QUD327696 QKH327696 QAL327696 PQP327696 PGT327696 OWX327696 ONB327696 ODF327696 NTJ327696 NJN327696 MZR327696 MPV327696 MFZ327696 LWD327696 LMH327696 LCL327696 KSP327696 KIT327696 JYX327696 JPB327696 JFF327696 IVJ327696 ILN327696 IBR327696 HRV327696 HHZ327696 GYD327696 GOH327696 GEL327696 FUP327696 FKT327696 FAX327696 ERB327696 EHF327696 DXJ327696 DNN327696 DDR327696 CTV327696 CJZ327696 CAD327696 BQH327696 BGL327696 AWP327696 AMT327696 ACX327696 TB327696 JF327696 J327696 WVR262160 WLV262160 WBZ262160 VSD262160 VIH262160 UYL262160 UOP262160 UET262160 TUX262160 TLB262160 TBF262160 SRJ262160 SHN262160 RXR262160 RNV262160 RDZ262160 QUD262160 QKH262160 QAL262160 PQP262160 PGT262160 OWX262160 ONB262160 ODF262160 NTJ262160 NJN262160 MZR262160 MPV262160 MFZ262160 LWD262160 LMH262160 LCL262160 KSP262160 KIT262160 JYX262160 JPB262160 JFF262160 IVJ262160 ILN262160 IBR262160 HRV262160 HHZ262160 GYD262160 GOH262160 GEL262160 FUP262160 FKT262160 FAX262160 ERB262160 EHF262160 DXJ262160 DNN262160 DDR262160 CTV262160 CJZ262160 CAD262160 BQH262160 BGL262160 AWP262160 AMT262160 ACX262160 TB262160 JF262160 J262160 WVR196624 WLV196624 WBZ196624 VSD196624 VIH196624 UYL196624 UOP196624 UET196624 TUX196624 TLB196624 TBF196624 SRJ196624 SHN196624 RXR196624 RNV196624 RDZ196624 QUD196624 QKH196624 QAL196624 PQP196624 PGT196624 OWX196624 ONB196624 ODF196624 NTJ196624 NJN196624 MZR196624 MPV196624 MFZ196624 LWD196624 LMH196624 LCL196624 KSP196624 KIT196624 JYX196624 JPB196624 JFF196624 IVJ196624 ILN196624 IBR196624 HRV196624 HHZ196624 GYD196624 GOH196624 GEL196624 FUP196624 FKT196624 FAX196624 ERB196624 EHF196624 DXJ196624 DNN196624 DDR196624 CTV196624 CJZ196624 CAD196624 BQH196624 BGL196624 AWP196624 AMT196624 ACX196624 TB196624 JF196624 J196624 WVR131088 WLV131088 WBZ131088 VSD131088 VIH131088 UYL131088 UOP131088 UET131088 TUX131088 TLB131088 TBF131088 SRJ131088 SHN131088 RXR131088 RNV131088 RDZ131088 QUD131088 QKH131088 QAL131088 PQP131088 PGT131088 OWX131088 ONB131088 ODF131088 NTJ131088 NJN131088 MZR131088 MPV131088 MFZ131088 LWD131088 LMH131088 LCL131088 KSP131088 KIT131088 JYX131088 JPB131088 JFF131088 IVJ131088 ILN131088 IBR131088 HRV131088 HHZ131088 GYD131088 GOH131088 GEL131088 FUP131088 FKT131088 FAX131088 ERB131088 EHF131088 DXJ131088 DNN131088 DDR131088 CTV131088 CJZ131088 CAD131088 BQH131088 BGL131088 AWP131088 AMT131088 ACX131088 TB131088 JF131088 J131088 WVR65552 WLV65552 WBZ65552 VSD65552 VIH65552 UYL65552 UOP65552 UET65552 TUX65552 TLB65552 TBF65552 SRJ65552 SHN65552 RXR65552 RNV65552 RDZ65552 QUD65552 QKH65552 QAL65552 PQP65552 PGT65552 OWX65552 ONB65552 ODF65552 NTJ65552 NJN65552 MZR65552 MPV65552 MFZ65552 LWD65552 LMH65552 LCL65552 KSP65552 KIT65552 JYX65552 JPB65552 JFF65552 IVJ65552 ILN65552 IBR65552 HRV65552 HHZ65552 GYD65552 GOH65552 GEL65552 FUP65552 FKT65552 FAX65552 ERB65552 EHF65552 DXJ65552 DNN65552 DDR65552 CTV65552 CJZ65552 CAD65552 BQH65552 BGL65552 AWP65552 AMT65552 ACX65552 TB65552 JF65552 J65552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formula1>$C$143:$C$146</formula1>
    </dataValidation>
    <dataValidation type="list" allowBlank="1" showInputMessage="1" showErrorMessage="1" sqref="H16 WVP983044 WLT983044 WBX983044 VSB983044 VIF983044 UYJ983044 UON983044 UER983044 TUV983044 TKZ983044 TBD983044 SRH983044 SHL983044 RXP983044 RNT983044 RDX983044 QUB983044 QKF983044 QAJ983044 PQN983044 PGR983044 OWV983044 OMZ983044 ODD983044 NTH983044 NJL983044 MZP983044 MPT983044 MFX983044 LWB983044 LMF983044 LCJ983044 KSN983044 KIR983044 JYV983044 JOZ983044 JFD983044 IVH983044 ILL983044 IBP983044 HRT983044 HHX983044 GYB983044 GOF983044 GEJ983044 FUN983044 FKR983044 FAV983044 EQZ983044 EHD983044 DXH983044 DNL983044 DDP983044 CTT983044 CJX983044 CAB983044 BQF983044 BGJ983044 AWN983044 AMR983044 ACV983044 SZ983044 JD983044 H983044 WVP917508 WLT917508 WBX917508 VSB917508 VIF917508 UYJ917508 UON917508 UER917508 TUV917508 TKZ917508 TBD917508 SRH917508 SHL917508 RXP917508 RNT917508 RDX917508 QUB917508 QKF917508 QAJ917508 PQN917508 PGR917508 OWV917508 OMZ917508 ODD917508 NTH917508 NJL917508 MZP917508 MPT917508 MFX917508 LWB917508 LMF917508 LCJ917508 KSN917508 KIR917508 JYV917508 JOZ917508 JFD917508 IVH917508 ILL917508 IBP917508 HRT917508 HHX917508 GYB917508 GOF917508 GEJ917508 FUN917508 FKR917508 FAV917508 EQZ917508 EHD917508 DXH917508 DNL917508 DDP917508 CTT917508 CJX917508 CAB917508 BQF917508 BGJ917508 AWN917508 AMR917508 ACV917508 SZ917508 JD917508 H917508 WVP851972 WLT851972 WBX851972 VSB851972 VIF851972 UYJ851972 UON851972 UER851972 TUV851972 TKZ851972 TBD851972 SRH851972 SHL851972 RXP851972 RNT851972 RDX851972 QUB851972 QKF851972 QAJ851972 PQN851972 PGR851972 OWV851972 OMZ851972 ODD851972 NTH851972 NJL851972 MZP851972 MPT851972 MFX851972 LWB851972 LMF851972 LCJ851972 KSN851972 KIR851972 JYV851972 JOZ851972 JFD851972 IVH851972 ILL851972 IBP851972 HRT851972 HHX851972 GYB851972 GOF851972 GEJ851972 FUN851972 FKR851972 FAV851972 EQZ851972 EHD851972 DXH851972 DNL851972 DDP851972 CTT851972 CJX851972 CAB851972 BQF851972 BGJ851972 AWN851972 AMR851972 ACV851972 SZ851972 JD851972 H851972 WVP786436 WLT786436 WBX786436 VSB786436 VIF786436 UYJ786436 UON786436 UER786436 TUV786436 TKZ786436 TBD786436 SRH786436 SHL786436 RXP786436 RNT786436 RDX786436 QUB786436 QKF786436 QAJ786436 PQN786436 PGR786436 OWV786436 OMZ786436 ODD786436 NTH786436 NJL786436 MZP786436 MPT786436 MFX786436 LWB786436 LMF786436 LCJ786436 KSN786436 KIR786436 JYV786436 JOZ786436 JFD786436 IVH786436 ILL786436 IBP786436 HRT786436 HHX786436 GYB786436 GOF786436 GEJ786436 FUN786436 FKR786436 FAV786436 EQZ786436 EHD786436 DXH786436 DNL786436 DDP786436 CTT786436 CJX786436 CAB786436 BQF786436 BGJ786436 AWN786436 AMR786436 ACV786436 SZ786436 JD786436 H786436 WVP720900 WLT720900 WBX720900 VSB720900 VIF720900 UYJ720900 UON720900 UER720900 TUV720900 TKZ720900 TBD720900 SRH720900 SHL720900 RXP720900 RNT720900 RDX720900 QUB720900 QKF720900 QAJ720900 PQN720900 PGR720900 OWV720900 OMZ720900 ODD720900 NTH720900 NJL720900 MZP720900 MPT720900 MFX720900 LWB720900 LMF720900 LCJ720900 KSN720900 KIR720900 JYV720900 JOZ720900 JFD720900 IVH720900 ILL720900 IBP720900 HRT720900 HHX720900 GYB720900 GOF720900 GEJ720900 FUN720900 FKR720900 FAV720900 EQZ720900 EHD720900 DXH720900 DNL720900 DDP720900 CTT720900 CJX720900 CAB720900 BQF720900 BGJ720900 AWN720900 AMR720900 ACV720900 SZ720900 JD720900 H720900 WVP655364 WLT655364 WBX655364 VSB655364 VIF655364 UYJ655364 UON655364 UER655364 TUV655364 TKZ655364 TBD655364 SRH655364 SHL655364 RXP655364 RNT655364 RDX655364 QUB655364 QKF655364 QAJ655364 PQN655364 PGR655364 OWV655364 OMZ655364 ODD655364 NTH655364 NJL655364 MZP655364 MPT655364 MFX655364 LWB655364 LMF655364 LCJ655364 KSN655364 KIR655364 JYV655364 JOZ655364 JFD655364 IVH655364 ILL655364 IBP655364 HRT655364 HHX655364 GYB655364 GOF655364 GEJ655364 FUN655364 FKR655364 FAV655364 EQZ655364 EHD655364 DXH655364 DNL655364 DDP655364 CTT655364 CJX655364 CAB655364 BQF655364 BGJ655364 AWN655364 AMR655364 ACV655364 SZ655364 JD655364 H655364 WVP589828 WLT589828 WBX589828 VSB589828 VIF589828 UYJ589828 UON589828 UER589828 TUV589828 TKZ589828 TBD589828 SRH589828 SHL589828 RXP589828 RNT589828 RDX589828 QUB589828 QKF589828 QAJ589828 PQN589828 PGR589828 OWV589828 OMZ589828 ODD589828 NTH589828 NJL589828 MZP589828 MPT589828 MFX589828 LWB589828 LMF589828 LCJ589828 KSN589828 KIR589828 JYV589828 JOZ589828 JFD589828 IVH589828 ILL589828 IBP589828 HRT589828 HHX589828 GYB589828 GOF589828 GEJ589828 FUN589828 FKR589828 FAV589828 EQZ589828 EHD589828 DXH589828 DNL589828 DDP589828 CTT589828 CJX589828 CAB589828 BQF589828 BGJ589828 AWN589828 AMR589828 ACV589828 SZ589828 JD589828 H589828 WVP524292 WLT524292 WBX524292 VSB524292 VIF524292 UYJ524292 UON524292 UER524292 TUV524292 TKZ524292 TBD524292 SRH524292 SHL524292 RXP524292 RNT524292 RDX524292 QUB524292 QKF524292 QAJ524292 PQN524292 PGR524292 OWV524292 OMZ524292 ODD524292 NTH524292 NJL524292 MZP524292 MPT524292 MFX524292 LWB524292 LMF524292 LCJ524292 KSN524292 KIR524292 JYV524292 JOZ524292 JFD524292 IVH524292 ILL524292 IBP524292 HRT524292 HHX524292 GYB524292 GOF524292 GEJ524292 FUN524292 FKR524292 FAV524292 EQZ524292 EHD524292 DXH524292 DNL524292 DDP524292 CTT524292 CJX524292 CAB524292 BQF524292 BGJ524292 AWN524292 AMR524292 ACV524292 SZ524292 JD524292 H524292 WVP458756 WLT458756 WBX458756 VSB458756 VIF458756 UYJ458756 UON458756 UER458756 TUV458756 TKZ458756 TBD458756 SRH458756 SHL458756 RXP458756 RNT458756 RDX458756 QUB458756 QKF458756 QAJ458756 PQN458756 PGR458756 OWV458756 OMZ458756 ODD458756 NTH458756 NJL458756 MZP458756 MPT458756 MFX458756 LWB458756 LMF458756 LCJ458756 KSN458756 KIR458756 JYV458756 JOZ458756 JFD458756 IVH458756 ILL458756 IBP458756 HRT458756 HHX458756 GYB458756 GOF458756 GEJ458756 FUN458756 FKR458756 FAV458756 EQZ458756 EHD458756 DXH458756 DNL458756 DDP458756 CTT458756 CJX458756 CAB458756 BQF458756 BGJ458756 AWN458756 AMR458756 ACV458756 SZ458756 JD458756 H458756 WVP393220 WLT393220 WBX393220 VSB393220 VIF393220 UYJ393220 UON393220 UER393220 TUV393220 TKZ393220 TBD393220 SRH393220 SHL393220 RXP393220 RNT393220 RDX393220 QUB393220 QKF393220 QAJ393220 PQN393220 PGR393220 OWV393220 OMZ393220 ODD393220 NTH393220 NJL393220 MZP393220 MPT393220 MFX393220 LWB393220 LMF393220 LCJ393220 KSN393220 KIR393220 JYV393220 JOZ393220 JFD393220 IVH393220 ILL393220 IBP393220 HRT393220 HHX393220 GYB393220 GOF393220 GEJ393220 FUN393220 FKR393220 FAV393220 EQZ393220 EHD393220 DXH393220 DNL393220 DDP393220 CTT393220 CJX393220 CAB393220 BQF393220 BGJ393220 AWN393220 AMR393220 ACV393220 SZ393220 JD393220 H393220 WVP327684 WLT327684 WBX327684 VSB327684 VIF327684 UYJ327684 UON327684 UER327684 TUV327684 TKZ327684 TBD327684 SRH327684 SHL327684 RXP327684 RNT327684 RDX327684 QUB327684 QKF327684 QAJ327684 PQN327684 PGR327684 OWV327684 OMZ327684 ODD327684 NTH327684 NJL327684 MZP327684 MPT327684 MFX327684 LWB327684 LMF327684 LCJ327684 KSN327684 KIR327684 JYV327684 JOZ327684 JFD327684 IVH327684 ILL327684 IBP327684 HRT327684 HHX327684 GYB327684 GOF327684 GEJ327684 FUN327684 FKR327684 FAV327684 EQZ327684 EHD327684 DXH327684 DNL327684 DDP327684 CTT327684 CJX327684 CAB327684 BQF327684 BGJ327684 AWN327684 AMR327684 ACV327684 SZ327684 JD327684 H327684 WVP262148 WLT262148 WBX262148 VSB262148 VIF262148 UYJ262148 UON262148 UER262148 TUV262148 TKZ262148 TBD262148 SRH262148 SHL262148 RXP262148 RNT262148 RDX262148 QUB262148 QKF262148 QAJ262148 PQN262148 PGR262148 OWV262148 OMZ262148 ODD262148 NTH262148 NJL262148 MZP262148 MPT262148 MFX262148 LWB262148 LMF262148 LCJ262148 KSN262148 KIR262148 JYV262148 JOZ262148 JFD262148 IVH262148 ILL262148 IBP262148 HRT262148 HHX262148 GYB262148 GOF262148 GEJ262148 FUN262148 FKR262148 FAV262148 EQZ262148 EHD262148 DXH262148 DNL262148 DDP262148 CTT262148 CJX262148 CAB262148 BQF262148 BGJ262148 AWN262148 AMR262148 ACV262148 SZ262148 JD262148 H262148 WVP196612 WLT196612 WBX196612 VSB196612 VIF196612 UYJ196612 UON196612 UER196612 TUV196612 TKZ196612 TBD196612 SRH196612 SHL196612 RXP196612 RNT196612 RDX196612 QUB196612 QKF196612 QAJ196612 PQN196612 PGR196612 OWV196612 OMZ196612 ODD196612 NTH196612 NJL196612 MZP196612 MPT196612 MFX196612 LWB196612 LMF196612 LCJ196612 KSN196612 KIR196612 JYV196612 JOZ196612 JFD196612 IVH196612 ILL196612 IBP196612 HRT196612 HHX196612 GYB196612 GOF196612 GEJ196612 FUN196612 FKR196612 FAV196612 EQZ196612 EHD196612 DXH196612 DNL196612 DDP196612 CTT196612 CJX196612 CAB196612 BQF196612 BGJ196612 AWN196612 AMR196612 ACV196612 SZ196612 JD196612 H196612 WVP131076 WLT131076 WBX131076 VSB131076 VIF131076 UYJ131076 UON131076 UER131076 TUV131076 TKZ131076 TBD131076 SRH131076 SHL131076 RXP131076 RNT131076 RDX131076 QUB131076 QKF131076 QAJ131076 PQN131076 PGR131076 OWV131076 OMZ131076 ODD131076 NTH131076 NJL131076 MZP131076 MPT131076 MFX131076 LWB131076 LMF131076 LCJ131076 KSN131076 KIR131076 JYV131076 JOZ131076 JFD131076 IVH131076 ILL131076 IBP131076 HRT131076 HHX131076 GYB131076 GOF131076 GEJ131076 FUN131076 FKR131076 FAV131076 EQZ131076 EHD131076 DXH131076 DNL131076 DDP131076 CTT131076 CJX131076 CAB131076 BQF131076 BGJ131076 AWN131076 AMR131076 ACV131076 SZ131076 JD131076 H131076 WVP65540 WLT65540 WBX65540 VSB65540 VIF65540 UYJ65540 UON65540 UER65540 TUV65540 TKZ65540 TBD65540 SRH65540 SHL65540 RXP65540 RNT65540 RDX65540 QUB65540 QKF65540 QAJ65540 PQN65540 PGR65540 OWV65540 OMZ65540 ODD65540 NTH65540 NJL65540 MZP65540 MPT65540 MFX65540 LWB65540 LMF65540 LCJ65540 KSN65540 KIR65540 JYV65540 JOZ65540 JFD65540 IVH65540 ILL65540 IBP65540 HRT65540 HHX65540 GYB65540 GOF65540 GEJ65540 FUN65540 FKR65540 FAV65540 EQZ65540 EHD65540 DXH65540 DNL65540 DDP65540 CTT65540 CJX65540 CAB65540 BQF65540 BGJ65540 AWN65540 AMR65540 ACV65540 SZ65540 JD65540 H65540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formula1>$AA$111:$AA$195</formula1>
    </dataValidation>
    <dataValidation type="list" allowBlank="1" showInputMessage="1" showErrorMessage="1" sqref="H13:H15 WVP983041:WVP983043 WLT983041:WLT983043 WBX983041:WBX983043 VSB983041:VSB983043 VIF983041:VIF983043 UYJ983041:UYJ983043 UON983041:UON983043 UER983041:UER983043 TUV983041:TUV983043 TKZ983041:TKZ983043 TBD983041:TBD983043 SRH983041:SRH983043 SHL983041:SHL983043 RXP983041:RXP983043 RNT983041:RNT983043 RDX983041:RDX983043 QUB983041:QUB983043 QKF983041:QKF983043 QAJ983041:QAJ983043 PQN983041:PQN983043 PGR983041:PGR983043 OWV983041:OWV983043 OMZ983041:OMZ983043 ODD983041:ODD983043 NTH983041:NTH983043 NJL983041:NJL983043 MZP983041:MZP983043 MPT983041:MPT983043 MFX983041:MFX983043 LWB983041:LWB983043 LMF983041:LMF983043 LCJ983041:LCJ983043 KSN983041:KSN983043 KIR983041:KIR983043 JYV983041:JYV983043 JOZ983041:JOZ983043 JFD983041:JFD983043 IVH983041:IVH983043 ILL983041:ILL983043 IBP983041:IBP983043 HRT983041:HRT983043 HHX983041:HHX983043 GYB983041:GYB983043 GOF983041:GOF983043 GEJ983041:GEJ983043 FUN983041:FUN983043 FKR983041:FKR983043 FAV983041:FAV983043 EQZ983041:EQZ983043 EHD983041:EHD983043 DXH983041:DXH983043 DNL983041:DNL983043 DDP983041:DDP983043 CTT983041:CTT983043 CJX983041:CJX983043 CAB983041:CAB983043 BQF983041:BQF983043 BGJ983041:BGJ983043 AWN983041:AWN983043 AMR983041:AMR983043 ACV983041:ACV983043 SZ983041:SZ983043 JD983041:JD983043 H983041:H983043 WVP917505:WVP917507 WLT917505:WLT917507 WBX917505:WBX917507 VSB917505:VSB917507 VIF917505:VIF917507 UYJ917505:UYJ917507 UON917505:UON917507 UER917505:UER917507 TUV917505:TUV917507 TKZ917505:TKZ917507 TBD917505:TBD917507 SRH917505:SRH917507 SHL917505:SHL917507 RXP917505:RXP917507 RNT917505:RNT917507 RDX917505:RDX917507 QUB917505:QUB917507 QKF917505:QKF917507 QAJ917505:QAJ917507 PQN917505:PQN917507 PGR917505:PGR917507 OWV917505:OWV917507 OMZ917505:OMZ917507 ODD917505:ODD917507 NTH917505:NTH917507 NJL917505:NJL917507 MZP917505:MZP917507 MPT917505:MPT917507 MFX917505:MFX917507 LWB917505:LWB917507 LMF917505:LMF917507 LCJ917505:LCJ917507 KSN917505:KSN917507 KIR917505:KIR917507 JYV917505:JYV917507 JOZ917505:JOZ917507 JFD917505:JFD917507 IVH917505:IVH917507 ILL917505:ILL917507 IBP917505:IBP917507 HRT917505:HRT917507 HHX917505:HHX917507 GYB917505:GYB917507 GOF917505:GOF917507 GEJ917505:GEJ917507 FUN917505:FUN917507 FKR917505:FKR917507 FAV917505:FAV917507 EQZ917505:EQZ917507 EHD917505:EHD917507 DXH917505:DXH917507 DNL917505:DNL917507 DDP917505:DDP917507 CTT917505:CTT917507 CJX917505:CJX917507 CAB917505:CAB917507 BQF917505:BQF917507 BGJ917505:BGJ917507 AWN917505:AWN917507 AMR917505:AMR917507 ACV917505:ACV917507 SZ917505:SZ917507 JD917505:JD917507 H917505:H917507 WVP851969:WVP851971 WLT851969:WLT851971 WBX851969:WBX851971 VSB851969:VSB851971 VIF851969:VIF851971 UYJ851969:UYJ851971 UON851969:UON851971 UER851969:UER851971 TUV851969:TUV851971 TKZ851969:TKZ851971 TBD851969:TBD851971 SRH851969:SRH851971 SHL851969:SHL851971 RXP851969:RXP851971 RNT851969:RNT851971 RDX851969:RDX851971 QUB851969:QUB851971 QKF851969:QKF851971 QAJ851969:QAJ851971 PQN851969:PQN851971 PGR851969:PGR851971 OWV851969:OWV851971 OMZ851969:OMZ851971 ODD851969:ODD851971 NTH851969:NTH851971 NJL851969:NJL851971 MZP851969:MZP851971 MPT851969:MPT851971 MFX851969:MFX851971 LWB851969:LWB851971 LMF851969:LMF851971 LCJ851969:LCJ851971 KSN851969:KSN851971 KIR851969:KIR851971 JYV851969:JYV851971 JOZ851969:JOZ851971 JFD851969:JFD851971 IVH851969:IVH851971 ILL851969:ILL851971 IBP851969:IBP851971 HRT851969:HRT851971 HHX851969:HHX851971 GYB851969:GYB851971 GOF851969:GOF851971 GEJ851969:GEJ851971 FUN851969:FUN851971 FKR851969:FKR851971 FAV851969:FAV851971 EQZ851969:EQZ851971 EHD851969:EHD851971 DXH851969:DXH851971 DNL851969:DNL851971 DDP851969:DDP851971 CTT851969:CTT851971 CJX851969:CJX851971 CAB851969:CAB851971 BQF851969:BQF851971 BGJ851969:BGJ851971 AWN851969:AWN851971 AMR851969:AMR851971 ACV851969:ACV851971 SZ851969:SZ851971 JD851969:JD851971 H851969:H851971 WVP786433:WVP786435 WLT786433:WLT786435 WBX786433:WBX786435 VSB786433:VSB786435 VIF786433:VIF786435 UYJ786433:UYJ786435 UON786433:UON786435 UER786433:UER786435 TUV786433:TUV786435 TKZ786433:TKZ786435 TBD786433:TBD786435 SRH786433:SRH786435 SHL786433:SHL786435 RXP786433:RXP786435 RNT786433:RNT786435 RDX786433:RDX786435 QUB786433:QUB786435 QKF786433:QKF786435 QAJ786433:QAJ786435 PQN786433:PQN786435 PGR786433:PGR786435 OWV786433:OWV786435 OMZ786433:OMZ786435 ODD786433:ODD786435 NTH786433:NTH786435 NJL786433:NJL786435 MZP786433:MZP786435 MPT786433:MPT786435 MFX786433:MFX786435 LWB786433:LWB786435 LMF786433:LMF786435 LCJ786433:LCJ786435 KSN786433:KSN786435 KIR786433:KIR786435 JYV786433:JYV786435 JOZ786433:JOZ786435 JFD786433:JFD786435 IVH786433:IVH786435 ILL786433:ILL786435 IBP786433:IBP786435 HRT786433:HRT786435 HHX786433:HHX786435 GYB786433:GYB786435 GOF786433:GOF786435 GEJ786433:GEJ786435 FUN786433:FUN786435 FKR786433:FKR786435 FAV786433:FAV786435 EQZ786433:EQZ786435 EHD786433:EHD786435 DXH786433:DXH786435 DNL786433:DNL786435 DDP786433:DDP786435 CTT786433:CTT786435 CJX786433:CJX786435 CAB786433:CAB786435 BQF786433:BQF786435 BGJ786433:BGJ786435 AWN786433:AWN786435 AMR786433:AMR786435 ACV786433:ACV786435 SZ786433:SZ786435 JD786433:JD786435 H786433:H786435 WVP720897:WVP720899 WLT720897:WLT720899 WBX720897:WBX720899 VSB720897:VSB720899 VIF720897:VIF720899 UYJ720897:UYJ720899 UON720897:UON720899 UER720897:UER720899 TUV720897:TUV720899 TKZ720897:TKZ720899 TBD720897:TBD720899 SRH720897:SRH720899 SHL720897:SHL720899 RXP720897:RXP720899 RNT720897:RNT720899 RDX720897:RDX720899 QUB720897:QUB720899 QKF720897:QKF720899 QAJ720897:QAJ720899 PQN720897:PQN720899 PGR720897:PGR720899 OWV720897:OWV720899 OMZ720897:OMZ720899 ODD720897:ODD720899 NTH720897:NTH720899 NJL720897:NJL720899 MZP720897:MZP720899 MPT720897:MPT720899 MFX720897:MFX720899 LWB720897:LWB720899 LMF720897:LMF720899 LCJ720897:LCJ720899 KSN720897:KSN720899 KIR720897:KIR720899 JYV720897:JYV720899 JOZ720897:JOZ720899 JFD720897:JFD720899 IVH720897:IVH720899 ILL720897:ILL720899 IBP720897:IBP720899 HRT720897:HRT720899 HHX720897:HHX720899 GYB720897:GYB720899 GOF720897:GOF720899 GEJ720897:GEJ720899 FUN720897:FUN720899 FKR720897:FKR720899 FAV720897:FAV720899 EQZ720897:EQZ720899 EHD720897:EHD720899 DXH720897:DXH720899 DNL720897:DNL720899 DDP720897:DDP720899 CTT720897:CTT720899 CJX720897:CJX720899 CAB720897:CAB720899 BQF720897:BQF720899 BGJ720897:BGJ720899 AWN720897:AWN720899 AMR720897:AMR720899 ACV720897:ACV720899 SZ720897:SZ720899 JD720897:JD720899 H720897:H720899 WVP655361:WVP655363 WLT655361:WLT655363 WBX655361:WBX655363 VSB655361:VSB655363 VIF655361:VIF655363 UYJ655361:UYJ655363 UON655361:UON655363 UER655361:UER655363 TUV655361:TUV655363 TKZ655361:TKZ655363 TBD655361:TBD655363 SRH655361:SRH655363 SHL655361:SHL655363 RXP655361:RXP655363 RNT655361:RNT655363 RDX655361:RDX655363 QUB655361:QUB655363 QKF655361:QKF655363 QAJ655361:QAJ655363 PQN655361:PQN655363 PGR655361:PGR655363 OWV655361:OWV655363 OMZ655361:OMZ655363 ODD655361:ODD655363 NTH655361:NTH655363 NJL655361:NJL655363 MZP655361:MZP655363 MPT655361:MPT655363 MFX655361:MFX655363 LWB655361:LWB655363 LMF655361:LMF655363 LCJ655361:LCJ655363 KSN655361:KSN655363 KIR655361:KIR655363 JYV655361:JYV655363 JOZ655361:JOZ655363 JFD655361:JFD655363 IVH655361:IVH655363 ILL655361:ILL655363 IBP655361:IBP655363 HRT655361:HRT655363 HHX655361:HHX655363 GYB655361:GYB655363 GOF655361:GOF655363 GEJ655361:GEJ655363 FUN655361:FUN655363 FKR655361:FKR655363 FAV655361:FAV655363 EQZ655361:EQZ655363 EHD655361:EHD655363 DXH655361:DXH655363 DNL655361:DNL655363 DDP655361:DDP655363 CTT655361:CTT655363 CJX655361:CJX655363 CAB655361:CAB655363 BQF655361:BQF655363 BGJ655361:BGJ655363 AWN655361:AWN655363 AMR655361:AMR655363 ACV655361:ACV655363 SZ655361:SZ655363 JD655361:JD655363 H655361:H655363 WVP589825:WVP589827 WLT589825:WLT589827 WBX589825:WBX589827 VSB589825:VSB589827 VIF589825:VIF589827 UYJ589825:UYJ589827 UON589825:UON589827 UER589825:UER589827 TUV589825:TUV589827 TKZ589825:TKZ589827 TBD589825:TBD589827 SRH589825:SRH589827 SHL589825:SHL589827 RXP589825:RXP589827 RNT589825:RNT589827 RDX589825:RDX589827 QUB589825:QUB589827 QKF589825:QKF589827 QAJ589825:QAJ589827 PQN589825:PQN589827 PGR589825:PGR589827 OWV589825:OWV589827 OMZ589825:OMZ589827 ODD589825:ODD589827 NTH589825:NTH589827 NJL589825:NJL589827 MZP589825:MZP589827 MPT589825:MPT589827 MFX589825:MFX589827 LWB589825:LWB589827 LMF589825:LMF589827 LCJ589825:LCJ589827 KSN589825:KSN589827 KIR589825:KIR589827 JYV589825:JYV589827 JOZ589825:JOZ589827 JFD589825:JFD589827 IVH589825:IVH589827 ILL589825:ILL589827 IBP589825:IBP589827 HRT589825:HRT589827 HHX589825:HHX589827 GYB589825:GYB589827 GOF589825:GOF589827 GEJ589825:GEJ589827 FUN589825:FUN589827 FKR589825:FKR589827 FAV589825:FAV589827 EQZ589825:EQZ589827 EHD589825:EHD589827 DXH589825:DXH589827 DNL589825:DNL589827 DDP589825:DDP589827 CTT589825:CTT589827 CJX589825:CJX589827 CAB589825:CAB589827 BQF589825:BQF589827 BGJ589825:BGJ589827 AWN589825:AWN589827 AMR589825:AMR589827 ACV589825:ACV589827 SZ589825:SZ589827 JD589825:JD589827 H589825:H589827 WVP524289:WVP524291 WLT524289:WLT524291 WBX524289:WBX524291 VSB524289:VSB524291 VIF524289:VIF524291 UYJ524289:UYJ524291 UON524289:UON524291 UER524289:UER524291 TUV524289:TUV524291 TKZ524289:TKZ524291 TBD524289:TBD524291 SRH524289:SRH524291 SHL524289:SHL524291 RXP524289:RXP524291 RNT524289:RNT524291 RDX524289:RDX524291 QUB524289:QUB524291 QKF524289:QKF524291 QAJ524289:QAJ524291 PQN524289:PQN524291 PGR524289:PGR524291 OWV524289:OWV524291 OMZ524289:OMZ524291 ODD524289:ODD524291 NTH524289:NTH524291 NJL524289:NJL524291 MZP524289:MZP524291 MPT524289:MPT524291 MFX524289:MFX524291 LWB524289:LWB524291 LMF524289:LMF524291 LCJ524289:LCJ524291 KSN524289:KSN524291 KIR524289:KIR524291 JYV524289:JYV524291 JOZ524289:JOZ524291 JFD524289:JFD524291 IVH524289:IVH524291 ILL524289:ILL524291 IBP524289:IBP524291 HRT524289:HRT524291 HHX524289:HHX524291 GYB524289:GYB524291 GOF524289:GOF524291 GEJ524289:GEJ524291 FUN524289:FUN524291 FKR524289:FKR524291 FAV524289:FAV524291 EQZ524289:EQZ524291 EHD524289:EHD524291 DXH524289:DXH524291 DNL524289:DNL524291 DDP524289:DDP524291 CTT524289:CTT524291 CJX524289:CJX524291 CAB524289:CAB524291 BQF524289:BQF524291 BGJ524289:BGJ524291 AWN524289:AWN524291 AMR524289:AMR524291 ACV524289:ACV524291 SZ524289:SZ524291 JD524289:JD524291 H524289:H524291 WVP458753:WVP458755 WLT458753:WLT458755 WBX458753:WBX458755 VSB458753:VSB458755 VIF458753:VIF458755 UYJ458753:UYJ458755 UON458753:UON458755 UER458753:UER458755 TUV458753:TUV458755 TKZ458753:TKZ458755 TBD458753:TBD458755 SRH458753:SRH458755 SHL458753:SHL458755 RXP458753:RXP458755 RNT458753:RNT458755 RDX458753:RDX458755 QUB458753:QUB458755 QKF458753:QKF458755 QAJ458753:QAJ458755 PQN458753:PQN458755 PGR458753:PGR458755 OWV458753:OWV458755 OMZ458753:OMZ458755 ODD458753:ODD458755 NTH458753:NTH458755 NJL458753:NJL458755 MZP458753:MZP458755 MPT458753:MPT458755 MFX458753:MFX458755 LWB458753:LWB458755 LMF458753:LMF458755 LCJ458753:LCJ458755 KSN458753:KSN458755 KIR458753:KIR458755 JYV458753:JYV458755 JOZ458753:JOZ458755 JFD458753:JFD458755 IVH458753:IVH458755 ILL458753:ILL458755 IBP458753:IBP458755 HRT458753:HRT458755 HHX458753:HHX458755 GYB458753:GYB458755 GOF458753:GOF458755 GEJ458753:GEJ458755 FUN458753:FUN458755 FKR458753:FKR458755 FAV458753:FAV458755 EQZ458753:EQZ458755 EHD458753:EHD458755 DXH458753:DXH458755 DNL458753:DNL458755 DDP458753:DDP458755 CTT458753:CTT458755 CJX458753:CJX458755 CAB458753:CAB458755 BQF458753:BQF458755 BGJ458753:BGJ458755 AWN458753:AWN458755 AMR458753:AMR458755 ACV458753:ACV458755 SZ458753:SZ458755 JD458753:JD458755 H458753:H458755 WVP393217:WVP393219 WLT393217:WLT393219 WBX393217:WBX393219 VSB393217:VSB393219 VIF393217:VIF393219 UYJ393217:UYJ393219 UON393217:UON393219 UER393217:UER393219 TUV393217:TUV393219 TKZ393217:TKZ393219 TBD393217:TBD393219 SRH393217:SRH393219 SHL393217:SHL393219 RXP393217:RXP393219 RNT393217:RNT393219 RDX393217:RDX393219 QUB393217:QUB393219 QKF393217:QKF393219 QAJ393217:QAJ393219 PQN393217:PQN393219 PGR393217:PGR393219 OWV393217:OWV393219 OMZ393217:OMZ393219 ODD393217:ODD393219 NTH393217:NTH393219 NJL393217:NJL393219 MZP393217:MZP393219 MPT393217:MPT393219 MFX393217:MFX393219 LWB393217:LWB393219 LMF393217:LMF393219 LCJ393217:LCJ393219 KSN393217:KSN393219 KIR393217:KIR393219 JYV393217:JYV393219 JOZ393217:JOZ393219 JFD393217:JFD393219 IVH393217:IVH393219 ILL393217:ILL393219 IBP393217:IBP393219 HRT393217:HRT393219 HHX393217:HHX393219 GYB393217:GYB393219 GOF393217:GOF393219 GEJ393217:GEJ393219 FUN393217:FUN393219 FKR393217:FKR393219 FAV393217:FAV393219 EQZ393217:EQZ393219 EHD393217:EHD393219 DXH393217:DXH393219 DNL393217:DNL393219 DDP393217:DDP393219 CTT393217:CTT393219 CJX393217:CJX393219 CAB393217:CAB393219 BQF393217:BQF393219 BGJ393217:BGJ393219 AWN393217:AWN393219 AMR393217:AMR393219 ACV393217:ACV393219 SZ393217:SZ393219 JD393217:JD393219 H393217:H393219 WVP327681:WVP327683 WLT327681:WLT327683 WBX327681:WBX327683 VSB327681:VSB327683 VIF327681:VIF327683 UYJ327681:UYJ327683 UON327681:UON327683 UER327681:UER327683 TUV327681:TUV327683 TKZ327681:TKZ327683 TBD327681:TBD327683 SRH327681:SRH327683 SHL327681:SHL327683 RXP327681:RXP327683 RNT327681:RNT327683 RDX327681:RDX327683 QUB327681:QUB327683 QKF327681:QKF327683 QAJ327681:QAJ327683 PQN327681:PQN327683 PGR327681:PGR327683 OWV327681:OWV327683 OMZ327681:OMZ327683 ODD327681:ODD327683 NTH327681:NTH327683 NJL327681:NJL327683 MZP327681:MZP327683 MPT327681:MPT327683 MFX327681:MFX327683 LWB327681:LWB327683 LMF327681:LMF327683 LCJ327681:LCJ327683 KSN327681:KSN327683 KIR327681:KIR327683 JYV327681:JYV327683 JOZ327681:JOZ327683 JFD327681:JFD327683 IVH327681:IVH327683 ILL327681:ILL327683 IBP327681:IBP327683 HRT327681:HRT327683 HHX327681:HHX327683 GYB327681:GYB327683 GOF327681:GOF327683 GEJ327681:GEJ327683 FUN327681:FUN327683 FKR327681:FKR327683 FAV327681:FAV327683 EQZ327681:EQZ327683 EHD327681:EHD327683 DXH327681:DXH327683 DNL327681:DNL327683 DDP327681:DDP327683 CTT327681:CTT327683 CJX327681:CJX327683 CAB327681:CAB327683 BQF327681:BQF327683 BGJ327681:BGJ327683 AWN327681:AWN327683 AMR327681:AMR327683 ACV327681:ACV327683 SZ327681:SZ327683 JD327681:JD327683 H327681:H327683 WVP262145:WVP262147 WLT262145:WLT262147 WBX262145:WBX262147 VSB262145:VSB262147 VIF262145:VIF262147 UYJ262145:UYJ262147 UON262145:UON262147 UER262145:UER262147 TUV262145:TUV262147 TKZ262145:TKZ262147 TBD262145:TBD262147 SRH262145:SRH262147 SHL262145:SHL262147 RXP262145:RXP262147 RNT262145:RNT262147 RDX262145:RDX262147 QUB262145:QUB262147 QKF262145:QKF262147 QAJ262145:QAJ262147 PQN262145:PQN262147 PGR262145:PGR262147 OWV262145:OWV262147 OMZ262145:OMZ262147 ODD262145:ODD262147 NTH262145:NTH262147 NJL262145:NJL262147 MZP262145:MZP262147 MPT262145:MPT262147 MFX262145:MFX262147 LWB262145:LWB262147 LMF262145:LMF262147 LCJ262145:LCJ262147 KSN262145:KSN262147 KIR262145:KIR262147 JYV262145:JYV262147 JOZ262145:JOZ262147 JFD262145:JFD262147 IVH262145:IVH262147 ILL262145:ILL262147 IBP262145:IBP262147 HRT262145:HRT262147 HHX262145:HHX262147 GYB262145:GYB262147 GOF262145:GOF262147 GEJ262145:GEJ262147 FUN262145:FUN262147 FKR262145:FKR262147 FAV262145:FAV262147 EQZ262145:EQZ262147 EHD262145:EHD262147 DXH262145:DXH262147 DNL262145:DNL262147 DDP262145:DDP262147 CTT262145:CTT262147 CJX262145:CJX262147 CAB262145:CAB262147 BQF262145:BQF262147 BGJ262145:BGJ262147 AWN262145:AWN262147 AMR262145:AMR262147 ACV262145:ACV262147 SZ262145:SZ262147 JD262145:JD262147 H262145:H262147 WVP196609:WVP196611 WLT196609:WLT196611 WBX196609:WBX196611 VSB196609:VSB196611 VIF196609:VIF196611 UYJ196609:UYJ196611 UON196609:UON196611 UER196609:UER196611 TUV196609:TUV196611 TKZ196609:TKZ196611 TBD196609:TBD196611 SRH196609:SRH196611 SHL196609:SHL196611 RXP196609:RXP196611 RNT196609:RNT196611 RDX196609:RDX196611 QUB196609:QUB196611 QKF196609:QKF196611 QAJ196609:QAJ196611 PQN196609:PQN196611 PGR196609:PGR196611 OWV196609:OWV196611 OMZ196609:OMZ196611 ODD196609:ODD196611 NTH196609:NTH196611 NJL196609:NJL196611 MZP196609:MZP196611 MPT196609:MPT196611 MFX196609:MFX196611 LWB196609:LWB196611 LMF196609:LMF196611 LCJ196609:LCJ196611 KSN196609:KSN196611 KIR196609:KIR196611 JYV196609:JYV196611 JOZ196609:JOZ196611 JFD196609:JFD196611 IVH196609:IVH196611 ILL196609:ILL196611 IBP196609:IBP196611 HRT196609:HRT196611 HHX196609:HHX196611 GYB196609:GYB196611 GOF196609:GOF196611 GEJ196609:GEJ196611 FUN196609:FUN196611 FKR196609:FKR196611 FAV196609:FAV196611 EQZ196609:EQZ196611 EHD196609:EHD196611 DXH196609:DXH196611 DNL196609:DNL196611 DDP196609:DDP196611 CTT196609:CTT196611 CJX196609:CJX196611 CAB196609:CAB196611 BQF196609:BQF196611 BGJ196609:BGJ196611 AWN196609:AWN196611 AMR196609:AMR196611 ACV196609:ACV196611 SZ196609:SZ196611 JD196609:JD196611 H196609:H196611 WVP131073:WVP131075 WLT131073:WLT131075 WBX131073:WBX131075 VSB131073:VSB131075 VIF131073:VIF131075 UYJ131073:UYJ131075 UON131073:UON131075 UER131073:UER131075 TUV131073:TUV131075 TKZ131073:TKZ131075 TBD131073:TBD131075 SRH131073:SRH131075 SHL131073:SHL131075 RXP131073:RXP131075 RNT131073:RNT131075 RDX131073:RDX131075 QUB131073:QUB131075 QKF131073:QKF131075 QAJ131073:QAJ131075 PQN131073:PQN131075 PGR131073:PGR131075 OWV131073:OWV131075 OMZ131073:OMZ131075 ODD131073:ODD131075 NTH131073:NTH131075 NJL131073:NJL131075 MZP131073:MZP131075 MPT131073:MPT131075 MFX131073:MFX131075 LWB131073:LWB131075 LMF131073:LMF131075 LCJ131073:LCJ131075 KSN131073:KSN131075 KIR131073:KIR131075 JYV131073:JYV131075 JOZ131073:JOZ131075 JFD131073:JFD131075 IVH131073:IVH131075 ILL131073:ILL131075 IBP131073:IBP131075 HRT131073:HRT131075 HHX131073:HHX131075 GYB131073:GYB131075 GOF131073:GOF131075 GEJ131073:GEJ131075 FUN131073:FUN131075 FKR131073:FKR131075 FAV131073:FAV131075 EQZ131073:EQZ131075 EHD131073:EHD131075 DXH131073:DXH131075 DNL131073:DNL131075 DDP131073:DDP131075 CTT131073:CTT131075 CJX131073:CJX131075 CAB131073:CAB131075 BQF131073:BQF131075 BGJ131073:BGJ131075 AWN131073:AWN131075 AMR131073:AMR131075 ACV131073:ACV131075 SZ131073:SZ131075 JD131073:JD131075 H131073:H131075 WVP65537:WVP65539 WLT65537:WLT65539 WBX65537:WBX65539 VSB65537:VSB65539 VIF65537:VIF65539 UYJ65537:UYJ65539 UON65537:UON65539 UER65537:UER65539 TUV65537:TUV65539 TKZ65537:TKZ65539 TBD65537:TBD65539 SRH65537:SRH65539 SHL65537:SHL65539 RXP65537:RXP65539 RNT65537:RNT65539 RDX65537:RDX65539 QUB65537:QUB65539 QKF65537:QKF65539 QAJ65537:QAJ65539 PQN65537:PQN65539 PGR65537:PGR65539 OWV65537:OWV65539 OMZ65537:OMZ65539 ODD65537:ODD65539 NTH65537:NTH65539 NJL65537:NJL65539 MZP65537:MZP65539 MPT65537:MPT65539 MFX65537:MFX65539 LWB65537:LWB65539 LMF65537:LMF65539 LCJ65537:LCJ65539 KSN65537:KSN65539 KIR65537:KIR65539 JYV65537:JYV65539 JOZ65537:JOZ65539 JFD65537:JFD65539 IVH65537:IVH65539 ILL65537:ILL65539 IBP65537:IBP65539 HRT65537:HRT65539 HHX65537:HHX65539 GYB65537:GYB65539 GOF65537:GOF65539 GEJ65537:GEJ65539 FUN65537:FUN65539 FKR65537:FKR65539 FAV65537:FAV65539 EQZ65537:EQZ65539 EHD65537:EHD65539 DXH65537:DXH65539 DNL65537:DNL65539 DDP65537:DDP65539 CTT65537:CTT65539 CJX65537:CJX65539 CAB65537:CAB65539 BQF65537:BQF65539 BGJ65537:BGJ65539 AWN65537:AWN65539 AMR65537:AMR65539 ACV65537:ACV65539 SZ65537:SZ65539 JD65537:JD65539 H65537:H65539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formula1>$S$111:$S$196</formula1>
    </dataValidation>
    <dataValidation type="list" allowBlank="1" showInputMessage="1" showErrorMessage="1" sqref="WCR983039 VSV983039 VIZ983039 UZD983039 UPH983039 UFL983039 TVP983039 TLT983039 TBX983039 SSB983039 SIF983039 RYJ983039 RON983039 RER983039 QUV983039 QKZ983039 QBD983039 PRH983039 PHL983039 OXP983039 ONT983039 ODX983039 NUB983039 NKF983039 NAJ983039 MQN983039 MGR983039 LWV983039 LMZ983039 LDD983039 KTH983039 KJL983039 JZP983039 JPT983039 JFX983039 IWB983039 IMF983039 ICJ983039 HSN983039 HIR983039 GYV983039 GOZ983039 GFD983039 FVH983039 FLL983039 FBP983039 ERT983039 EHX983039 DYB983039 DOF983039 DEJ983039 CUN983039 CKR983039 CAV983039 BQZ983039 BHD983039 AXH983039 ANL983039 ADP983039 TT983039 JX983039 AB983039 WWJ917503 WMN917503 WCR917503 VSV917503 VIZ917503 UZD917503 UPH917503 UFL917503 TVP917503 TLT917503 TBX917503 SSB917503 SIF917503 RYJ917503 RON917503 RER917503 QUV917503 QKZ917503 QBD917503 PRH917503 PHL917503 OXP917503 ONT917503 ODX917503 NUB917503 NKF917503 NAJ917503 MQN917503 MGR917503 LWV917503 LMZ917503 LDD917503 KTH917503 KJL917503 JZP917503 JPT917503 JFX917503 IWB917503 IMF917503 ICJ917503 HSN917503 HIR917503 GYV917503 GOZ917503 GFD917503 FVH917503 FLL917503 FBP917503 ERT917503 EHX917503 DYB917503 DOF917503 DEJ917503 CUN917503 CKR917503 CAV917503 BQZ917503 BHD917503 AXH917503 ANL917503 ADP917503 TT917503 JX917503 AB917503 WWJ851967 WMN851967 WCR851967 VSV851967 VIZ851967 UZD851967 UPH851967 UFL851967 TVP851967 TLT851967 TBX851967 SSB851967 SIF851967 RYJ851967 RON851967 RER851967 QUV851967 QKZ851967 QBD851967 PRH851967 PHL851967 OXP851967 ONT851967 ODX851967 NUB851967 NKF851967 NAJ851967 MQN851967 MGR851967 LWV851967 LMZ851967 LDD851967 KTH851967 KJL851967 JZP851967 JPT851967 JFX851967 IWB851967 IMF851967 ICJ851967 HSN851967 HIR851967 GYV851967 GOZ851967 GFD851967 FVH851967 FLL851967 FBP851967 ERT851967 EHX851967 DYB851967 DOF851967 DEJ851967 CUN851967 CKR851967 CAV851967 BQZ851967 BHD851967 AXH851967 ANL851967 ADP851967 TT851967 JX851967 AB851967 WWJ786431 WMN786431 WCR786431 VSV786431 VIZ786431 UZD786431 UPH786431 UFL786431 TVP786431 TLT786431 TBX786431 SSB786431 SIF786431 RYJ786431 RON786431 RER786431 QUV786431 QKZ786431 QBD786431 PRH786431 PHL786431 OXP786431 ONT786431 ODX786431 NUB786431 NKF786431 NAJ786431 MQN786431 MGR786431 LWV786431 LMZ786431 LDD786431 KTH786431 KJL786431 JZP786431 JPT786431 JFX786431 IWB786431 IMF786431 ICJ786431 HSN786431 HIR786431 GYV786431 GOZ786431 GFD786431 FVH786431 FLL786431 FBP786431 ERT786431 EHX786431 DYB786431 DOF786431 DEJ786431 CUN786431 CKR786431 CAV786431 BQZ786431 BHD786431 AXH786431 ANL786431 ADP786431 TT786431 JX786431 AB786431 WWJ720895 WMN720895 WCR720895 VSV720895 VIZ720895 UZD720895 UPH720895 UFL720895 TVP720895 TLT720895 TBX720895 SSB720895 SIF720895 RYJ720895 RON720895 RER720895 QUV720895 QKZ720895 QBD720895 PRH720895 PHL720895 OXP720895 ONT720895 ODX720895 NUB720895 NKF720895 NAJ720895 MQN720895 MGR720895 LWV720895 LMZ720895 LDD720895 KTH720895 KJL720895 JZP720895 JPT720895 JFX720895 IWB720895 IMF720895 ICJ720895 HSN720895 HIR720895 GYV720895 GOZ720895 GFD720895 FVH720895 FLL720895 FBP720895 ERT720895 EHX720895 DYB720895 DOF720895 DEJ720895 CUN720895 CKR720895 CAV720895 BQZ720895 BHD720895 AXH720895 ANL720895 ADP720895 TT720895 JX720895 AB720895 WWJ655359 WMN655359 WCR655359 VSV655359 VIZ655359 UZD655359 UPH655359 UFL655359 TVP655359 TLT655359 TBX655359 SSB655359 SIF655359 RYJ655359 RON655359 RER655359 QUV655359 QKZ655359 QBD655359 PRH655359 PHL655359 OXP655359 ONT655359 ODX655359 NUB655359 NKF655359 NAJ655359 MQN655359 MGR655359 LWV655359 LMZ655359 LDD655359 KTH655359 KJL655359 JZP655359 JPT655359 JFX655359 IWB655359 IMF655359 ICJ655359 HSN655359 HIR655359 GYV655359 GOZ655359 GFD655359 FVH655359 FLL655359 FBP655359 ERT655359 EHX655359 DYB655359 DOF655359 DEJ655359 CUN655359 CKR655359 CAV655359 BQZ655359 BHD655359 AXH655359 ANL655359 ADP655359 TT655359 JX655359 AB655359 WWJ589823 WMN589823 WCR589823 VSV589823 VIZ589823 UZD589823 UPH589823 UFL589823 TVP589823 TLT589823 TBX589823 SSB589823 SIF589823 RYJ589823 RON589823 RER589823 QUV589823 QKZ589823 QBD589823 PRH589823 PHL589823 OXP589823 ONT589823 ODX589823 NUB589823 NKF589823 NAJ589823 MQN589823 MGR589823 LWV589823 LMZ589823 LDD589823 KTH589823 KJL589823 JZP589823 JPT589823 JFX589823 IWB589823 IMF589823 ICJ589823 HSN589823 HIR589823 GYV589823 GOZ589823 GFD589823 FVH589823 FLL589823 FBP589823 ERT589823 EHX589823 DYB589823 DOF589823 DEJ589823 CUN589823 CKR589823 CAV589823 BQZ589823 BHD589823 AXH589823 ANL589823 ADP589823 TT589823 JX589823 AB589823 WWJ524287 WMN524287 WCR524287 VSV524287 VIZ524287 UZD524287 UPH524287 UFL524287 TVP524287 TLT524287 TBX524287 SSB524287 SIF524287 RYJ524287 RON524287 RER524287 QUV524287 QKZ524287 QBD524287 PRH524287 PHL524287 OXP524287 ONT524287 ODX524287 NUB524287 NKF524287 NAJ524287 MQN524287 MGR524287 LWV524287 LMZ524287 LDD524287 KTH524287 KJL524287 JZP524287 JPT524287 JFX524287 IWB524287 IMF524287 ICJ524287 HSN524287 HIR524287 GYV524287 GOZ524287 GFD524287 FVH524287 FLL524287 FBP524287 ERT524287 EHX524287 DYB524287 DOF524287 DEJ524287 CUN524287 CKR524287 CAV524287 BQZ524287 BHD524287 AXH524287 ANL524287 ADP524287 TT524287 JX524287 AB524287 WWJ458751 WMN458751 WCR458751 VSV458751 VIZ458751 UZD458751 UPH458751 UFL458751 TVP458751 TLT458751 TBX458751 SSB458751 SIF458751 RYJ458751 RON458751 RER458751 QUV458751 QKZ458751 QBD458751 PRH458751 PHL458751 OXP458751 ONT458751 ODX458751 NUB458751 NKF458751 NAJ458751 MQN458751 MGR458751 LWV458751 LMZ458751 LDD458751 KTH458751 KJL458751 JZP458751 JPT458751 JFX458751 IWB458751 IMF458751 ICJ458751 HSN458751 HIR458751 GYV458751 GOZ458751 GFD458751 FVH458751 FLL458751 FBP458751 ERT458751 EHX458751 DYB458751 DOF458751 DEJ458751 CUN458751 CKR458751 CAV458751 BQZ458751 BHD458751 AXH458751 ANL458751 ADP458751 TT458751 JX458751 AB458751 WWJ393215 WMN393215 WCR393215 VSV393215 VIZ393215 UZD393215 UPH393215 UFL393215 TVP393215 TLT393215 TBX393215 SSB393215 SIF393215 RYJ393215 RON393215 RER393215 QUV393215 QKZ393215 QBD393215 PRH393215 PHL393215 OXP393215 ONT393215 ODX393215 NUB393215 NKF393215 NAJ393215 MQN393215 MGR393215 LWV393215 LMZ393215 LDD393215 KTH393215 KJL393215 JZP393215 JPT393215 JFX393215 IWB393215 IMF393215 ICJ393215 HSN393215 HIR393215 GYV393215 GOZ393215 GFD393215 FVH393215 FLL393215 FBP393215 ERT393215 EHX393215 DYB393215 DOF393215 DEJ393215 CUN393215 CKR393215 CAV393215 BQZ393215 BHD393215 AXH393215 ANL393215 ADP393215 TT393215 JX393215 AB393215 WWJ327679 WMN327679 WCR327679 VSV327679 VIZ327679 UZD327679 UPH327679 UFL327679 TVP327679 TLT327679 TBX327679 SSB327679 SIF327679 RYJ327679 RON327679 RER327679 QUV327679 QKZ327679 QBD327679 PRH327679 PHL327679 OXP327679 ONT327679 ODX327679 NUB327679 NKF327679 NAJ327679 MQN327679 MGR327679 LWV327679 LMZ327679 LDD327679 KTH327679 KJL327679 JZP327679 JPT327679 JFX327679 IWB327679 IMF327679 ICJ327679 HSN327679 HIR327679 GYV327679 GOZ327679 GFD327679 FVH327679 FLL327679 FBP327679 ERT327679 EHX327679 DYB327679 DOF327679 DEJ327679 CUN327679 CKR327679 CAV327679 BQZ327679 BHD327679 AXH327679 ANL327679 ADP327679 TT327679 JX327679 AB327679 WWJ262143 WMN262143 WCR262143 VSV262143 VIZ262143 UZD262143 UPH262143 UFL262143 TVP262143 TLT262143 TBX262143 SSB262143 SIF262143 RYJ262143 RON262143 RER262143 QUV262143 QKZ262143 QBD262143 PRH262143 PHL262143 OXP262143 ONT262143 ODX262143 NUB262143 NKF262143 NAJ262143 MQN262143 MGR262143 LWV262143 LMZ262143 LDD262143 KTH262143 KJL262143 JZP262143 JPT262143 JFX262143 IWB262143 IMF262143 ICJ262143 HSN262143 HIR262143 GYV262143 GOZ262143 GFD262143 FVH262143 FLL262143 FBP262143 ERT262143 EHX262143 DYB262143 DOF262143 DEJ262143 CUN262143 CKR262143 CAV262143 BQZ262143 BHD262143 AXH262143 ANL262143 ADP262143 TT262143 JX262143 AB262143 WWJ196607 WMN196607 WCR196607 VSV196607 VIZ196607 UZD196607 UPH196607 UFL196607 TVP196607 TLT196607 TBX196607 SSB196607 SIF196607 RYJ196607 RON196607 RER196607 QUV196607 QKZ196607 QBD196607 PRH196607 PHL196607 OXP196607 ONT196607 ODX196607 NUB196607 NKF196607 NAJ196607 MQN196607 MGR196607 LWV196607 LMZ196607 LDD196607 KTH196607 KJL196607 JZP196607 JPT196607 JFX196607 IWB196607 IMF196607 ICJ196607 HSN196607 HIR196607 GYV196607 GOZ196607 GFD196607 FVH196607 FLL196607 FBP196607 ERT196607 EHX196607 DYB196607 DOF196607 DEJ196607 CUN196607 CKR196607 CAV196607 BQZ196607 BHD196607 AXH196607 ANL196607 ADP196607 TT196607 JX196607 AB196607 WWJ131071 WMN131071 WCR131071 VSV131071 VIZ131071 UZD131071 UPH131071 UFL131071 TVP131071 TLT131071 TBX131071 SSB131071 SIF131071 RYJ131071 RON131071 RER131071 QUV131071 QKZ131071 QBD131071 PRH131071 PHL131071 OXP131071 ONT131071 ODX131071 NUB131071 NKF131071 NAJ131071 MQN131071 MGR131071 LWV131071 LMZ131071 LDD131071 KTH131071 KJL131071 JZP131071 JPT131071 JFX131071 IWB131071 IMF131071 ICJ131071 HSN131071 HIR131071 GYV131071 GOZ131071 GFD131071 FVH131071 FLL131071 FBP131071 ERT131071 EHX131071 DYB131071 DOF131071 DEJ131071 CUN131071 CKR131071 CAV131071 BQZ131071 BHD131071 AXH131071 ANL131071 ADP131071 TT131071 JX131071 AB131071 WWJ65535 WMN65535 WCR65535 VSV65535 VIZ65535 UZD65535 UPH65535 UFL65535 TVP65535 TLT65535 TBX65535 SSB65535 SIF65535 RYJ65535 RON65535 RER65535 QUV65535 QKZ65535 QBD65535 PRH65535 PHL65535 OXP65535 ONT65535 ODX65535 NUB65535 NKF65535 NAJ65535 MQN65535 MGR65535 LWV65535 LMZ65535 LDD65535 KTH65535 KJL65535 JZP65535 JPT65535 JFX65535 IWB65535 IMF65535 ICJ65535 HSN65535 HIR65535 GYV65535 GOZ65535 GFD65535 FVH65535 FLL65535 FBP65535 ERT65535 EHX65535 DYB65535 DOF65535 DEJ65535 CUN65535 CKR65535 CAV65535 BQZ65535 BHD65535 AXH65535 ANL65535 ADP65535 TT65535 JX65535 AB65535 WWJ11 WMN11 WCR11 VSV11 VIZ11 UZD11 UPH11 UFL11 TVP11 TLT11 TBX11 SSB11 SIF11 RYJ11 RON11 RER11 QUV11 QKZ11 QBD11 PRH11 PHL11 OXP11 ONT11 ODX11 NUB11 NKF11 NAJ11 MQN11 MGR11 LWV11 LMZ11 LDD11 KTH11 KJL11 JZP11 JPT11 JFX11 IWB11 IMF11 ICJ11 HSN11 HIR11 GYV11 GOZ11 GFD11 FVH11 FLL11 FBP11 ERT11 EHX11 DYB11 DOF11 DEJ11 CUN11 CKR11 CAV11 BQZ11 BHD11 AXH11 ANL11 ADP11 TT11 JX11 WWJ983039 WWN983039 WMR983039 WCV983039 VSZ983039 VJD983039 UZH983039 UPL983039 UFP983039 TVT983039 TLX983039 TCB983039 SSF983039 SIJ983039 RYN983039 ROR983039 REV983039 QUZ983039 QLD983039 QBH983039 PRL983039 PHP983039 OXT983039 ONX983039 OEB983039 NUF983039 NKJ983039 NAN983039 MQR983039 MGV983039 LWZ983039 LND983039 LDH983039 KTL983039 KJP983039 JZT983039 JPX983039 JGB983039 IWF983039 IMJ983039 ICN983039 HSR983039 HIV983039 GYZ983039 GPD983039 GFH983039 FVL983039 FLP983039 FBT983039 ERX983039 EIB983039 DYF983039 DOJ983039 DEN983039 CUR983039 CKV983039 CAZ983039 BRD983039 BHH983039 AXL983039 ANP983039 ADT983039 TX983039 KB983039 AF983039 WWN917503 WMR917503 WCV917503 VSZ917503 VJD917503 UZH917503 UPL917503 UFP917503 TVT917503 TLX917503 TCB917503 SSF917503 SIJ917503 RYN917503 ROR917503 REV917503 QUZ917503 QLD917503 QBH917503 PRL917503 PHP917503 OXT917503 ONX917503 OEB917503 NUF917503 NKJ917503 NAN917503 MQR917503 MGV917503 LWZ917503 LND917503 LDH917503 KTL917503 KJP917503 JZT917503 JPX917503 JGB917503 IWF917503 IMJ917503 ICN917503 HSR917503 HIV917503 GYZ917503 GPD917503 GFH917503 FVL917503 FLP917503 FBT917503 ERX917503 EIB917503 DYF917503 DOJ917503 DEN917503 CUR917503 CKV917503 CAZ917503 BRD917503 BHH917503 AXL917503 ANP917503 ADT917503 TX917503 KB917503 AF917503 WWN851967 WMR851967 WCV851967 VSZ851967 VJD851967 UZH851967 UPL851967 UFP851967 TVT851967 TLX851967 TCB851967 SSF851967 SIJ851967 RYN851967 ROR851967 REV851967 QUZ851967 QLD851967 QBH851967 PRL851967 PHP851967 OXT851967 ONX851967 OEB851967 NUF851967 NKJ851967 NAN851967 MQR851967 MGV851967 LWZ851967 LND851967 LDH851967 KTL851967 KJP851967 JZT851967 JPX851967 JGB851967 IWF851967 IMJ851967 ICN851967 HSR851967 HIV851967 GYZ851967 GPD851967 GFH851967 FVL851967 FLP851967 FBT851967 ERX851967 EIB851967 DYF851967 DOJ851967 DEN851967 CUR851967 CKV851967 CAZ851967 BRD851967 BHH851967 AXL851967 ANP851967 ADT851967 TX851967 KB851967 AF851967 WWN786431 WMR786431 WCV786431 VSZ786431 VJD786431 UZH786431 UPL786431 UFP786431 TVT786431 TLX786431 TCB786431 SSF786431 SIJ786431 RYN786431 ROR786431 REV786431 QUZ786431 QLD786431 QBH786431 PRL786431 PHP786431 OXT786431 ONX786431 OEB786431 NUF786431 NKJ786431 NAN786431 MQR786431 MGV786431 LWZ786431 LND786431 LDH786431 KTL786431 KJP786431 JZT786431 JPX786431 JGB786431 IWF786431 IMJ786431 ICN786431 HSR786431 HIV786431 GYZ786431 GPD786431 GFH786431 FVL786431 FLP786431 FBT786431 ERX786431 EIB786431 DYF786431 DOJ786431 DEN786431 CUR786431 CKV786431 CAZ786431 BRD786431 BHH786431 AXL786431 ANP786431 ADT786431 TX786431 KB786431 AF786431 WWN720895 WMR720895 WCV720895 VSZ720895 VJD720895 UZH720895 UPL720895 UFP720895 TVT720895 TLX720895 TCB720895 SSF720895 SIJ720895 RYN720895 ROR720895 REV720895 QUZ720895 QLD720895 QBH720895 PRL720895 PHP720895 OXT720895 ONX720895 OEB720895 NUF720895 NKJ720895 NAN720895 MQR720895 MGV720895 LWZ720895 LND720895 LDH720895 KTL720895 KJP720895 JZT720895 JPX720895 JGB720895 IWF720895 IMJ720895 ICN720895 HSR720895 HIV720895 GYZ720895 GPD720895 GFH720895 FVL720895 FLP720895 FBT720895 ERX720895 EIB720895 DYF720895 DOJ720895 DEN720895 CUR720895 CKV720895 CAZ720895 BRD720895 BHH720895 AXL720895 ANP720895 ADT720895 TX720895 KB720895 AF720895 WWN655359 WMR655359 WCV655359 VSZ655359 VJD655359 UZH655359 UPL655359 UFP655359 TVT655359 TLX655359 TCB655359 SSF655359 SIJ655359 RYN655359 ROR655359 REV655359 QUZ655359 QLD655359 QBH655359 PRL655359 PHP655359 OXT655359 ONX655359 OEB655359 NUF655359 NKJ655359 NAN655359 MQR655359 MGV655359 LWZ655359 LND655359 LDH655359 KTL655359 KJP655359 JZT655359 JPX655359 JGB655359 IWF655359 IMJ655359 ICN655359 HSR655359 HIV655359 GYZ655359 GPD655359 GFH655359 FVL655359 FLP655359 FBT655359 ERX655359 EIB655359 DYF655359 DOJ655359 DEN655359 CUR655359 CKV655359 CAZ655359 BRD655359 BHH655359 AXL655359 ANP655359 ADT655359 TX655359 KB655359 AF655359 WWN589823 WMR589823 WCV589823 VSZ589823 VJD589823 UZH589823 UPL589823 UFP589823 TVT589823 TLX589823 TCB589823 SSF589823 SIJ589823 RYN589823 ROR589823 REV589823 QUZ589823 QLD589823 QBH589823 PRL589823 PHP589823 OXT589823 ONX589823 OEB589823 NUF589823 NKJ589823 NAN589823 MQR589823 MGV589823 LWZ589823 LND589823 LDH589823 KTL589823 KJP589823 JZT589823 JPX589823 JGB589823 IWF589823 IMJ589823 ICN589823 HSR589823 HIV589823 GYZ589823 GPD589823 GFH589823 FVL589823 FLP589823 FBT589823 ERX589823 EIB589823 DYF589823 DOJ589823 DEN589823 CUR589823 CKV589823 CAZ589823 BRD589823 BHH589823 AXL589823 ANP589823 ADT589823 TX589823 KB589823 AF589823 WWN524287 WMR524287 WCV524287 VSZ524287 VJD524287 UZH524287 UPL524287 UFP524287 TVT524287 TLX524287 TCB524287 SSF524287 SIJ524287 RYN524287 ROR524287 REV524287 QUZ524287 QLD524287 QBH524287 PRL524287 PHP524287 OXT524287 ONX524287 OEB524287 NUF524287 NKJ524287 NAN524287 MQR524287 MGV524287 LWZ524287 LND524287 LDH524287 KTL524287 KJP524287 JZT524287 JPX524287 JGB524287 IWF524287 IMJ524287 ICN524287 HSR524287 HIV524287 GYZ524287 GPD524287 GFH524287 FVL524287 FLP524287 FBT524287 ERX524287 EIB524287 DYF524287 DOJ524287 DEN524287 CUR524287 CKV524287 CAZ524287 BRD524287 BHH524287 AXL524287 ANP524287 ADT524287 TX524287 KB524287 AF524287 WWN458751 WMR458751 WCV458751 VSZ458751 VJD458751 UZH458751 UPL458751 UFP458751 TVT458751 TLX458751 TCB458751 SSF458751 SIJ458751 RYN458751 ROR458751 REV458751 QUZ458751 QLD458751 QBH458751 PRL458751 PHP458751 OXT458751 ONX458751 OEB458751 NUF458751 NKJ458751 NAN458751 MQR458751 MGV458751 LWZ458751 LND458751 LDH458751 KTL458751 KJP458751 JZT458751 JPX458751 JGB458751 IWF458751 IMJ458751 ICN458751 HSR458751 HIV458751 GYZ458751 GPD458751 GFH458751 FVL458751 FLP458751 FBT458751 ERX458751 EIB458751 DYF458751 DOJ458751 DEN458751 CUR458751 CKV458751 CAZ458751 BRD458751 BHH458751 AXL458751 ANP458751 ADT458751 TX458751 KB458751 AF458751 WWN393215 WMR393215 WCV393215 VSZ393215 VJD393215 UZH393215 UPL393215 UFP393215 TVT393215 TLX393215 TCB393215 SSF393215 SIJ393215 RYN393215 ROR393215 REV393215 QUZ393215 QLD393215 QBH393215 PRL393215 PHP393215 OXT393215 ONX393215 OEB393215 NUF393215 NKJ393215 NAN393215 MQR393215 MGV393215 LWZ393215 LND393215 LDH393215 KTL393215 KJP393215 JZT393215 JPX393215 JGB393215 IWF393215 IMJ393215 ICN393215 HSR393215 HIV393215 GYZ393215 GPD393215 GFH393215 FVL393215 FLP393215 FBT393215 ERX393215 EIB393215 DYF393215 DOJ393215 DEN393215 CUR393215 CKV393215 CAZ393215 BRD393215 BHH393215 AXL393215 ANP393215 ADT393215 TX393215 KB393215 AF393215 WWN327679 WMR327679 WCV327679 VSZ327679 VJD327679 UZH327679 UPL327679 UFP327679 TVT327679 TLX327679 TCB327679 SSF327679 SIJ327679 RYN327679 ROR327679 REV327679 QUZ327679 QLD327679 QBH327679 PRL327679 PHP327679 OXT327679 ONX327679 OEB327679 NUF327679 NKJ327679 NAN327679 MQR327679 MGV327679 LWZ327679 LND327679 LDH327679 KTL327679 KJP327679 JZT327679 JPX327679 JGB327679 IWF327679 IMJ327679 ICN327679 HSR327679 HIV327679 GYZ327679 GPD327679 GFH327679 FVL327679 FLP327679 FBT327679 ERX327679 EIB327679 DYF327679 DOJ327679 DEN327679 CUR327679 CKV327679 CAZ327679 BRD327679 BHH327679 AXL327679 ANP327679 ADT327679 TX327679 KB327679 AF327679 WWN262143 WMR262143 WCV262143 VSZ262143 VJD262143 UZH262143 UPL262143 UFP262143 TVT262143 TLX262143 TCB262143 SSF262143 SIJ262143 RYN262143 ROR262143 REV262143 QUZ262143 QLD262143 QBH262143 PRL262143 PHP262143 OXT262143 ONX262143 OEB262143 NUF262143 NKJ262143 NAN262143 MQR262143 MGV262143 LWZ262143 LND262143 LDH262143 KTL262143 KJP262143 JZT262143 JPX262143 JGB262143 IWF262143 IMJ262143 ICN262143 HSR262143 HIV262143 GYZ262143 GPD262143 GFH262143 FVL262143 FLP262143 FBT262143 ERX262143 EIB262143 DYF262143 DOJ262143 DEN262143 CUR262143 CKV262143 CAZ262143 BRD262143 BHH262143 AXL262143 ANP262143 ADT262143 TX262143 KB262143 AF262143 WWN196607 WMR196607 WCV196607 VSZ196607 VJD196607 UZH196607 UPL196607 UFP196607 TVT196607 TLX196607 TCB196607 SSF196607 SIJ196607 RYN196607 ROR196607 REV196607 QUZ196607 QLD196607 QBH196607 PRL196607 PHP196607 OXT196607 ONX196607 OEB196607 NUF196607 NKJ196607 NAN196607 MQR196607 MGV196607 LWZ196607 LND196607 LDH196607 KTL196607 KJP196607 JZT196607 JPX196607 JGB196607 IWF196607 IMJ196607 ICN196607 HSR196607 HIV196607 GYZ196607 GPD196607 GFH196607 FVL196607 FLP196607 FBT196607 ERX196607 EIB196607 DYF196607 DOJ196607 DEN196607 CUR196607 CKV196607 CAZ196607 BRD196607 BHH196607 AXL196607 ANP196607 ADT196607 TX196607 KB196607 AF196607 WWN131071 WMR131071 WCV131071 VSZ131071 VJD131071 UZH131071 UPL131071 UFP131071 TVT131071 TLX131071 TCB131071 SSF131071 SIJ131071 RYN131071 ROR131071 REV131071 QUZ131071 QLD131071 QBH131071 PRL131071 PHP131071 OXT131071 ONX131071 OEB131071 NUF131071 NKJ131071 NAN131071 MQR131071 MGV131071 LWZ131071 LND131071 LDH131071 KTL131071 KJP131071 JZT131071 JPX131071 JGB131071 IWF131071 IMJ131071 ICN131071 HSR131071 HIV131071 GYZ131071 GPD131071 GFH131071 FVL131071 FLP131071 FBT131071 ERX131071 EIB131071 DYF131071 DOJ131071 DEN131071 CUR131071 CKV131071 CAZ131071 BRD131071 BHH131071 AXL131071 ANP131071 ADT131071 TX131071 KB131071 AF131071 WWN65535 WMR65535 WCV65535 VSZ65535 VJD65535 UZH65535 UPL65535 UFP65535 TVT65535 TLX65535 TCB65535 SSF65535 SIJ65535 RYN65535 ROR65535 REV65535 QUZ65535 QLD65535 QBH65535 PRL65535 PHP65535 OXT65535 ONX65535 OEB65535 NUF65535 NKJ65535 NAN65535 MQR65535 MGV65535 LWZ65535 LND65535 LDH65535 KTL65535 KJP65535 JZT65535 JPX65535 JGB65535 IWF65535 IMJ65535 ICN65535 HSR65535 HIV65535 GYZ65535 GPD65535 GFH65535 FVL65535 FLP65535 FBT65535 ERX65535 EIB65535 DYF65535 DOJ65535 DEN65535 CUR65535 CKV65535 CAZ65535 BRD65535 BHH65535 AXL65535 ANP65535 ADT65535 TX65535 KB65535 AF65535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WMN983039 WWE983039 WMI983039 WCM983039 VSQ983039 VIU983039 UYY983039 UPC983039 UFG983039 TVK983039 TLO983039 TBS983039 SRW983039 SIA983039 RYE983039 ROI983039 REM983039 QUQ983039 QKU983039 QAY983039 PRC983039 PHG983039 OXK983039 ONO983039 ODS983039 NTW983039 NKA983039 NAE983039 MQI983039 MGM983039 LWQ983039 LMU983039 LCY983039 KTC983039 KJG983039 JZK983039 JPO983039 JFS983039 IVW983039 IMA983039 ICE983039 HSI983039 HIM983039 GYQ983039 GOU983039 GEY983039 FVC983039 FLG983039 FBK983039 ERO983039 EHS983039 DXW983039 DOA983039 DEE983039 CUI983039 CKM983039 CAQ983039 BQU983039 BGY983039 AXC983039 ANG983039 ADK983039 TO983039 JS983039 W983039 WWE917503 WMI917503 WCM917503 VSQ917503 VIU917503 UYY917503 UPC917503 UFG917503 TVK917503 TLO917503 TBS917503 SRW917503 SIA917503 RYE917503 ROI917503 REM917503 QUQ917503 QKU917503 QAY917503 PRC917503 PHG917503 OXK917503 ONO917503 ODS917503 NTW917503 NKA917503 NAE917503 MQI917503 MGM917503 LWQ917503 LMU917503 LCY917503 KTC917503 KJG917503 JZK917503 JPO917503 JFS917503 IVW917503 IMA917503 ICE917503 HSI917503 HIM917503 GYQ917503 GOU917503 GEY917503 FVC917503 FLG917503 FBK917503 ERO917503 EHS917503 DXW917503 DOA917503 DEE917503 CUI917503 CKM917503 CAQ917503 BQU917503 BGY917503 AXC917503 ANG917503 ADK917503 TO917503 JS917503 W917503 WWE851967 WMI851967 WCM851967 VSQ851967 VIU851967 UYY851967 UPC851967 UFG851967 TVK851967 TLO851967 TBS851967 SRW851967 SIA851967 RYE851967 ROI851967 REM851967 QUQ851967 QKU851967 QAY851967 PRC851967 PHG851967 OXK851967 ONO851967 ODS851967 NTW851967 NKA851967 NAE851967 MQI851967 MGM851967 LWQ851967 LMU851967 LCY851967 KTC851967 KJG851967 JZK851967 JPO851967 JFS851967 IVW851967 IMA851967 ICE851967 HSI851967 HIM851967 GYQ851967 GOU851967 GEY851967 FVC851967 FLG851967 FBK851967 ERO851967 EHS851967 DXW851967 DOA851967 DEE851967 CUI851967 CKM851967 CAQ851967 BQU851967 BGY851967 AXC851967 ANG851967 ADK851967 TO851967 JS851967 W851967 WWE786431 WMI786431 WCM786431 VSQ786431 VIU786431 UYY786431 UPC786431 UFG786431 TVK786431 TLO786431 TBS786431 SRW786431 SIA786431 RYE786431 ROI786431 REM786431 QUQ786431 QKU786431 QAY786431 PRC786431 PHG786431 OXK786431 ONO786431 ODS786431 NTW786431 NKA786431 NAE786431 MQI786431 MGM786431 LWQ786431 LMU786431 LCY786431 KTC786431 KJG786431 JZK786431 JPO786431 JFS786431 IVW786431 IMA786431 ICE786431 HSI786431 HIM786431 GYQ786431 GOU786431 GEY786431 FVC786431 FLG786431 FBK786431 ERO786431 EHS786431 DXW786431 DOA786431 DEE786431 CUI786431 CKM786431 CAQ786431 BQU786431 BGY786431 AXC786431 ANG786431 ADK786431 TO786431 JS786431 W786431 WWE720895 WMI720895 WCM720895 VSQ720895 VIU720895 UYY720895 UPC720895 UFG720895 TVK720895 TLO720895 TBS720895 SRW720895 SIA720895 RYE720895 ROI720895 REM720895 QUQ720895 QKU720895 QAY720895 PRC720895 PHG720895 OXK720895 ONO720895 ODS720895 NTW720895 NKA720895 NAE720895 MQI720895 MGM720895 LWQ720895 LMU720895 LCY720895 KTC720895 KJG720895 JZK720895 JPO720895 JFS720895 IVW720895 IMA720895 ICE720895 HSI720895 HIM720895 GYQ720895 GOU720895 GEY720895 FVC720895 FLG720895 FBK720895 ERO720895 EHS720895 DXW720895 DOA720895 DEE720895 CUI720895 CKM720895 CAQ720895 BQU720895 BGY720895 AXC720895 ANG720895 ADK720895 TO720895 JS720895 W720895 WWE655359 WMI655359 WCM655359 VSQ655359 VIU655359 UYY655359 UPC655359 UFG655359 TVK655359 TLO655359 TBS655359 SRW655359 SIA655359 RYE655359 ROI655359 REM655359 QUQ655359 QKU655359 QAY655359 PRC655359 PHG655359 OXK655359 ONO655359 ODS655359 NTW655359 NKA655359 NAE655359 MQI655359 MGM655359 LWQ655359 LMU655359 LCY655359 KTC655359 KJG655359 JZK655359 JPO655359 JFS655359 IVW655359 IMA655359 ICE655359 HSI655359 HIM655359 GYQ655359 GOU655359 GEY655359 FVC655359 FLG655359 FBK655359 ERO655359 EHS655359 DXW655359 DOA655359 DEE655359 CUI655359 CKM655359 CAQ655359 BQU655359 BGY655359 AXC655359 ANG655359 ADK655359 TO655359 JS655359 W655359 WWE589823 WMI589823 WCM589823 VSQ589823 VIU589823 UYY589823 UPC589823 UFG589823 TVK589823 TLO589823 TBS589823 SRW589823 SIA589823 RYE589823 ROI589823 REM589823 QUQ589823 QKU589823 QAY589823 PRC589823 PHG589823 OXK589823 ONO589823 ODS589823 NTW589823 NKA589823 NAE589823 MQI589823 MGM589823 LWQ589823 LMU589823 LCY589823 KTC589823 KJG589823 JZK589823 JPO589823 JFS589823 IVW589823 IMA589823 ICE589823 HSI589823 HIM589823 GYQ589823 GOU589823 GEY589823 FVC589823 FLG589823 FBK589823 ERO589823 EHS589823 DXW589823 DOA589823 DEE589823 CUI589823 CKM589823 CAQ589823 BQU589823 BGY589823 AXC589823 ANG589823 ADK589823 TO589823 JS589823 W589823 WWE524287 WMI524287 WCM524287 VSQ524287 VIU524287 UYY524287 UPC524287 UFG524287 TVK524287 TLO524287 TBS524287 SRW524287 SIA524287 RYE524287 ROI524287 REM524287 QUQ524287 QKU524287 QAY524287 PRC524287 PHG524287 OXK524287 ONO524287 ODS524287 NTW524287 NKA524287 NAE524287 MQI524287 MGM524287 LWQ524287 LMU524287 LCY524287 KTC524287 KJG524287 JZK524287 JPO524287 JFS524287 IVW524287 IMA524287 ICE524287 HSI524287 HIM524287 GYQ524287 GOU524287 GEY524287 FVC524287 FLG524287 FBK524287 ERO524287 EHS524287 DXW524287 DOA524287 DEE524287 CUI524287 CKM524287 CAQ524287 BQU524287 BGY524287 AXC524287 ANG524287 ADK524287 TO524287 JS524287 W524287 WWE458751 WMI458751 WCM458751 VSQ458751 VIU458751 UYY458751 UPC458751 UFG458751 TVK458751 TLO458751 TBS458751 SRW458751 SIA458751 RYE458751 ROI458751 REM458751 QUQ458751 QKU458751 QAY458751 PRC458751 PHG458751 OXK458751 ONO458751 ODS458751 NTW458751 NKA458751 NAE458751 MQI458751 MGM458751 LWQ458751 LMU458751 LCY458751 KTC458751 KJG458751 JZK458751 JPO458751 JFS458751 IVW458751 IMA458751 ICE458751 HSI458751 HIM458751 GYQ458751 GOU458751 GEY458751 FVC458751 FLG458751 FBK458751 ERO458751 EHS458751 DXW458751 DOA458751 DEE458751 CUI458751 CKM458751 CAQ458751 BQU458751 BGY458751 AXC458751 ANG458751 ADK458751 TO458751 JS458751 W458751 WWE393215 WMI393215 WCM393215 VSQ393215 VIU393215 UYY393215 UPC393215 UFG393215 TVK393215 TLO393215 TBS393215 SRW393215 SIA393215 RYE393215 ROI393215 REM393215 QUQ393215 QKU393215 QAY393215 PRC393215 PHG393215 OXK393215 ONO393215 ODS393215 NTW393215 NKA393215 NAE393215 MQI393215 MGM393215 LWQ393215 LMU393215 LCY393215 KTC393215 KJG393215 JZK393215 JPO393215 JFS393215 IVW393215 IMA393215 ICE393215 HSI393215 HIM393215 GYQ393215 GOU393215 GEY393215 FVC393215 FLG393215 FBK393215 ERO393215 EHS393215 DXW393215 DOA393215 DEE393215 CUI393215 CKM393215 CAQ393215 BQU393215 BGY393215 AXC393215 ANG393215 ADK393215 TO393215 JS393215 W393215 WWE327679 WMI327679 WCM327679 VSQ327679 VIU327679 UYY327679 UPC327679 UFG327679 TVK327679 TLO327679 TBS327679 SRW327679 SIA327679 RYE327679 ROI327679 REM327679 QUQ327679 QKU327679 QAY327679 PRC327679 PHG327679 OXK327679 ONO327679 ODS327679 NTW327679 NKA327679 NAE327679 MQI327679 MGM327679 LWQ327679 LMU327679 LCY327679 KTC327679 KJG327679 JZK327679 JPO327679 JFS327679 IVW327679 IMA327679 ICE327679 HSI327679 HIM327679 GYQ327679 GOU327679 GEY327679 FVC327679 FLG327679 FBK327679 ERO327679 EHS327679 DXW327679 DOA327679 DEE327679 CUI327679 CKM327679 CAQ327679 BQU327679 BGY327679 AXC327679 ANG327679 ADK327679 TO327679 JS327679 W327679 WWE262143 WMI262143 WCM262143 VSQ262143 VIU262143 UYY262143 UPC262143 UFG262143 TVK262143 TLO262143 TBS262143 SRW262143 SIA262143 RYE262143 ROI262143 REM262143 QUQ262143 QKU262143 QAY262143 PRC262143 PHG262143 OXK262143 ONO262143 ODS262143 NTW262143 NKA262143 NAE262143 MQI262143 MGM262143 LWQ262143 LMU262143 LCY262143 KTC262143 KJG262143 JZK262143 JPO262143 JFS262143 IVW262143 IMA262143 ICE262143 HSI262143 HIM262143 GYQ262143 GOU262143 GEY262143 FVC262143 FLG262143 FBK262143 ERO262143 EHS262143 DXW262143 DOA262143 DEE262143 CUI262143 CKM262143 CAQ262143 BQU262143 BGY262143 AXC262143 ANG262143 ADK262143 TO262143 JS262143 W262143 WWE196607 WMI196607 WCM196607 VSQ196607 VIU196607 UYY196607 UPC196607 UFG196607 TVK196607 TLO196607 TBS196607 SRW196607 SIA196607 RYE196607 ROI196607 REM196607 QUQ196607 QKU196607 QAY196607 PRC196607 PHG196607 OXK196607 ONO196607 ODS196607 NTW196607 NKA196607 NAE196607 MQI196607 MGM196607 LWQ196607 LMU196607 LCY196607 KTC196607 KJG196607 JZK196607 JPO196607 JFS196607 IVW196607 IMA196607 ICE196607 HSI196607 HIM196607 GYQ196607 GOU196607 GEY196607 FVC196607 FLG196607 FBK196607 ERO196607 EHS196607 DXW196607 DOA196607 DEE196607 CUI196607 CKM196607 CAQ196607 BQU196607 BGY196607 AXC196607 ANG196607 ADK196607 TO196607 JS196607 W196607 WWE131071 WMI131071 WCM131071 VSQ131071 VIU131071 UYY131071 UPC131071 UFG131071 TVK131071 TLO131071 TBS131071 SRW131071 SIA131071 RYE131071 ROI131071 REM131071 QUQ131071 QKU131071 QAY131071 PRC131071 PHG131071 OXK131071 ONO131071 ODS131071 NTW131071 NKA131071 NAE131071 MQI131071 MGM131071 LWQ131071 LMU131071 LCY131071 KTC131071 KJG131071 JZK131071 JPO131071 JFS131071 IVW131071 IMA131071 ICE131071 HSI131071 HIM131071 GYQ131071 GOU131071 GEY131071 FVC131071 FLG131071 FBK131071 ERO131071 EHS131071 DXW131071 DOA131071 DEE131071 CUI131071 CKM131071 CAQ131071 BQU131071 BGY131071 AXC131071 ANG131071 ADK131071 TO131071 JS131071 W131071 WWE65535 WMI65535 WCM65535 VSQ65535 VIU65535 UYY65535 UPC65535 UFG65535 TVK65535 TLO65535 TBS65535 SRW65535 SIA65535 RYE65535 ROI65535 REM65535 QUQ65535 QKU65535 QAY65535 PRC65535 PHG65535 OXK65535 ONO65535 ODS65535 NTW65535 NKA65535 NAE65535 MQI65535 MGM65535 LWQ65535 LMU65535 LCY65535 KTC65535 KJG65535 JZK65535 JPO65535 JFS65535 IVW65535 IMA65535 ICE65535 HSI65535 HIM65535 GYQ65535 GOU65535 GEY65535 FVC65535 FLG65535 FBK65535 ERO65535 EHS65535 DXW65535 DOA65535 DEE65535 CUI65535 CKM65535 CAQ65535 BQU65535 BGY65535 AXC65535 ANG65535 ADK65535 TO65535 JS65535 W65535 WWE11 WMI11 WCM11 VSQ11 VIU11 UYY11 UPC11 UFG11 TVK11 TLO11 TBS11 SRW11 SIA11 RYE11 ROI11 REM11 QUQ11 QKU11 QAY11 PRC11 PHG11 OXK11 ONO11 ODS11 NTW11 NKA11 NAE11 MQI11 MGM11 LWQ11 LMU11 LCY11 KTC11 KJG11 JZK11 JPO11 JFS11 IVW11 IMA11 ICE11 HSI11 HIM11 GYQ11 GOU11 GEY11 FVC11 FLG11 FBK11 ERO11 EHS11 DXW11 DOA11 DEE11 CUI11 CKM11 CAQ11 BQU11 BGY11 AXC11 ANG11 ADK11 TO11 JS11">
      <formula1>$S$100:$S$108</formula1>
    </dataValidation>
    <dataValidation type="list" allowBlank="1" showInputMessage="1" showErrorMessage="1" sqref="W27:AH27 WWE983055:WWP983055 WMI983055:WMT983055 WCM983055:WCX983055 VSQ983055:VTB983055 VIU983055:VJF983055 UYY983055:UZJ983055 UPC983055:UPN983055 UFG983055:UFR983055 TVK983055:TVV983055 TLO983055:TLZ983055 TBS983055:TCD983055 SRW983055:SSH983055 SIA983055:SIL983055 RYE983055:RYP983055 ROI983055:ROT983055 REM983055:REX983055 QUQ983055:QVB983055 QKU983055:QLF983055 QAY983055:QBJ983055 PRC983055:PRN983055 PHG983055:PHR983055 OXK983055:OXV983055 ONO983055:ONZ983055 ODS983055:OED983055 NTW983055:NUH983055 NKA983055:NKL983055 NAE983055:NAP983055 MQI983055:MQT983055 MGM983055:MGX983055 LWQ983055:LXB983055 LMU983055:LNF983055 LCY983055:LDJ983055 KTC983055:KTN983055 KJG983055:KJR983055 JZK983055:JZV983055 JPO983055:JPZ983055 JFS983055:JGD983055 IVW983055:IWH983055 IMA983055:IML983055 ICE983055:ICP983055 HSI983055:HST983055 HIM983055:HIX983055 GYQ983055:GZB983055 GOU983055:GPF983055 GEY983055:GFJ983055 FVC983055:FVN983055 FLG983055:FLR983055 FBK983055:FBV983055 ERO983055:ERZ983055 EHS983055:EID983055 DXW983055:DYH983055 DOA983055:DOL983055 DEE983055:DEP983055 CUI983055:CUT983055 CKM983055:CKX983055 CAQ983055:CBB983055 BQU983055:BRF983055 BGY983055:BHJ983055 AXC983055:AXN983055 ANG983055:ANR983055 ADK983055:ADV983055 TO983055:TZ983055 JS983055:KD983055 W983055:AH983055 WWE917519:WWP917519 WMI917519:WMT917519 WCM917519:WCX917519 VSQ917519:VTB917519 VIU917519:VJF917519 UYY917519:UZJ917519 UPC917519:UPN917519 UFG917519:UFR917519 TVK917519:TVV917519 TLO917519:TLZ917519 TBS917519:TCD917519 SRW917519:SSH917519 SIA917519:SIL917519 RYE917519:RYP917519 ROI917519:ROT917519 REM917519:REX917519 QUQ917519:QVB917519 QKU917519:QLF917519 QAY917519:QBJ917519 PRC917519:PRN917519 PHG917519:PHR917519 OXK917519:OXV917519 ONO917519:ONZ917519 ODS917519:OED917519 NTW917519:NUH917519 NKA917519:NKL917519 NAE917519:NAP917519 MQI917519:MQT917519 MGM917519:MGX917519 LWQ917519:LXB917519 LMU917519:LNF917519 LCY917519:LDJ917519 KTC917519:KTN917519 KJG917519:KJR917519 JZK917519:JZV917519 JPO917519:JPZ917519 JFS917519:JGD917519 IVW917519:IWH917519 IMA917519:IML917519 ICE917519:ICP917519 HSI917519:HST917519 HIM917519:HIX917519 GYQ917519:GZB917519 GOU917519:GPF917519 GEY917519:GFJ917519 FVC917519:FVN917519 FLG917519:FLR917519 FBK917519:FBV917519 ERO917519:ERZ917519 EHS917519:EID917519 DXW917519:DYH917519 DOA917519:DOL917519 DEE917519:DEP917519 CUI917519:CUT917519 CKM917519:CKX917519 CAQ917519:CBB917519 BQU917519:BRF917519 BGY917519:BHJ917519 AXC917519:AXN917519 ANG917519:ANR917519 ADK917519:ADV917519 TO917519:TZ917519 JS917519:KD917519 W917519:AH917519 WWE851983:WWP851983 WMI851983:WMT851983 WCM851983:WCX851983 VSQ851983:VTB851983 VIU851983:VJF851983 UYY851983:UZJ851983 UPC851983:UPN851983 UFG851983:UFR851983 TVK851983:TVV851983 TLO851983:TLZ851983 TBS851983:TCD851983 SRW851983:SSH851983 SIA851983:SIL851983 RYE851983:RYP851983 ROI851983:ROT851983 REM851983:REX851983 QUQ851983:QVB851983 QKU851983:QLF851983 QAY851983:QBJ851983 PRC851983:PRN851983 PHG851983:PHR851983 OXK851983:OXV851983 ONO851983:ONZ851983 ODS851983:OED851983 NTW851983:NUH851983 NKA851983:NKL851983 NAE851983:NAP851983 MQI851983:MQT851983 MGM851983:MGX851983 LWQ851983:LXB851983 LMU851983:LNF851983 LCY851983:LDJ851983 KTC851983:KTN851983 KJG851983:KJR851983 JZK851983:JZV851983 JPO851983:JPZ851983 JFS851983:JGD851983 IVW851983:IWH851983 IMA851983:IML851983 ICE851983:ICP851983 HSI851983:HST851983 HIM851983:HIX851983 GYQ851983:GZB851983 GOU851983:GPF851983 GEY851983:GFJ851983 FVC851983:FVN851983 FLG851983:FLR851983 FBK851983:FBV851983 ERO851983:ERZ851983 EHS851983:EID851983 DXW851983:DYH851983 DOA851983:DOL851983 DEE851983:DEP851983 CUI851983:CUT851983 CKM851983:CKX851983 CAQ851983:CBB851983 BQU851983:BRF851983 BGY851983:BHJ851983 AXC851983:AXN851983 ANG851983:ANR851983 ADK851983:ADV851983 TO851983:TZ851983 JS851983:KD851983 W851983:AH851983 WWE786447:WWP786447 WMI786447:WMT786447 WCM786447:WCX786447 VSQ786447:VTB786447 VIU786447:VJF786447 UYY786447:UZJ786447 UPC786447:UPN786447 UFG786447:UFR786447 TVK786447:TVV786447 TLO786447:TLZ786447 TBS786447:TCD786447 SRW786447:SSH786447 SIA786447:SIL786447 RYE786447:RYP786447 ROI786447:ROT786447 REM786447:REX786447 QUQ786447:QVB786447 QKU786447:QLF786447 QAY786447:QBJ786447 PRC786447:PRN786447 PHG786447:PHR786447 OXK786447:OXV786447 ONO786447:ONZ786447 ODS786447:OED786447 NTW786447:NUH786447 NKA786447:NKL786447 NAE786447:NAP786447 MQI786447:MQT786447 MGM786447:MGX786447 LWQ786447:LXB786447 LMU786447:LNF786447 LCY786447:LDJ786447 KTC786447:KTN786447 KJG786447:KJR786447 JZK786447:JZV786447 JPO786447:JPZ786447 JFS786447:JGD786447 IVW786447:IWH786447 IMA786447:IML786447 ICE786447:ICP786447 HSI786447:HST786447 HIM786447:HIX786447 GYQ786447:GZB786447 GOU786447:GPF786447 GEY786447:GFJ786447 FVC786447:FVN786447 FLG786447:FLR786447 FBK786447:FBV786447 ERO786447:ERZ786447 EHS786447:EID786447 DXW786447:DYH786447 DOA786447:DOL786447 DEE786447:DEP786447 CUI786447:CUT786447 CKM786447:CKX786447 CAQ786447:CBB786447 BQU786447:BRF786447 BGY786447:BHJ786447 AXC786447:AXN786447 ANG786447:ANR786447 ADK786447:ADV786447 TO786447:TZ786447 JS786447:KD786447 W786447:AH786447 WWE720911:WWP720911 WMI720911:WMT720911 WCM720911:WCX720911 VSQ720911:VTB720911 VIU720911:VJF720911 UYY720911:UZJ720911 UPC720911:UPN720911 UFG720911:UFR720911 TVK720911:TVV720911 TLO720911:TLZ720911 TBS720911:TCD720911 SRW720911:SSH720911 SIA720911:SIL720911 RYE720911:RYP720911 ROI720911:ROT720911 REM720911:REX720911 QUQ720911:QVB720911 QKU720911:QLF720911 QAY720911:QBJ720911 PRC720911:PRN720911 PHG720911:PHR720911 OXK720911:OXV720911 ONO720911:ONZ720911 ODS720911:OED720911 NTW720911:NUH720911 NKA720911:NKL720911 NAE720911:NAP720911 MQI720911:MQT720911 MGM720911:MGX720911 LWQ720911:LXB720911 LMU720911:LNF720911 LCY720911:LDJ720911 KTC720911:KTN720911 KJG720911:KJR720911 JZK720911:JZV720911 JPO720911:JPZ720911 JFS720911:JGD720911 IVW720911:IWH720911 IMA720911:IML720911 ICE720911:ICP720911 HSI720911:HST720911 HIM720911:HIX720911 GYQ720911:GZB720911 GOU720911:GPF720911 GEY720911:GFJ720911 FVC720911:FVN720911 FLG720911:FLR720911 FBK720911:FBV720911 ERO720911:ERZ720911 EHS720911:EID720911 DXW720911:DYH720911 DOA720911:DOL720911 DEE720911:DEP720911 CUI720911:CUT720911 CKM720911:CKX720911 CAQ720911:CBB720911 BQU720911:BRF720911 BGY720911:BHJ720911 AXC720911:AXN720911 ANG720911:ANR720911 ADK720911:ADV720911 TO720911:TZ720911 JS720911:KD720911 W720911:AH720911 WWE655375:WWP655375 WMI655375:WMT655375 WCM655375:WCX655375 VSQ655375:VTB655375 VIU655375:VJF655375 UYY655375:UZJ655375 UPC655375:UPN655375 UFG655375:UFR655375 TVK655375:TVV655375 TLO655375:TLZ655375 TBS655375:TCD655375 SRW655375:SSH655375 SIA655375:SIL655375 RYE655375:RYP655375 ROI655375:ROT655375 REM655375:REX655375 QUQ655375:QVB655375 QKU655375:QLF655375 QAY655375:QBJ655375 PRC655375:PRN655375 PHG655375:PHR655375 OXK655375:OXV655375 ONO655375:ONZ655375 ODS655375:OED655375 NTW655375:NUH655375 NKA655375:NKL655375 NAE655375:NAP655375 MQI655375:MQT655375 MGM655375:MGX655375 LWQ655375:LXB655375 LMU655375:LNF655375 LCY655375:LDJ655375 KTC655375:KTN655375 KJG655375:KJR655375 JZK655375:JZV655375 JPO655375:JPZ655375 JFS655375:JGD655375 IVW655375:IWH655375 IMA655375:IML655375 ICE655375:ICP655375 HSI655375:HST655375 HIM655375:HIX655375 GYQ655375:GZB655375 GOU655375:GPF655375 GEY655375:GFJ655375 FVC655375:FVN655375 FLG655375:FLR655375 FBK655375:FBV655375 ERO655375:ERZ655375 EHS655375:EID655375 DXW655375:DYH655375 DOA655375:DOL655375 DEE655375:DEP655375 CUI655375:CUT655375 CKM655375:CKX655375 CAQ655375:CBB655375 BQU655375:BRF655375 BGY655375:BHJ655375 AXC655375:AXN655375 ANG655375:ANR655375 ADK655375:ADV655375 TO655375:TZ655375 JS655375:KD655375 W655375:AH655375 WWE589839:WWP589839 WMI589839:WMT589839 WCM589839:WCX589839 VSQ589839:VTB589839 VIU589839:VJF589839 UYY589839:UZJ589839 UPC589839:UPN589839 UFG589839:UFR589839 TVK589839:TVV589839 TLO589839:TLZ589839 TBS589839:TCD589839 SRW589839:SSH589839 SIA589839:SIL589839 RYE589839:RYP589839 ROI589839:ROT589839 REM589839:REX589839 QUQ589839:QVB589839 QKU589839:QLF589839 QAY589839:QBJ589839 PRC589839:PRN589839 PHG589839:PHR589839 OXK589839:OXV589839 ONO589839:ONZ589839 ODS589839:OED589839 NTW589839:NUH589839 NKA589839:NKL589839 NAE589839:NAP589839 MQI589839:MQT589839 MGM589839:MGX589839 LWQ589839:LXB589839 LMU589839:LNF589839 LCY589839:LDJ589839 KTC589839:KTN589839 KJG589839:KJR589839 JZK589839:JZV589839 JPO589839:JPZ589839 JFS589839:JGD589839 IVW589839:IWH589839 IMA589839:IML589839 ICE589839:ICP589839 HSI589839:HST589839 HIM589839:HIX589839 GYQ589839:GZB589839 GOU589839:GPF589839 GEY589839:GFJ589839 FVC589839:FVN589839 FLG589839:FLR589839 FBK589839:FBV589839 ERO589839:ERZ589839 EHS589839:EID589839 DXW589839:DYH589839 DOA589839:DOL589839 DEE589839:DEP589839 CUI589839:CUT589839 CKM589839:CKX589839 CAQ589839:CBB589839 BQU589839:BRF589839 BGY589839:BHJ589839 AXC589839:AXN589839 ANG589839:ANR589839 ADK589839:ADV589839 TO589839:TZ589839 JS589839:KD589839 W589839:AH589839 WWE524303:WWP524303 WMI524303:WMT524303 WCM524303:WCX524303 VSQ524303:VTB524303 VIU524303:VJF524303 UYY524303:UZJ524303 UPC524303:UPN524303 UFG524303:UFR524303 TVK524303:TVV524303 TLO524303:TLZ524303 TBS524303:TCD524303 SRW524303:SSH524303 SIA524303:SIL524303 RYE524303:RYP524303 ROI524303:ROT524303 REM524303:REX524303 QUQ524303:QVB524303 QKU524303:QLF524303 QAY524303:QBJ524303 PRC524303:PRN524303 PHG524303:PHR524303 OXK524303:OXV524303 ONO524303:ONZ524303 ODS524303:OED524303 NTW524303:NUH524303 NKA524303:NKL524303 NAE524303:NAP524303 MQI524303:MQT524303 MGM524303:MGX524303 LWQ524303:LXB524303 LMU524303:LNF524303 LCY524303:LDJ524303 KTC524303:KTN524303 KJG524303:KJR524303 JZK524303:JZV524303 JPO524303:JPZ524303 JFS524303:JGD524303 IVW524303:IWH524303 IMA524303:IML524303 ICE524303:ICP524303 HSI524303:HST524303 HIM524303:HIX524303 GYQ524303:GZB524303 GOU524303:GPF524303 GEY524303:GFJ524303 FVC524303:FVN524303 FLG524303:FLR524303 FBK524303:FBV524303 ERO524303:ERZ524303 EHS524303:EID524303 DXW524303:DYH524303 DOA524303:DOL524303 DEE524303:DEP524303 CUI524303:CUT524303 CKM524303:CKX524303 CAQ524303:CBB524303 BQU524303:BRF524303 BGY524303:BHJ524303 AXC524303:AXN524303 ANG524303:ANR524303 ADK524303:ADV524303 TO524303:TZ524303 JS524303:KD524303 W524303:AH524303 WWE458767:WWP458767 WMI458767:WMT458767 WCM458767:WCX458767 VSQ458767:VTB458767 VIU458767:VJF458767 UYY458767:UZJ458767 UPC458767:UPN458767 UFG458767:UFR458767 TVK458767:TVV458767 TLO458767:TLZ458767 TBS458767:TCD458767 SRW458767:SSH458767 SIA458767:SIL458767 RYE458767:RYP458767 ROI458767:ROT458767 REM458767:REX458767 QUQ458767:QVB458767 QKU458767:QLF458767 QAY458767:QBJ458767 PRC458767:PRN458767 PHG458767:PHR458767 OXK458767:OXV458767 ONO458767:ONZ458767 ODS458767:OED458767 NTW458767:NUH458767 NKA458767:NKL458767 NAE458767:NAP458767 MQI458767:MQT458767 MGM458767:MGX458767 LWQ458767:LXB458767 LMU458767:LNF458767 LCY458767:LDJ458767 KTC458767:KTN458767 KJG458767:KJR458767 JZK458767:JZV458767 JPO458767:JPZ458767 JFS458767:JGD458767 IVW458767:IWH458767 IMA458767:IML458767 ICE458767:ICP458767 HSI458767:HST458767 HIM458767:HIX458767 GYQ458767:GZB458767 GOU458767:GPF458767 GEY458767:GFJ458767 FVC458767:FVN458767 FLG458767:FLR458767 FBK458767:FBV458767 ERO458767:ERZ458767 EHS458767:EID458767 DXW458767:DYH458767 DOA458767:DOL458767 DEE458767:DEP458767 CUI458767:CUT458767 CKM458767:CKX458767 CAQ458767:CBB458767 BQU458767:BRF458767 BGY458767:BHJ458767 AXC458767:AXN458767 ANG458767:ANR458767 ADK458767:ADV458767 TO458767:TZ458767 JS458767:KD458767 W458767:AH458767 WWE393231:WWP393231 WMI393231:WMT393231 WCM393231:WCX393231 VSQ393231:VTB393231 VIU393231:VJF393231 UYY393231:UZJ393231 UPC393231:UPN393231 UFG393231:UFR393231 TVK393231:TVV393231 TLO393231:TLZ393231 TBS393231:TCD393231 SRW393231:SSH393231 SIA393231:SIL393231 RYE393231:RYP393231 ROI393231:ROT393231 REM393231:REX393231 QUQ393231:QVB393231 QKU393231:QLF393231 QAY393231:QBJ393231 PRC393231:PRN393231 PHG393231:PHR393231 OXK393231:OXV393231 ONO393231:ONZ393231 ODS393231:OED393231 NTW393231:NUH393231 NKA393231:NKL393231 NAE393231:NAP393231 MQI393231:MQT393231 MGM393231:MGX393231 LWQ393231:LXB393231 LMU393231:LNF393231 LCY393231:LDJ393231 KTC393231:KTN393231 KJG393231:KJR393231 JZK393231:JZV393231 JPO393231:JPZ393231 JFS393231:JGD393231 IVW393231:IWH393231 IMA393231:IML393231 ICE393231:ICP393231 HSI393231:HST393231 HIM393231:HIX393231 GYQ393231:GZB393231 GOU393231:GPF393231 GEY393231:GFJ393231 FVC393231:FVN393231 FLG393231:FLR393231 FBK393231:FBV393231 ERO393231:ERZ393231 EHS393231:EID393231 DXW393231:DYH393231 DOA393231:DOL393231 DEE393231:DEP393231 CUI393231:CUT393231 CKM393231:CKX393231 CAQ393231:CBB393231 BQU393231:BRF393231 BGY393231:BHJ393231 AXC393231:AXN393231 ANG393231:ANR393231 ADK393231:ADV393231 TO393231:TZ393231 JS393231:KD393231 W393231:AH393231 WWE327695:WWP327695 WMI327695:WMT327695 WCM327695:WCX327695 VSQ327695:VTB327695 VIU327695:VJF327695 UYY327695:UZJ327695 UPC327695:UPN327695 UFG327695:UFR327695 TVK327695:TVV327695 TLO327695:TLZ327695 TBS327695:TCD327695 SRW327695:SSH327695 SIA327695:SIL327695 RYE327695:RYP327695 ROI327695:ROT327695 REM327695:REX327695 QUQ327695:QVB327695 QKU327695:QLF327695 QAY327695:QBJ327695 PRC327695:PRN327695 PHG327695:PHR327695 OXK327695:OXV327695 ONO327695:ONZ327695 ODS327695:OED327695 NTW327695:NUH327695 NKA327695:NKL327695 NAE327695:NAP327695 MQI327695:MQT327695 MGM327695:MGX327695 LWQ327695:LXB327695 LMU327695:LNF327695 LCY327695:LDJ327695 KTC327695:KTN327695 KJG327695:KJR327695 JZK327695:JZV327695 JPO327695:JPZ327695 JFS327695:JGD327695 IVW327695:IWH327695 IMA327695:IML327695 ICE327695:ICP327695 HSI327695:HST327695 HIM327695:HIX327695 GYQ327695:GZB327695 GOU327695:GPF327695 GEY327695:GFJ327695 FVC327695:FVN327695 FLG327695:FLR327695 FBK327695:FBV327695 ERO327695:ERZ327695 EHS327695:EID327695 DXW327695:DYH327695 DOA327695:DOL327695 DEE327695:DEP327695 CUI327695:CUT327695 CKM327695:CKX327695 CAQ327695:CBB327695 BQU327695:BRF327695 BGY327695:BHJ327695 AXC327695:AXN327695 ANG327695:ANR327695 ADK327695:ADV327695 TO327695:TZ327695 JS327695:KD327695 W327695:AH327695 WWE262159:WWP262159 WMI262159:WMT262159 WCM262159:WCX262159 VSQ262159:VTB262159 VIU262159:VJF262159 UYY262159:UZJ262159 UPC262159:UPN262159 UFG262159:UFR262159 TVK262159:TVV262159 TLO262159:TLZ262159 TBS262159:TCD262159 SRW262159:SSH262159 SIA262159:SIL262159 RYE262159:RYP262159 ROI262159:ROT262159 REM262159:REX262159 QUQ262159:QVB262159 QKU262159:QLF262159 QAY262159:QBJ262159 PRC262159:PRN262159 PHG262159:PHR262159 OXK262159:OXV262159 ONO262159:ONZ262159 ODS262159:OED262159 NTW262159:NUH262159 NKA262159:NKL262159 NAE262159:NAP262159 MQI262159:MQT262159 MGM262159:MGX262159 LWQ262159:LXB262159 LMU262159:LNF262159 LCY262159:LDJ262159 KTC262159:KTN262159 KJG262159:KJR262159 JZK262159:JZV262159 JPO262159:JPZ262159 JFS262159:JGD262159 IVW262159:IWH262159 IMA262159:IML262159 ICE262159:ICP262159 HSI262159:HST262159 HIM262159:HIX262159 GYQ262159:GZB262159 GOU262159:GPF262159 GEY262159:GFJ262159 FVC262159:FVN262159 FLG262159:FLR262159 FBK262159:FBV262159 ERO262159:ERZ262159 EHS262159:EID262159 DXW262159:DYH262159 DOA262159:DOL262159 DEE262159:DEP262159 CUI262159:CUT262159 CKM262159:CKX262159 CAQ262159:CBB262159 BQU262159:BRF262159 BGY262159:BHJ262159 AXC262159:AXN262159 ANG262159:ANR262159 ADK262159:ADV262159 TO262159:TZ262159 JS262159:KD262159 W262159:AH262159 WWE196623:WWP196623 WMI196623:WMT196623 WCM196623:WCX196623 VSQ196623:VTB196623 VIU196623:VJF196623 UYY196623:UZJ196623 UPC196623:UPN196623 UFG196623:UFR196623 TVK196623:TVV196623 TLO196623:TLZ196623 TBS196623:TCD196623 SRW196623:SSH196623 SIA196623:SIL196623 RYE196623:RYP196623 ROI196623:ROT196623 REM196623:REX196623 QUQ196623:QVB196623 QKU196623:QLF196623 QAY196623:QBJ196623 PRC196623:PRN196623 PHG196623:PHR196623 OXK196623:OXV196623 ONO196623:ONZ196623 ODS196623:OED196623 NTW196623:NUH196623 NKA196623:NKL196623 NAE196623:NAP196623 MQI196623:MQT196623 MGM196623:MGX196623 LWQ196623:LXB196623 LMU196623:LNF196623 LCY196623:LDJ196623 KTC196623:KTN196623 KJG196623:KJR196623 JZK196623:JZV196623 JPO196623:JPZ196623 JFS196623:JGD196623 IVW196623:IWH196623 IMA196623:IML196623 ICE196623:ICP196623 HSI196623:HST196623 HIM196623:HIX196623 GYQ196623:GZB196623 GOU196623:GPF196623 GEY196623:GFJ196623 FVC196623:FVN196623 FLG196623:FLR196623 FBK196623:FBV196623 ERO196623:ERZ196623 EHS196623:EID196623 DXW196623:DYH196623 DOA196623:DOL196623 DEE196623:DEP196623 CUI196623:CUT196623 CKM196623:CKX196623 CAQ196623:CBB196623 BQU196623:BRF196623 BGY196623:BHJ196623 AXC196623:AXN196623 ANG196623:ANR196623 ADK196623:ADV196623 TO196623:TZ196623 JS196623:KD196623 W196623:AH196623 WWE131087:WWP131087 WMI131087:WMT131087 WCM131087:WCX131087 VSQ131087:VTB131087 VIU131087:VJF131087 UYY131087:UZJ131087 UPC131087:UPN131087 UFG131087:UFR131087 TVK131087:TVV131087 TLO131087:TLZ131087 TBS131087:TCD131087 SRW131087:SSH131087 SIA131087:SIL131087 RYE131087:RYP131087 ROI131087:ROT131087 REM131087:REX131087 QUQ131087:QVB131087 QKU131087:QLF131087 QAY131087:QBJ131087 PRC131087:PRN131087 PHG131087:PHR131087 OXK131087:OXV131087 ONO131087:ONZ131087 ODS131087:OED131087 NTW131087:NUH131087 NKA131087:NKL131087 NAE131087:NAP131087 MQI131087:MQT131087 MGM131087:MGX131087 LWQ131087:LXB131087 LMU131087:LNF131087 LCY131087:LDJ131087 KTC131087:KTN131087 KJG131087:KJR131087 JZK131087:JZV131087 JPO131087:JPZ131087 JFS131087:JGD131087 IVW131087:IWH131087 IMA131087:IML131087 ICE131087:ICP131087 HSI131087:HST131087 HIM131087:HIX131087 GYQ131087:GZB131087 GOU131087:GPF131087 GEY131087:GFJ131087 FVC131087:FVN131087 FLG131087:FLR131087 FBK131087:FBV131087 ERO131087:ERZ131087 EHS131087:EID131087 DXW131087:DYH131087 DOA131087:DOL131087 DEE131087:DEP131087 CUI131087:CUT131087 CKM131087:CKX131087 CAQ131087:CBB131087 BQU131087:BRF131087 BGY131087:BHJ131087 AXC131087:AXN131087 ANG131087:ANR131087 ADK131087:ADV131087 TO131087:TZ131087 JS131087:KD131087 W131087:AH131087 WWE65551:WWP65551 WMI65551:WMT65551 WCM65551:WCX65551 VSQ65551:VTB65551 VIU65551:VJF65551 UYY65551:UZJ65551 UPC65551:UPN65551 UFG65551:UFR65551 TVK65551:TVV65551 TLO65551:TLZ65551 TBS65551:TCD65551 SRW65551:SSH65551 SIA65551:SIL65551 RYE65551:RYP65551 ROI65551:ROT65551 REM65551:REX65551 QUQ65551:QVB65551 QKU65551:QLF65551 QAY65551:QBJ65551 PRC65551:PRN65551 PHG65551:PHR65551 OXK65551:OXV65551 ONO65551:ONZ65551 ODS65551:OED65551 NTW65551:NUH65551 NKA65551:NKL65551 NAE65551:NAP65551 MQI65551:MQT65551 MGM65551:MGX65551 LWQ65551:LXB65551 LMU65551:LNF65551 LCY65551:LDJ65551 KTC65551:KTN65551 KJG65551:KJR65551 JZK65551:JZV65551 JPO65551:JPZ65551 JFS65551:JGD65551 IVW65551:IWH65551 IMA65551:IML65551 ICE65551:ICP65551 HSI65551:HST65551 HIM65551:HIX65551 GYQ65551:GZB65551 GOU65551:GPF65551 GEY65551:GFJ65551 FVC65551:FVN65551 FLG65551:FLR65551 FBK65551:FBV65551 ERO65551:ERZ65551 EHS65551:EID65551 DXW65551:DYH65551 DOA65551:DOL65551 DEE65551:DEP65551 CUI65551:CUT65551 CKM65551:CKX65551 CAQ65551:CBB65551 BQU65551:BRF65551 BGY65551:BHJ65551 AXC65551:AXN65551 ANG65551:ANR65551 ADK65551:ADV65551 TO65551:TZ65551 JS65551:KD65551 W65551:AH65551 WWE27:WWP27 WMI27:WMT27 WCM27:WCX27 VSQ27:VTB27 VIU27:VJF27 UYY27:UZJ27 UPC27:UPN27 UFG27:UFR27 TVK27:TVV27 TLO27:TLZ27 TBS27:TCD27 SRW27:SSH27 SIA27:SIL27 RYE27:RYP27 ROI27:ROT27 REM27:REX27 QUQ27:QVB27 QKU27:QLF27 QAY27:QBJ27 PRC27:PRN27 PHG27:PHR27 OXK27:OXV27 ONO27:ONZ27 ODS27:OED27 NTW27:NUH27 NKA27:NKL27 NAE27:NAP27 MQI27:MQT27 MGM27:MGX27 LWQ27:LXB27 LMU27:LNF27 LCY27:LDJ27 KTC27:KTN27 KJG27:KJR27 JZK27:JZV27 JPO27:JPZ27 JFS27:JGD27 IVW27:IWH27 IMA27:IML27 ICE27:ICP27 HSI27:HST27 HIM27:HIX27 GYQ27:GZB27 GOU27:GPF27 GEY27:GFJ27 FVC27:FVN27 FLG27:FLR27 FBK27:FBV27 ERO27:ERZ27 EHS27:EID27 DXW27:DYH27 DOA27:DOL27 DEE27:DEP27 CUI27:CUT27 CKM27:CKX27 CAQ27:CBB27 BQU27:BRF27 BGY27:BHJ27 AXC27:AXN27 ANG27:ANR27 ADK27:ADV27 TO27:TZ27 JS27:KD27">
      <formula1>$C$153:$C$159</formula1>
    </dataValidation>
    <dataValidation type="list" allowBlank="1" showInputMessage="1" showErrorMessage="1" sqref="O3:Y4 WVW983030:WWG983031 WMA983030:WMK983031 WCE983030:WCO983031 VSI983030:VSS983031 VIM983030:VIW983031 UYQ983030:UZA983031 UOU983030:UPE983031 UEY983030:UFI983031 TVC983030:TVM983031 TLG983030:TLQ983031 TBK983030:TBU983031 SRO983030:SRY983031 SHS983030:SIC983031 RXW983030:RYG983031 ROA983030:ROK983031 REE983030:REO983031 QUI983030:QUS983031 QKM983030:QKW983031 QAQ983030:QBA983031 PQU983030:PRE983031 PGY983030:PHI983031 OXC983030:OXM983031 ONG983030:ONQ983031 ODK983030:ODU983031 NTO983030:NTY983031 NJS983030:NKC983031 MZW983030:NAG983031 MQA983030:MQK983031 MGE983030:MGO983031 LWI983030:LWS983031 LMM983030:LMW983031 LCQ983030:LDA983031 KSU983030:KTE983031 KIY983030:KJI983031 JZC983030:JZM983031 JPG983030:JPQ983031 JFK983030:JFU983031 IVO983030:IVY983031 ILS983030:IMC983031 IBW983030:ICG983031 HSA983030:HSK983031 HIE983030:HIO983031 GYI983030:GYS983031 GOM983030:GOW983031 GEQ983030:GFA983031 FUU983030:FVE983031 FKY983030:FLI983031 FBC983030:FBM983031 ERG983030:ERQ983031 EHK983030:EHU983031 DXO983030:DXY983031 DNS983030:DOC983031 DDW983030:DEG983031 CUA983030:CUK983031 CKE983030:CKO983031 CAI983030:CAS983031 BQM983030:BQW983031 BGQ983030:BHA983031 AWU983030:AXE983031 AMY983030:ANI983031 ADC983030:ADM983031 TG983030:TQ983031 JK983030:JU983031 O983030:Y983031 WVW917494:WWG917495 WMA917494:WMK917495 WCE917494:WCO917495 VSI917494:VSS917495 VIM917494:VIW917495 UYQ917494:UZA917495 UOU917494:UPE917495 UEY917494:UFI917495 TVC917494:TVM917495 TLG917494:TLQ917495 TBK917494:TBU917495 SRO917494:SRY917495 SHS917494:SIC917495 RXW917494:RYG917495 ROA917494:ROK917495 REE917494:REO917495 QUI917494:QUS917495 QKM917494:QKW917495 QAQ917494:QBA917495 PQU917494:PRE917495 PGY917494:PHI917495 OXC917494:OXM917495 ONG917494:ONQ917495 ODK917494:ODU917495 NTO917494:NTY917495 NJS917494:NKC917495 MZW917494:NAG917495 MQA917494:MQK917495 MGE917494:MGO917495 LWI917494:LWS917495 LMM917494:LMW917495 LCQ917494:LDA917495 KSU917494:KTE917495 KIY917494:KJI917495 JZC917494:JZM917495 JPG917494:JPQ917495 JFK917494:JFU917495 IVO917494:IVY917495 ILS917494:IMC917495 IBW917494:ICG917495 HSA917494:HSK917495 HIE917494:HIO917495 GYI917494:GYS917495 GOM917494:GOW917495 GEQ917494:GFA917495 FUU917494:FVE917495 FKY917494:FLI917495 FBC917494:FBM917495 ERG917494:ERQ917495 EHK917494:EHU917495 DXO917494:DXY917495 DNS917494:DOC917495 DDW917494:DEG917495 CUA917494:CUK917495 CKE917494:CKO917495 CAI917494:CAS917495 BQM917494:BQW917495 BGQ917494:BHA917495 AWU917494:AXE917495 AMY917494:ANI917495 ADC917494:ADM917495 TG917494:TQ917495 JK917494:JU917495 O917494:Y917495 WVW851958:WWG851959 WMA851958:WMK851959 WCE851958:WCO851959 VSI851958:VSS851959 VIM851958:VIW851959 UYQ851958:UZA851959 UOU851958:UPE851959 UEY851958:UFI851959 TVC851958:TVM851959 TLG851958:TLQ851959 TBK851958:TBU851959 SRO851958:SRY851959 SHS851958:SIC851959 RXW851958:RYG851959 ROA851958:ROK851959 REE851958:REO851959 QUI851958:QUS851959 QKM851958:QKW851959 QAQ851958:QBA851959 PQU851958:PRE851959 PGY851958:PHI851959 OXC851958:OXM851959 ONG851958:ONQ851959 ODK851958:ODU851959 NTO851958:NTY851959 NJS851958:NKC851959 MZW851958:NAG851959 MQA851958:MQK851959 MGE851958:MGO851959 LWI851958:LWS851959 LMM851958:LMW851959 LCQ851958:LDA851959 KSU851958:KTE851959 KIY851958:KJI851959 JZC851958:JZM851959 JPG851958:JPQ851959 JFK851958:JFU851959 IVO851958:IVY851959 ILS851958:IMC851959 IBW851958:ICG851959 HSA851958:HSK851959 HIE851958:HIO851959 GYI851958:GYS851959 GOM851958:GOW851959 GEQ851958:GFA851959 FUU851958:FVE851959 FKY851958:FLI851959 FBC851958:FBM851959 ERG851958:ERQ851959 EHK851958:EHU851959 DXO851958:DXY851959 DNS851958:DOC851959 DDW851958:DEG851959 CUA851958:CUK851959 CKE851958:CKO851959 CAI851958:CAS851959 BQM851958:BQW851959 BGQ851958:BHA851959 AWU851958:AXE851959 AMY851958:ANI851959 ADC851958:ADM851959 TG851958:TQ851959 JK851958:JU851959 O851958:Y851959 WVW786422:WWG786423 WMA786422:WMK786423 WCE786422:WCO786423 VSI786422:VSS786423 VIM786422:VIW786423 UYQ786422:UZA786423 UOU786422:UPE786423 UEY786422:UFI786423 TVC786422:TVM786423 TLG786422:TLQ786423 TBK786422:TBU786423 SRO786422:SRY786423 SHS786422:SIC786423 RXW786422:RYG786423 ROA786422:ROK786423 REE786422:REO786423 QUI786422:QUS786423 QKM786422:QKW786423 QAQ786422:QBA786423 PQU786422:PRE786423 PGY786422:PHI786423 OXC786422:OXM786423 ONG786422:ONQ786423 ODK786422:ODU786423 NTO786422:NTY786423 NJS786422:NKC786423 MZW786422:NAG786423 MQA786422:MQK786423 MGE786422:MGO786423 LWI786422:LWS786423 LMM786422:LMW786423 LCQ786422:LDA786423 KSU786422:KTE786423 KIY786422:KJI786423 JZC786422:JZM786423 JPG786422:JPQ786423 JFK786422:JFU786423 IVO786422:IVY786423 ILS786422:IMC786423 IBW786422:ICG786423 HSA786422:HSK786423 HIE786422:HIO786423 GYI786422:GYS786423 GOM786422:GOW786423 GEQ786422:GFA786423 FUU786422:FVE786423 FKY786422:FLI786423 FBC786422:FBM786423 ERG786422:ERQ786423 EHK786422:EHU786423 DXO786422:DXY786423 DNS786422:DOC786423 DDW786422:DEG786423 CUA786422:CUK786423 CKE786422:CKO786423 CAI786422:CAS786423 BQM786422:BQW786423 BGQ786422:BHA786423 AWU786422:AXE786423 AMY786422:ANI786423 ADC786422:ADM786423 TG786422:TQ786423 JK786422:JU786423 O786422:Y786423 WVW720886:WWG720887 WMA720886:WMK720887 WCE720886:WCO720887 VSI720886:VSS720887 VIM720886:VIW720887 UYQ720886:UZA720887 UOU720886:UPE720887 UEY720886:UFI720887 TVC720886:TVM720887 TLG720886:TLQ720887 TBK720886:TBU720887 SRO720886:SRY720887 SHS720886:SIC720887 RXW720886:RYG720887 ROA720886:ROK720887 REE720886:REO720887 QUI720886:QUS720887 QKM720886:QKW720887 QAQ720886:QBA720887 PQU720886:PRE720887 PGY720886:PHI720887 OXC720886:OXM720887 ONG720886:ONQ720887 ODK720886:ODU720887 NTO720886:NTY720887 NJS720886:NKC720887 MZW720886:NAG720887 MQA720886:MQK720887 MGE720886:MGO720887 LWI720886:LWS720887 LMM720886:LMW720887 LCQ720886:LDA720887 KSU720886:KTE720887 KIY720886:KJI720887 JZC720886:JZM720887 JPG720886:JPQ720887 JFK720886:JFU720887 IVO720886:IVY720887 ILS720886:IMC720887 IBW720886:ICG720887 HSA720886:HSK720887 HIE720886:HIO720887 GYI720886:GYS720887 GOM720886:GOW720887 GEQ720886:GFA720887 FUU720886:FVE720887 FKY720886:FLI720887 FBC720886:FBM720887 ERG720886:ERQ720887 EHK720886:EHU720887 DXO720886:DXY720887 DNS720886:DOC720887 DDW720886:DEG720887 CUA720886:CUK720887 CKE720886:CKO720887 CAI720886:CAS720887 BQM720886:BQW720887 BGQ720886:BHA720887 AWU720886:AXE720887 AMY720886:ANI720887 ADC720886:ADM720887 TG720886:TQ720887 JK720886:JU720887 O720886:Y720887 WVW655350:WWG655351 WMA655350:WMK655351 WCE655350:WCO655351 VSI655350:VSS655351 VIM655350:VIW655351 UYQ655350:UZA655351 UOU655350:UPE655351 UEY655350:UFI655351 TVC655350:TVM655351 TLG655350:TLQ655351 TBK655350:TBU655351 SRO655350:SRY655351 SHS655350:SIC655351 RXW655350:RYG655351 ROA655350:ROK655351 REE655350:REO655351 QUI655350:QUS655351 QKM655350:QKW655351 QAQ655350:QBA655351 PQU655350:PRE655351 PGY655350:PHI655351 OXC655350:OXM655351 ONG655350:ONQ655351 ODK655350:ODU655351 NTO655350:NTY655351 NJS655350:NKC655351 MZW655350:NAG655351 MQA655350:MQK655351 MGE655350:MGO655351 LWI655350:LWS655351 LMM655350:LMW655351 LCQ655350:LDA655351 KSU655350:KTE655351 KIY655350:KJI655351 JZC655350:JZM655351 JPG655350:JPQ655351 JFK655350:JFU655351 IVO655350:IVY655351 ILS655350:IMC655351 IBW655350:ICG655351 HSA655350:HSK655351 HIE655350:HIO655351 GYI655350:GYS655351 GOM655350:GOW655351 GEQ655350:GFA655351 FUU655350:FVE655351 FKY655350:FLI655351 FBC655350:FBM655351 ERG655350:ERQ655351 EHK655350:EHU655351 DXO655350:DXY655351 DNS655350:DOC655351 DDW655350:DEG655351 CUA655350:CUK655351 CKE655350:CKO655351 CAI655350:CAS655351 BQM655350:BQW655351 BGQ655350:BHA655351 AWU655350:AXE655351 AMY655350:ANI655351 ADC655350:ADM655351 TG655350:TQ655351 JK655350:JU655351 O655350:Y655351 WVW589814:WWG589815 WMA589814:WMK589815 WCE589814:WCO589815 VSI589814:VSS589815 VIM589814:VIW589815 UYQ589814:UZA589815 UOU589814:UPE589815 UEY589814:UFI589815 TVC589814:TVM589815 TLG589814:TLQ589815 TBK589814:TBU589815 SRO589814:SRY589815 SHS589814:SIC589815 RXW589814:RYG589815 ROA589814:ROK589815 REE589814:REO589815 QUI589814:QUS589815 QKM589814:QKW589815 QAQ589814:QBA589815 PQU589814:PRE589815 PGY589814:PHI589815 OXC589814:OXM589815 ONG589814:ONQ589815 ODK589814:ODU589815 NTO589814:NTY589815 NJS589814:NKC589815 MZW589814:NAG589815 MQA589814:MQK589815 MGE589814:MGO589815 LWI589814:LWS589815 LMM589814:LMW589815 LCQ589814:LDA589815 KSU589814:KTE589815 KIY589814:KJI589815 JZC589814:JZM589815 JPG589814:JPQ589815 JFK589814:JFU589815 IVO589814:IVY589815 ILS589814:IMC589815 IBW589814:ICG589815 HSA589814:HSK589815 HIE589814:HIO589815 GYI589814:GYS589815 GOM589814:GOW589815 GEQ589814:GFA589815 FUU589814:FVE589815 FKY589814:FLI589815 FBC589814:FBM589815 ERG589814:ERQ589815 EHK589814:EHU589815 DXO589814:DXY589815 DNS589814:DOC589815 DDW589814:DEG589815 CUA589814:CUK589815 CKE589814:CKO589815 CAI589814:CAS589815 BQM589814:BQW589815 BGQ589814:BHA589815 AWU589814:AXE589815 AMY589814:ANI589815 ADC589814:ADM589815 TG589814:TQ589815 JK589814:JU589815 O589814:Y589815 WVW524278:WWG524279 WMA524278:WMK524279 WCE524278:WCO524279 VSI524278:VSS524279 VIM524278:VIW524279 UYQ524278:UZA524279 UOU524278:UPE524279 UEY524278:UFI524279 TVC524278:TVM524279 TLG524278:TLQ524279 TBK524278:TBU524279 SRO524278:SRY524279 SHS524278:SIC524279 RXW524278:RYG524279 ROA524278:ROK524279 REE524278:REO524279 QUI524278:QUS524279 QKM524278:QKW524279 QAQ524278:QBA524279 PQU524278:PRE524279 PGY524278:PHI524279 OXC524278:OXM524279 ONG524278:ONQ524279 ODK524278:ODU524279 NTO524278:NTY524279 NJS524278:NKC524279 MZW524278:NAG524279 MQA524278:MQK524279 MGE524278:MGO524279 LWI524278:LWS524279 LMM524278:LMW524279 LCQ524278:LDA524279 KSU524278:KTE524279 KIY524278:KJI524279 JZC524278:JZM524279 JPG524278:JPQ524279 JFK524278:JFU524279 IVO524278:IVY524279 ILS524278:IMC524279 IBW524278:ICG524279 HSA524278:HSK524279 HIE524278:HIO524279 GYI524278:GYS524279 GOM524278:GOW524279 GEQ524278:GFA524279 FUU524278:FVE524279 FKY524278:FLI524279 FBC524278:FBM524279 ERG524278:ERQ524279 EHK524278:EHU524279 DXO524278:DXY524279 DNS524278:DOC524279 DDW524278:DEG524279 CUA524278:CUK524279 CKE524278:CKO524279 CAI524278:CAS524279 BQM524278:BQW524279 BGQ524278:BHA524279 AWU524278:AXE524279 AMY524278:ANI524279 ADC524278:ADM524279 TG524278:TQ524279 JK524278:JU524279 O524278:Y524279 WVW458742:WWG458743 WMA458742:WMK458743 WCE458742:WCO458743 VSI458742:VSS458743 VIM458742:VIW458743 UYQ458742:UZA458743 UOU458742:UPE458743 UEY458742:UFI458743 TVC458742:TVM458743 TLG458742:TLQ458743 TBK458742:TBU458743 SRO458742:SRY458743 SHS458742:SIC458743 RXW458742:RYG458743 ROA458742:ROK458743 REE458742:REO458743 QUI458742:QUS458743 QKM458742:QKW458743 QAQ458742:QBA458743 PQU458742:PRE458743 PGY458742:PHI458743 OXC458742:OXM458743 ONG458742:ONQ458743 ODK458742:ODU458743 NTO458742:NTY458743 NJS458742:NKC458743 MZW458742:NAG458743 MQA458742:MQK458743 MGE458742:MGO458743 LWI458742:LWS458743 LMM458742:LMW458743 LCQ458742:LDA458743 KSU458742:KTE458743 KIY458742:KJI458743 JZC458742:JZM458743 JPG458742:JPQ458743 JFK458742:JFU458743 IVO458742:IVY458743 ILS458742:IMC458743 IBW458742:ICG458743 HSA458742:HSK458743 HIE458742:HIO458743 GYI458742:GYS458743 GOM458742:GOW458743 GEQ458742:GFA458743 FUU458742:FVE458743 FKY458742:FLI458743 FBC458742:FBM458743 ERG458742:ERQ458743 EHK458742:EHU458743 DXO458742:DXY458743 DNS458742:DOC458743 DDW458742:DEG458743 CUA458742:CUK458743 CKE458742:CKO458743 CAI458742:CAS458743 BQM458742:BQW458743 BGQ458742:BHA458743 AWU458742:AXE458743 AMY458742:ANI458743 ADC458742:ADM458743 TG458742:TQ458743 JK458742:JU458743 O458742:Y458743 WVW393206:WWG393207 WMA393206:WMK393207 WCE393206:WCO393207 VSI393206:VSS393207 VIM393206:VIW393207 UYQ393206:UZA393207 UOU393206:UPE393207 UEY393206:UFI393207 TVC393206:TVM393207 TLG393206:TLQ393207 TBK393206:TBU393207 SRO393206:SRY393207 SHS393206:SIC393207 RXW393206:RYG393207 ROA393206:ROK393207 REE393206:REO393207 QUI393206:QUS393207 QKM393206:QKW393207 QAQ393206:QBA393207 PQU393206:PRE393207 PGY393206:PHI393207 OXC393206:OXM393207 ONG393206:ONQ393207 ODK393206:ODU393207 NTO393206:NTY393207 NJS393206:NKC393207 MZW393206:NAG393207 MQA393206:MQK393207 MGE393206:MGO393207 LWI393206:LWS393207 LMM393206:LMW393207 LCQ393206:LDA393207 KSU393206:KTE393207 KIY393206:KJI393207 JZC393206:JZM393207 JPG393206:JPQ393207 JFK393206:JFU393207 IVO393206:IVY393207 ILS393206:IMC393207 IBW393206:ICG393207 HSA393206:HSK393207 HIE393206:HIO393207 GYI393206:GYS393207 GOM393206:GOW393207 GEQ393206:GFA393207 FUU393206:FVE393207 FKY393206:FLI393207 FBC393206:FBM393207 ERG393206:ERQ393207 EHK393206:EHU393207 DXO393206:DXY393207 DNS393206:DOC393207 DDW393206:DEG393207 CUA393206:CUK393207 CKE393206:CKO393207 CAI393206:CAS393207 BQM393206:BQW393207 BGQ393206:BHA393207 AWU393206:AXE393207 AMY393206:ANI393207 ADC393206:ADM393207 TG393206:TQ393207 JK393206:JU393207 O393206:Y393207 WVW327670:WWG327671 WMA327670:WMK327671 WCE327670:WCO327671 VSI327670:VSS327671 VIM327670:VIW327671 UYQ327670:UZA327671 UOU327670:UPE327671 UEY327670:UFI327671 TVC327670:TVM327671 TLG327670:TLQ327671 TBK327670:TBU327671 SRO327670:SRY327671 SHS327670:SIC327671 RXW327670:RYG327671 ROA327670:ROK327671 REE327670:REO327671 QUI327670:QUS327671 QKM327670:QKW327671 QAQ327670:QBA327671 PQU327670:PRE327671 PGY327670:PHI327671 OXC327670:OXM327671 ONG327670:ONQ327671 ODK327670:ODU327671 NTO327670:NTY327671 NJS327670:NKC327671 MZW327670:NAG327671 MQA327670:MQK327671 MGE327670:MGO327671 LWI327670:LWS327671 LMM327670:LMW327671 LCQ327670:LDA327671 KSU327670:KTE327671 KIY327670:KJI327671 JZC327670:JZM327671 JPG327670:JPQ327671 JFK327670:JFU327671 IVO327670:IVY327671 ILS327670:IMC327671 IBW327670:ICG327671 HSA327670:HSK327671 HIE327670:HIO327671 GYI327670:GYS327671 GOM327670:GOW327671 GEQ327670:GFA327671 FUU327670:FVE327671 FKY327670:FLI327671 FBC327670:FBM327671 ERG327670:ERQ327671 EHK327670:EHU327671 DXO327670:DXY327671 DNS327670:DOC327671 DDW327670:DEG327671 CUA327670:CUK327671 CKE327670:CKO327671 CAI327670:CAS327671 BQM327670:BQW327671 BGQ327670:BHA327671 AWU327670:AXE327671 AMY327670:ANI327671 ADC327670:ADM327671 TG327670:TQ327671 JK327670:JU327671 O327670:Y327671 WVW262134:WWG262135 WMA262134:WMK262135 WCE262134:WCO262135 VSI262134:VSS262135 VIM262134:VIW262135 UYQ262134:UZA262135 UOU262134:UPE262135 UEY262134:UFI262135 TVC262134:TVM262135 TLG262134:TLQ262135 TBK262134:TBU262135 SRO262134:SRY262135 SHS262134:SIC262135 RXW262134:RYG262135 ROA262134:ROK262135 REE262134:REO262135 QUI262134:QUS262135 QKM262134:QKW262135 QAQ262134:QBA262135 PQU262134:PRE262135 PGY262134:PHI262135 OXC262134:OXM262135 ONG262134:ONQ262135 ODK262134:ODU262135 NTO262134:NTY262135 NJS262134:NKC262135 MZW262134:NAG262135 MQA262134:MQK262135 MGE262134:MGO262135 LWI262134:LWS262135 LMM262134:LMW262135 LCQ262134:LDA262135 KSU262134:KTE262135 KIY262134:KJI262135 JZC262134:JZM262135 JPG262134:JPQ262135 JFK262134:JFU262135 IVO262134:IVY262135 ILS262134:IMC262135 IBW262134:ICG262135 HSA262134:HSK262135 HIE262134:HIO262135 GYI262134:GYS262135 GOM262134:GOW262135 GEQ262134:GFA262135 FUU262134:FVE262135 FKY262134:FLI262135 FBC262134:FBM262135 ERG262134:ERQ262135 EHK262134:EHU262135 DXO262134:DXY262135 DNS262134:DOC262135 DDW262134:DEG262135 CUA262134:CUK262135 CKE262134:CKO262135 CAI262134:CAS262135 BQM262134:BQW262135 BGQ262134:BHA262135 AWU262134:AXE262135 AMY262134:ANI262135 ADC262134:ADM262135 TG262134:TQ262135 JK262134:JU262135 O262134:Y262135 WVW196598:WWG196599 WMA196598:WMK196599 WCE196598:WCO196599 VSI196598:VSS196599 VIM196598:VIW196599 UYQ196598:UZA196599 UOU196598:UPE196599 UEY196598:UFI196599 TVC196598:TVM196599 TLG196598:TLQ196599 TBK196598:TBU196599 SRO196598:SRY196599 SHS196598:SIC196599 RXW196598:RYG196599 ROA196598:ROK196599 REE196598:REO196599 QUI196598:QUS196599 QKM196598:QKW196599 QAQ196598:QBA196599 PQU196598:PRE196599 PGY196598:PHI196599 OXC196598:OXM196599 ONG196598:ONQ196599 ODK196598:ODU196599 NTO196598:NTY196599 NJS196598:NKC196599 MZW196598:NAG196599 MQA196598:MQK196599 MGE196598:MGO196599 LWI196598:LWS196599 LMM196598:LMW196599 LCQ196598:LDA196599 KSU196598:KTE196599 KIY196598:KJI196599 JZC196598:JZM196599 JPG196598:JPQ196599 JFK196598:JFU196599 IVO196598:IVY196599 ILS196598:IMC196599 IBW196598:ICG196599 HSA196598:HSK196599 HIE196598:HIO196599 GYI196598:GYS196599 GOM196598:GOW196599 GEQ196598:GFA196599 FUU196598:FVE196599 FKY196598:FLI196599 FBC196598:FBM196599 ERG196598:ERQ196599 EHK196598:EHU196599 DXO196598:DXY196599 DNS196598:DOC196599 DDW196598:DEG196599 CUA196598:CUK196599 CKE196598:CKO196599 CAI196598:CAS196599 BQM196598:BQW196599 BGQ196598:BHA196599 AWU196598:AXE196599 AMY196598:ANI196599 ADC196598:ADM196599 TG196598:TQ196599 JK196598:JU196599 O196598:Y196599 WVW131062:WWG131063 WMA131062:WMK131063 WCE131062:WCO131063 VSI131062:VSS131063 VIM131062:VIW131063 UYQ131062:UZA131063 UOU131062:UPE131063 UEY131062:UFI131063 TVC131062:TVM131063 TLG131062:TLQ131063 TBK131062:TBU131063 SRO131062:SRY131063 SHS131062:SIC131063 RXW131062:RYG131063 ROA131062:ROK131063 REE131062:REO131063 QUI131062:QUS131063 QKM131062:QKW131063 QAQ131062:QBA131063 PQU131062:PRE131063 PGY131062:PHI131063 OXC131062:OXM131063 ONG131062:ONQ131063 ODK131062:ODU131063 NTO131062:NTY131063 NJS131062:NKC131063 MZW131062:NAG131063 MQA131062:MQK131063 MGE131062:MGO131063 LWI131062:LWS131063 LMM131062:LMW131063 LCQ131062:LDA131063 KSU131062:KTE131063 KIY131062:KJI131063 JZC131062:JZM131063 JPG131062:JPQ131063 JFK131062:JFU131063 IVO131062:IVY131063 ILS131062:IMC131063 IBW131062:ICG131063 HSA131062:HSK131063 HIE131062:HIO131063 GYI131062:GYS131063 GOM131062:GOW131063 GEQ131062:GFA131063 FUU131062:FVE131063 FKY131062:FLI131063 FBC131062:FBM131063 ERG131062:ERQ131063 EHK131062:EHU131063 DXO131062:DXY131063 DNS131062:DOC131063 DDW131062:DEG131063 CUA131062:CUK131063 CKE131062:CKO131063 CAI131062:CAS131063 BQM131062:BQW131063 BGQ131062:BHA131063 AWU131062:AXE131063 AMY131062:ANI131063 ADC131062:ADM131063 TG131062:TQ131063 JK131062:JU131063 O131062:Y131063 WVW65526:WWG65527 WMA65526:WMK65527 WCE65526:WCO65527 VSI65526:VSS65527 VIM65526:VIW65527 UYQ65526:UZA65527 UOU65526:UPE65527 UEY65526:UFI65527 TVC65526:TVM65527 TLG65526:TLQ65527 TBK65526:TBU65527 SRO65526:SRY65527 SHS65526:SIC65527 RXW65526:RYG65527 ROA65526:ROK65527 REE65526:REO65527 QUI65526:QUS65527 QKM65526:QKW65527 QAQ65526:QBA65527 PQU65526:PRE65527 PGY65526:PHI65527 OXC65526:OXM65527 ONG65526:ONQ65527 ODK65526:ODU65527 NTO65526:NTY65527 NJS65526:NKC65527 MZW65526:NAG65527 MQA65526:MQK65527 MGE65526:MGO65527 LWI65526:LWS65527 LMM65526:LMW65527 LCQ65526:LDA65527 KSU65526:KTE65527 KIY65526:KJI65527 JZC65526:JZM65527 JPG65526:JPQ65527 JFK65526:JFU65527 IVO65526:IVY65527 ILS65526:IMC65527 IBW65526:ICG65527 HSA65526:HSK65527 HIE65526:HIO65527 GYI65526:GYS65527 GOM65526:GOW65527 GEQ65526:GFA65527 FUU65526:FVE65527 FKY65526:FLI65527 FBC65526:FBM65527 ERG65526:ERQ65527 EHK65526:EHU65527 DXO65526:DXY65527 DNS65526:DOC65527 DDW65526:DEG65527 CUA65526:CUK65527 CKE65526:CKO65527 CAI65526:CAS65527 BQM65526:BQW65527 BGQ65526:BHA65527 AWU65526:AXE65527 AMY65526:ANI65527 ADC65526:ADM65527 TG65526:TQ65527 JK65526:JU65527 O65526:Y65527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formula1>$C$371:$C$1480</formula1>
    </dataValidation>
    <dataValidation type="list" allowBlank="1" showInputMessage="1" showErrorMessage="1" sqref="N55:O55 WWO983043:WWP983043 WMS983043:WMT983043 WCW983043:WCX983043 VTA983043:VTB983043 VJE983043:VJF983043 UZI983043:UZJ983043 UPM983043:UPN983043 UFQ983043:UFR983043 TVU983043:TVV983043 TLY983043:TLZ983043 TCC983043:TCD983043 SSG983043:SSH983043 SIK983043:SIL983043 RYO983043:RYP983043 ROS983043:ROT983043 REW983043:REX983043 QVA983043:QVB983043 QLE983043:QLF983043 QBI983043:QBJ983043 PRM983043:PRN983043 PHQ983043:PHR983043 OXU983043:OXV983043 ONY983043:ONZ983043 OEC983043:OED983043 NUG983043:NUH983043 NKK983043:NKL983043 NAO983043:NAP983043 MQS983043:MQT983043 MGW983043:MGX983043 LXA983043:LXB983043 LNE983043:LNF983043 LDI983043:LDJ983043 KTM983043:KTN983043 KJQ983043:KJR983043 JZU983043:JZV983043 JPY983043:JPZ983043 JGC983043:JGD983043 IWG983043:IWH983043 IMK983043:IML983043 ICO983043:ICP983043 HSS983043:HST983043 HIW983043:HIX983043 GZA983043:GZB983043 GPE983043:GPF983043 GFI983043:GFJ983043 FVM983043:FVN983043 FLQ983043:FLR983043 FBU983043:FBV983043 ERY983043:ERZ983043 EIC983043:EID983043 DYG983043:DYH983043 DOK983043:DOL983043 DEO983043:DEP983043 CUS983043:CUT983043 CKW983043:CKX983043 CBA983043:CBB983043 BRE983043:BRF983043 BHI983043:BHJ983043 AXM983043:AXN983043 ANQ983043:ANR983043 ADU983043:ADV983043 TY983043:TZ983043 KC983043:KD983043 AG983043:AH983043 WWO917507:WWP917507 WMS917507:WMT917507 WCW917507:WCX917507 VTA917507:VTB917507 VJE917507:VJF917507 UZI917507:UZJ917507 UPM917507:UPN917507 UFQ917507:UFR917507 TVU917507:TVV917507 TLY917507:TLZ917507 TCC917507:TCD917507 SSG917507:SSH917507 SIK917507:SIL917507 RYO917507:RYP917507 ROS917507:ROT917507 REW917507:REX917507 QVA917507:QVB917507 QLE917507:QLF917507 QBI917507:QBJ917507 PRM917507:PRN917507 PHQ917507:PHR917507 OXU917507:OXV917507 ONY917507:ONZ917507 OEC917507:OED917507 NUG917507:NUH917507 NKK917507:NKL917507 NAO917507:NAP917507 MQS917507:MQT917507 MGW917507:MGX917507 LXA917507:LXB917507 LNE917507:LNF917507 LDI917507:LDJ917507 KTM917507:KTN917507 KJQ917507:KJR917507 JZU917507:JZV917507 JPY917507:JPZ917507 JGC917507:JGD917507 IWG917507:IWH917507 IMK917507:IML917507 ICO917507:ICP917507 HSS917507:HST917507 HIW917507:HIX917507 GZA917507:GZB917507 GPE917507:GPF917507 GFI917507:GFJ917507 FVM917507:FVN917507 FLQ917507:FLR917507 FBU917507:FBV917507 ERY917507:ERZ917507 EIC917507:EID917507 DYG917507:DYH917507 DOK917507:DOL917507 DEO917507:DEP917507 CUS917507:CUT917507 CKW917507:CKX917507 CBA917507:CBB917507 BRE917507:BRF917507 BHI917507:BHJ917507 AXM917507:AXN917507 ANQ917507:ANR917507 ADU917507:ADV917507 TY917507:TZ917507 KC917507:KD917507 AG917507:AH917507 WWO851971:WWP851971 WMS851971:WMT851971 WCW851971:WCX851971 VTA851971:VTB851971 VJE851971:VJF851971 UZI851971:UZJ851971 UPM851971:UPN851971 UFQ851971:UFR851971 TVU851971:TVV851971 TLY851971:TLZ851971 TCC851971:TCD851971 SSG851971:SSH851971 SIK851971:SIL851971 RYO851971:RYP851971 ROS851971:ROT851971 REW851971:REX851971 QVA851971:QVB851971 QLE851971:QLF851971 QBI851971:QBJ851971 PRM851971:PRN851971 PHQ851971:PHR851971 OXU851971:OXV851971 ONY851971:ONZ851971 OEC851971:OED851971 NUG851971:NUH851971 NKK851971:NKL851971 NAO851971:NAP851971 MQS851971:MQT851971 MGW851971:MGX851971 LXA851971:LXB851971 LNE851971:LNF851971 LDI851971:LDJ851971 KTM851971:KTN851971 KJQ851971:KJR851971 JZU851971:JZV851971 JPY851971:JPZ851971 JGC851971:JGD851971 IWG851971:IWH851971 IMK851971:IML851971 ICO851971:ICP851971 HSS851971:HST851971 HIW851971:HIX851971 GZA851971:GZB851971 GPE851971:GPF851971 GFI851971:GFJ851971 FVM851971:FVN851971 FLQ851971:FLR851971 FBU851971:FBV851971 ERY851971:ERZ851971 EIC851971:EID851971 DYG851971:DYH851971 DOK851971:DOL851971 DEO851971:DEP851971 CUS851971:CUT851971 CKW851971:CKX851971 CBA851971:CBB851971 BRE851971:BRF851971 BHI851971:BHJ851971 AXM851971:AXN851971 ANQ851971:ANR851971 ADU851971:ADV851971 TY851971:TZ851971 KC851971:KD851971 AG851971:AH851971 WWO786435:WWP786435 WMS786435:WMT786435 WCW786435:WCX786435 VTA786435:VTB786435 VJE786435:VJF786435 UZI786435:UZJ786435 UPM786435:UPN786435 UFQ786435:UFR786435 TVU786435:TVV786435 TLY786435:TLZ786435 TCC786435:TCD786435 SSG786435:SSH786435 SIK786435:SIL786435 RYO786435:RYP786435 ROS786435:ROT786435 REW786435:REX786435 QVA786435:QVB786435 QLE786435:QLF786435 QBI786435:QBJ786435 PRM786435:PRN786435 PHQ786435:PHR786435 OXU786435:OXV786435 ONY786435:ONZ786435 OEC786435:OED786435 NUG786435:NUH786435 NKK786435:NKL786435 NAO786435:NAP786435 MQS786435:MQT786435 MGW786435:MGX786435 LXA786435:LXB786435 LNE786435:LNF786435 LDI786435:LDJ786435 KTM786435:KTN786435 KJQ786435:KJR786435 JZU786435:JZV786435 JPY786435:JPZ786435 JGC786435:JGD786435 IWG786435:IWH786435 IMK786435:IML786435 ICO786435:ICP786435 HSS786435:HST786435 HIW786435:HIX786435 GZA786435:GZB786435 GPE786435:GPF786435 GFI786435:GFJ786435 FVM786435:FVN786435 FLQ786435:FLR786435 FBU786435:FBV786435 ERY786435:ERZ786435 EIC786435:EID786435 DYG786435:DYH786435 DOK786435:DOL786435 DEO786435:DEP786435 CUS786435:CUT786435 CKW786435:CKX786435 CBA786435:CBB786435 BRE786435:BRF786435 BHI786435:BHJ786435 AXM786435:AXN786435 ANQ786435:ANR786435 ADU786435:ADV786435 TY786435:TZ786435 KC786435:KD786435 AG786435:AH786435 WWO720899:WWP720899 WMS720899:WMT720899 WCW720899:WCX720899 VTA720899:VTB720899 VJE720899:VJF720899 UZI720899:UZJ720899 UPM720899:UPN720899 UFQ720899:UFR720899 TVU720899:TVV720899 TLY720899:TLZ720899 TCC720899:TCD720899 SSG720899:SSH720899 SIK720899:SIL720899 RYO720899:RYP720899 ROS720899:ROT720899 REW720899:REX720899 QVA720899:QVB720899 QLE720899:QLF720899 QBI720899:QBJ720899 PRM720899:PRN720899 PHQ720899:PHR720899 OXU720899:OXV720899 ONY720899:ONZ720899 OEC720899:OED720899 NUG720899:NUH720899 NKK720899:NKL720899 NAO720899:NAP720899 MQS720899:MQT720899 MGW720899:MGX720899 LXA720899:LXB720899 LNE720899:LNF720899 LDI720899:LDJ720899 KTM720899:KTN720899 KJQ720899:KJR720899 JZU720899:JZV720899 JPY720899:JPZ720899 JGC720899:JGD720899 IWG720899:IWH720899 IMK720899:IML720899 ICO720899:ICP720899 HSS720899:HST720899 HIW720899:HIX720899 GZA720899:GZB720899 GPE720899:GPF720899 GFI720899:GFJ720899 FVM720899:FVN720899 FLQ720899:FLR720899 FBU720899:FBV720899 ERY720899:ERZ720899 EIC720899:EID720899 DYG720899:DYH720899 DOK720899:DOL720899 DEO720899:DEP720899 CUS720899:CUT720899 CKW720899:CKX720899 CBA720899:CBB720899 BRE720899:BRF720899 BHI720899:BHJ720899 AXM720899:AXN720899 ANQ720899:ANR720899 ADU720899:ADV720899 TY720899:TZ720899 KC720899:KD720899 AG720899:AH720899 WWO655363:WWP655363 WMS655363:WMT655363 WCW655363:WCX655363 VTA655363:VTB655363 VJE655363:VJF655363 UZI655363:UZJ655363 UPM655363:UPN655363 UFQ655363:UFR655363 TVU655363:TVV655363 TLY655363:TLZ655363 TCC655363:TCD655363 SSG655363:SSH655363 SIK655363:SIL655363 RYO655363:RYP655363 ROS655363:ROT655363 REW655363:REX655363 QVA655363:QVB655363 QLE655363:QLF655363 QBI655363:QBJ655363 PRM655363:PRN655363 PHQ655363:PHR655363 OXU655363:OXV655363 ONY655363:ONZ655363 OEC655363:OED655363 NUG655363:NUH655363 NKK655363:NKL655363 NAO655363:NAP655363 MQS655363:MQT655363 MGW655363:MGX655363 LXA655363:LXB655363 LNE655363:LNF655363 LDI655363:LDJ655363 KTM655363:KTN655363 KJQ655363:KJR655363 JZU655363:JZV655363 JPY655363:JPZ655363 JGC655363:JGD655363 IWG655363:IWH655363 IMK655363:IML655363 ICO655363:ICP655363 HSS655363:HST655363 HIW655363:HIX655363 GZA655363:GZB655363 GPE655363:GPF655363 GFI655363:GFJ655363 FVM655363:FVN655363 FLQ655363:FLR655363 FBU655363:FBV655363 ERY655363:ERZ655363 EIC655363:EID655363 DYG655363:DYH655363 DOK655363:DOL655363 DEO655363:DEP655363 CUS655363:CUT655363 CKW655363:CKX655363 CBA655363:CBB655363 BRE655363:BRF655363 BHI655363:BHJ655363 AXM655363:AXN655363 ANQ655363:ANR655363 ADU655363:ADV655363 TY655363:TZ655363 KC655363:KD655363 AG655363:AH655363 WWO589827:WWP589827 WMS589827:WMT589827 WCW589827:WCX589827 VTA589827:VTB589827 VJE589827:VJF589827 UZI589827:UZJ589827 UPM589827:UPN589827 UFQ589827:UFR589827 TVU589827:TVV589827 TLY589827:TLZ589827 TCC589827:TCD589827 SSG589827:SSH589827 SIK589827:SIL589827 RYO589827:RYP589827 ROS589827:ROT589827 REW589827:REX589827 QVA589827:QVB589827 QLE589827:QLF589827 QBI589827:QBJ589827 PRM589827:PRN589827 PHQ589827:PHR589827 OXU589827:OXV589827 ONY589827:ONZ589827 OEC589827:OED589827 NUG589827:NUH589827 NKK589827:NKL589827 NAO589827:NAP589827 MQS589827:MQT589827 MGW589827:MGX589827 LXA589827:LXB589827 LNE589827:LNF589827 LDI589827:LDJ589827 KTM589827:KTN589827 KJQ589827:KJR589827 JZU589827:JZV589827 JPY589827:JPZ589827 JGC589827:JGD589827 IWG589827:IWH589827 IMK589827:IML589827 ICO589827:ICP589827 HSS589827:HST589827 HIW589827:HIX589827 GZA589827:GZB589827 GPE589827:GPF589827 GFI589827:GFJ589827 FVM589827:FVN589827 FLQ589827:FLR589827 FBU589827:FBV589827 ERY589827:ERZ589827 EIC589827:EID589827 DYG589827:DYH589827 DOK589827:DOL589827 DEO589827:DEP589827 CUS589827:CUT589827 CKW589827:CKX589827 CBA589827:CBB589827 BRE589827:BRF589827 BHI589827:BHJ589827 AXM589827:AXN589827 ANQ589827:ANR589827 ADU589827:ADV589827 TY589827:TZ589827 KC589827:KD589827 AG589827:AH589827 WWO524291:WWP524291 WMS524291:WMT524291 WCW524291:WCX524291 VTA524291:VTB524291 VJE524291:VJF524291 UZI524291:UZJ524291 UPM524291:UPN524291 UFQ524291:UFR524291 TVU524291:TVV524291 TLY524291:TLZ524291 TCC524291:TCD524291 SSG524291:SSH524291 SIK524291:SIL524291 RYO524291:RYP524291 ROS524291:ROT524291 REW524291:REX524291 QVA524291:QVB524291 QLE524291:QLF524291 QBI524291:QBJ524291 PRM524291:PRN524291 PHQ524291:PHR524291 OXU524291:OXV524291 ONY524291:ONZ524291 OEC524291:OED524291 NUG524291:NUH524291 NKK524291:NKL524291 NAO524291:NAP524291 MQS524291:MQT524291 MGW524291:MGX524291 LXA524291:LXB524291 LNE524291:LNF524291 LDI524291:LDJ524291 KTM524291:KTN524291 KJQ524291:KJR524291 JZU524291:JZV524291 JPY524291:JPZ524291 JGC524291:JGD524291 IWG524291:IWH524291 IMK524291:IML524291 ICO524291:ICP524291 HSS524291:HST524291 HIW524291:HIX524291 GZA524291:GZB524291 GPE524291:GPF524291 GFI524291:GFJ524291 FVM524291:FVN524291 FLQ524291:FLR524291 FBU524291:FBV524291 ERY524291:ERZ524291 EIC524291:EID524291 DYG524291:DYH524291 DOK524291:DOL524291 DEO524291:DEP524291 CUS524291:CUT524291 CKW524291:CKX524291 CBA524291:CBB524291 BRE524291:BRF524291 BHI524291:BHJ524291 AXM524291:AXN524291 ANQ524291:ANR524291 ADU524291:ADV524291 TY524291:TZ524291 KC524291:KD524291 AG524291:AH524291 WWO458755:WWP458755 WMS458755:WMT458755 WCW458755:WCX458755 VTA458755:VTB458755 VJE458755:VJF458755 UZI458755:UZJ458755 UPM458755:UPN458755 UFQ458755:UFR458755 TVU458755:TVV458755 TLY458755:TLZ458755 TCC458755:TCD458755 SSG458755:SSH458755 SIK458755:SIL458755 RYO458755:RYP458755 ROS458755:ROT458755 REW458755:REX458755 QVA458755:QVB458755 QLE458755:QLF458755 QBI458755:QBJ458755 PRM458755:PRN458755 PHQ458755:PHR458755 OXU458755:OXV458755 ONY458755:ONZ458755 OEC458755:OED458755 NUG458755:NUH458755 NKK458755:NKL458755 NAO458755:NAP458755 MQS458755:MQT458755 MGW458755:MGX458755 LXA458755:LXB458755 LNE458755:LNF458755 LDI458755:LDJ458755 KTM458755:KTN458755 KJQ458755:KJR458755 JZU458755:JZV458755 JPY458755:JPZ458755 JGC458755:JGD458755 IWG458755:IWH458755 IMK458755:IML458755 ICO458755:ICP458755 HSS458755:HST458755 HIW458755:HIX458755 GZA458755:GZB458755 GPE458755:GPF458755 GFI458755:GFJ458755 FVM458755:FVN458755 FLQ458755:FLR458755 FBU458755:FBV458755 ERY458755:ERZ458755 EIC458755:EID458755 DYG458755:DYH458755 DOK458755:DOL458755 DEO458755:DEP458755 CUS458755:CUT458755 CKW458755:CKX458755 CBA458755:CBB458755 BRE458755:BRF458755 BHI458755:BHJ458755 AXM458755:AXN458755 ANQ458755:ANR458755 ADU458755:ADV458755 TY458755:TZ458755 KC458755:KD458755 AG458755:AH458755 WWO393219:WWP393219 WMS393219:WMT393219 WCW393219:WCX393219 VTA393219:VTB393219 VJE393219:VJF393219 UZI393219:UZJ393219 UPM393219:UPN393219 UFQ393219:UFR393219 TVU393219:TVV393219 TLY393219:TLZ393219 TCC393219:TCD393219 SSG393219:SSH393219 SIK393219:SIL393219 RYO393219:RYP393219 ROS393219:ROT393219 REW393219:REX393219 QVA393219:QVB393219 QLE393219:QLF393219 QBI393219:QBJ393219 PRM393219:PRN393219 PHQ393219:PHR393219 OXU393219:OXV393219 ONY393219:ONZ393219 OEC393219:OED393219 NUG393219:NUH393219 NKK393219:NKL393219 NAO393219:NAP393219 MQS393219:MQT393219 MGW393219:MGX393219 LXA393219:LXB393219 LNE393219:LNF393219 LDI393219:LDJ393219 KTM393219:KTN393219 KJQ393219:KJR393219 JZU393219:JZV393219 JPY393219:JPZ393219 JGC393219:JGD393219 IWG393219:IWH393219 IMK393219:IML393219 ICO393219:ICP393219 HSS393219:HST393219 HIW393219:HIX393219 GZA393219:GZB393219 GPE393219:GPF393219 GFI393219:GFJ393219 FVM393219:FVN393219 FLQ393219:FLR393219 FBU393219:FBV393219 ERY393219:ERZ393219 EIC393219:EID393219 DYG393219:DYH393219 DOK393219:DOL393219 DEO393219:DEP393219 CUS393219:CUT393219 CKW393219:CKX393219 CBA393219:CBB393219 BRE393219:BRF393219 BHI393219:BHJ393219 AXM393219:AXN393219 ANQ393219:ANR393219 ADU393219:ADV393219 TY393219:TZ393219 KC393219:KD393219 AG393219:AH393219 WWO327683:WWP327683 WMS327683:WMT327683 WCW327683:WCX327683 VTA327683:VTB327683 VJE327683:VJF327683 UZI327683:UZJ327683 UPM327683:UPN327683 UFQ327683:UFR327683 TVU327683:TVV327683 TLY327683:TLZ327683 TCC327683:TCD327683 SSG327683:SSH327683 SIK327683:SIL327683 RYO327683:RYP327683 ROS327683:ROT327683 REW327683:REX327683 QVA327683:QVB327683 QLE327683:QLF327683 QBI327683:QBJ327683 PRM327683:PRN327683 PHQ327683:PHR327683 OXU327683:OXV327683 ONY327683:ONZ327683 OEC327683:OED327683 NUG327683:NUH327683 NKK327683:NKL327683 NAO327683:NAP327683 MQS327683:MQT327683 MGW327683:MGX327683 LXA327683:LXB327683 LNE327683:LNF327683 LDI327683:LDJ327683 KTM327683:KTN327683 KJQ327683:KJR327683 JZU327683:JZV327683 JPY327683:JPZ327683 JGC327683:JGD327683 IWG327683:IWH327683 IMK327683:IML327683 ICO327683:ICP327683 HSS327683:HST327683 HIW327683:HIX327683 GZA327683:GZB327683 GPE327683:GPF327683 GFI327683:GFJ327683 FVM327683:FVN327683 FLQ327683:FLR327683 FBU327683:FBV327683 ERY327683:ERZ327683 EIC327683:EID327683 DYG327683:DYH327683 DOK327683:DOL327683 DEO327683:DEP327683 CUS327683:CUT327683 CKW327683:CKX327683 CBA327683:CBB327683 BRE327683:BRF327683 BHI327683:BHJ327683 AXM327683:AXN327683 ANQ327683:ANR327683 ADU327683:ADV327683 TY327683:TZ327683 KC327683:KD327683 AG327683:AH327683 WWO262147:WWP262147 WMS262147:WMT262147 WCW262147:WCX262147 VTA262147:VTB262147 VJE262147:VJF262147 UZI262147:UZJ262147 UPM262147:UPN262147 UFQ262147:UFR262147 TVU262147:TVV262147 TLY262147:TLZ262147 TCC262147:TCD262147 SSG262147:SSH262147 SIK262147:SIL262147 RYO262147:RYP262147 ROS262147:ROT262147 REW262147:REX262147 QVA262147:QVB262147 QLE262147:QLF262147 QBI262147:QBJ262147 PRM262147:PRN262147 PHQ262147:PHR262147 OXU262147:OXV262147 ONY262147:ONZ262147 OEC262147:OED262147 NUG262147:NUH262147 NKK262147:NKL262147 NAO262147:NAP262147 MQS262147:MQT262147 MGW262147:MGX262147 LXA262147:LXB262147 LNE262147:LNF262147 LDI262147:LDJ262147 KTM262147:KTN262147 KJQ262147:KJR262147 JZU262147:JZV262147 JPY262147:JPZ262147 JGC262147:JGD262147 IWG262147:IWH262147 IMK262147:IML262147 ICO262147:ICP262147 HSS262147:HST262147 HIW262147:HIX262147 GZA262147:GZB262147 GPE262147:GPF262147 GFI262147:GFJ262147 FVM262147:FVN262147 FLQ262147:FLR262147 FBU262147:FBV262147 ERY262147:ERZ262147 EIC262147:EID262147 DYG262147:DYH262147 DOK262147:DOL262147 DEO262147:DEP262147 CUS262147:CUT262147 CKW262147:CKX262147 CBA262147:CBB262147 BRE262147:BRF262147 BHI262147:BHJ262147 AXM262147:AXN262147 ANQ262147:ANR262147 ADU262147:ADV262147 TY262147:TZ262147 KC262147:KD262147 AG262147:AH262147 WWO196611:WWP196611 WMS196611:WMT196611 WCW196611:WCX196611 VTA196611:VTB196611 VJE196611:VJF196611 UZI196611:UZJ196611 UPM196611:UPN196611 UFQ196611:UFR196611 TVU196611:TVV196611 TLY196611:TLZ196611 TCC196611:TCD196611 SSG196611:SSH196611 SIK196611:SIL196611 RYO196611:RYP196611 ROS196611:ROT196611 REW196611:REX196611 QVA196611:QVB196611 QLE196611:QLF196611 QBI196611:QBJ196611 PRM196611:PRN196611 PHQ196611:PHR196611 OXU196611:OXV196611 ONY196611:ONZ196611 OEC196611:OED196611 NUG196611:NUH196611 NKK196611:NKL196611 NAO196611:NAP196611 MQS196611:MQT196611 MGW196611:MGX196611 LXA196611:LXB196611 LNE196611:LNF196611 LDI196611:LDJ196611 KTM196611:KTN196611 KJQ196611:KJR196611 JZU196611:JZV196611 JPY196611:JPZ196611 JGC196611:JGD196611 IWG196611:IWH196611 IMK196611:IML196611 ICO196611:ICP196611 HSS196611:HST196611 HIW196611:HIX196611 GZA196611:GZB196611 GPE196611:GPF196611 GFI196611:GFJ196611 FVM196611:FVN196611 FLQ196611:FLR196611 FBU196611:FBV196611 ERY196611:ERZ196611 EIC196611:EID196611 DYG196611:DYH196611 DOK196611:DOL196611 DEO196611:DEP196611 CUS196611:CUT196611 CKW196611:CKX196611 CBA196611:CBB196611 BRE196611:BRF196611 BHI196611:BHJ196611 AXM196611:AXN196611 ANQ196611:ANR196611 ADU196611:ADV196611 TY196611:TZ196611 KC196611:KD196611 AG196611:AH196611 WWO131075:WWP131075 WMS131075:WMT131075 WCW131075:WCX131075 VTA131075:VTB131075 VJE131075:VJF131075 UZI131075:UZJ131075 UPM131075:UPN131075 UFQ131075:UFR131075 TVU131075:TVV131075 TLY131075:TLZ131075 TCC131075:TCD131075 SSG131075:SSH131075 SIK131075:SIL131075 RYO131075:RYP131075 ROS131075:ROT131075 REW131075:REX131075 QVA131075:QVB131075 QLE131075:QLF131075 QBI131075:QBJ131075 PRM131075:PRN131075 PHQ131075:PHR131075 OXU131075:OXV131075 ONY131075:ONZ131075 OEC131075:OED131075 NUG131075:NUH131075 NKK131075:NKL131075 NAO131075:NAP131075 MQS131075:MQT131075 MGW131075:MGX131075 LXA131075:LXB131075 LNE131075:LNF131075 LDI131075:LDJ131075 KTM131075:KTN131075 KJQ131075:KJR131075 JZU131075:JZV131075 JPY131075:JPZ131075 JGC131075:JGD131075 IWG131075:IWH131075 IMK131075:IML131075 ICO131075:ICP131075 HSS131075:HST131075 HIW131075:HIX131075 GZA131075:GZB131075 GPE131075:GPF131075 GFI131075:GFJ131075 FVM131075:FVN131075 FLQ131075:FLR131075 FBU131075:FBV131075 ERY131075:ERZ131075 EIC131075:EID131075 DYG131075:DYH131075 DOK131075:DOL131075 DEO131075:DEP131075 CUS131075:CUT131075 CKW131075:CKX131075 CBA131075:CBB131075 BRE131075:BRF131075 BHI131075:BHJ131075 AXM131075:AXN131075 ANQ131075:ANR131075 ADU131075:ADV131075 TY131075:TZ131075 KC131075:KD131075 AG131075:AH131075 WWO65539:WWP65539 WMS65539:WMT65539 WCW65539:WCX65539 VTA65539:VTB65539 VJE65539:VJF65539 UZI65539:UZJ65539 UPM65539:UPN65539 UFQ65539:UFR65539 TVU65539:TVV65539 TLY65539:TLZ65539 TCC65539:TCD65539 SSG65539:SSH65539 SIK65539:SIL65539 RYO65539:RYP65539 ROS65539:ROT65539 REW65539:REX65539 QVA65539:QVB65539 QLE65539:QLF65539 QBI65539:QBJ65539 PRM65539:PRN65539 PHQ65539:PHR65539 OXU65539:OXV65539 ONY65539:ONZ65539 OEC65539:OED65539 NUG65539:NUH65539 NKK65539:NKL65539 NAO65539:NAP65539 MQS65539:MQT65539 MGW65539:MGX65539 LXA65539:LXB65539 LNE65539:LNF65539 LDI65539:LDJ65539 KTM65539:KTN65539 KJQ65539:KJR65539 JZU65539:JZV65539 JPY65539:JPZ65539 JGC65539:JGD65539 IWG65539:IWH65539 IMK65539:IML65539 ICO65539:ICP65539 HSS65539:HST65539 HIW65539:HIX65539 GZA65539:GZB65539 GPE65539:GPF65539 GFI65539:GFJ65539 FVM65539:FVN65539 FLQ65539:FLR65539 FBU65539:FBV65539 ERY65539:ERZ65539 EIC65539:EID65539 DYG65539:DYH65539 DOK65539:DOL65539 DEO65539:DEP65539 CUS65539:CUT65539 CKW65539:CKX65539 CBA65539:CBB65539 BRE65539:BRF65539 BHI65539:BHJ65539 AXM65539:AXN65539 ANQ65539:ANR65539 ADU65539:ADV65539 TY65539:TZ65539 KC65539:KD65539 AG65539:AH65539 WWO15:WWP15 WMS15:WMT15 WCW15:WCX15 VTA15:VTB15 VJE15:VJF15 UZI15:UZJ15 UPM15:UPN15 UFQ15:UFR15 TVU15:TVV15 TLY15:TLZ15 TCC15:TCD15 SSG15:SSH15 SIK15:SIL15 RYO15:RYP15 ROS15:ROT15 REW15:REX15 QVA15:QVB15 QLE15:QLF15 QBI15:QBJ15 PRM15:PRN15 PHQ15:PHR15 OXU15:OXV15 ONY15:ONZ15 OEC15:OED15 NUG15:NUH15 NKK15:NKL15 NAO15:NAP15 MQS15:MQT15 MGW15:MGX15 LXA15:LXB15 LNE15:LNF15 LDI15:LDJ15 KTM15:KTN15 KJQ15:KJR15 JZU15:JZV15 JPY15:JPZ15 JGC15:JGD15 IWG15:IWH15 IMK15:IML15 ICO15:ICP15 HSS15:HST15 HIW15:HIX15 GZA15:GZB15 GPE15:GPF15 GFI15:GFJ15 FVM15:FVN15 FLQ15:FLR15 FBU15:FBV15 ERY15:ERZ15 EIC15:EID15 DYG15:DYH15 DOK15:DOL15 DEO15:DEP15 CUS15:CUT15 CKW15:CKX15 CBA15:CBB15 BRE15:BRF15 BHI15:BHJ15 AXM15:AXN15 ANQ15:ANR15 ADU15:ADV15 TY15:TZ15 KC15:KD15 AG16:AH16 WWO983059:WWP983059 WMS983059:WMT983059 WCW983059:WCX983059 VTA983059:VTB983059 VJE983059:VJF983059 UZI983059:UZJ983059 UPM983059:UPN983059 UFQ983059:UFR983059 TVU983059:TVV983059 TLY983059:TLZ983059 TCC983059:TCD983059 SSG983059:SSH983059 SIK983059:SIL983059 RYO983059:RYP983059 ROS983059:ROT983059 REW983059:REX983059 QVA983059:QVB983059 QLE983059:QLF983059 QBI983059:QBJ983059 PRM983059:PRN983059 PHQ983059:PHR983059 OXU983059:OXV983059 ONY983059:ONZ983059 OEC983059:OED983059 NUG983059:NUH983059 NKK983059:NKL983059 NAO983059:NAP983059 MQS983059:MQT983059 MGW983059:MGX983059 LXA983059:LXB983059 LNE983059:LNF983059 LDI983059:LDJ983059 KTM983059:KTN983059 KJQ983059:KJR983059 JZU983059:JZV983059 JPY983059:JPZ983059 JGC983059:JGD983059 IWG983059:IWH983059 IMK983059:IML983059 ICO983059:ICP983059 HSS983059:HST983059 HIW983059:HIX983059 GZA983059:GZB983059 GPE983059:GPF983059 GFI983059:GFJ983059 FVM983059:FVN983059 FLQ983059:FLR983059 FBU983059:FBV983059 ERY983059:ERZ983059 EIC983059:EID983059 DYG983059:DYH983059 DOK983059:DOL983059 DEO983059:DEP983059 CUS983059:CUT983059 CKW983059:CKX983059 CBA983059:CBB983059 BRE983059:BRF983059 BHI983059:BHJ983059 AXM983059:AXN983059 ANQ983059:ANR983059 ADU983059:ADV983059 TY983059:TZ983059 KC983059:KD983059 AG983059:AH983059 WWO917523:WWP917523 WMS917523:WMT917523 WCW917523:WCX917523 VTA917523:VTB917523 VJE917523:VJF917523 UZI917523:UZJ917523 UPM917523:UPN917523 UFQ917523:UFR917523 TVU917523:TVV917523 TLY917523:TLZ917523 TCC917523:TCD917523 SSG917523:SSH917523 SIK917523:SIL917523 RYO917523:RYP917523 ROS917523:ROT917523 REW917523:REX917523 QVA917523:QVB917523 QLE917523:QLF917523 QBI917523:QBJ917523 PRM917523:PRN917523 PHQ917523:PHR917523 OXU917523:OXV917523 ONY917523:ONZ917523 OEC917523:OED917523 NUG917523:NUH917523 NKK917523:NKL917523 NAO917523:NAP917523 MQS917523:MQT917523 MGW917523:MGX917523 LXA917523:LXB917523 LNE917523:LNF917523 LDI917523:LDJ917523 KTM917523:KTN917523 KJQ917523:KJR917523 JZU917523:JZV917523 JPY917523:JPZ917523 JGC917523:JGD917523 IWG917523:IWH917523 IMK917523:IML917523 ICO917523:ICP917523 HSS917523:HST917523 HIW917523:HIX917523 GZA917523:GZB917523 GPE917523:GPF917523 GFI917523:GFJ917523 FVM917523:FVN917523 FLQ917523:FLR917523 FBU917523:FBV917523 ERY917523:ERZ917523 EIC917523:EID917523 DYG917523:DYH917523 DOK917523:DOL917523 DEO917523:DEP917523 CUS917523:CUT917523 CKW917523:CKX917523 CBA917523:CBB917523 BRE917523:BRF917523 BHI917523:BHJ917523 AXM917523:AXN917523 ANQ917523:ANR917523 ADU917523:ADV917523 TY917523:TZ917523 KC917523:KD917523 AG917523:AH917523 WWO851987:WWP851987 WMS851987:WMT851987 WCW851987:WCX851987 VTA851987:VTB851987 VJE851987:VJF851987 UZI851987:UZJ851987 UPM851987:UPN851987 UFQ851987:UFR851987 TVU851987:TVV851987 TLY851987:TLZ851987 TCC851987:TCD851987 SSG851987:SSH851987 SIK851987:SIL851987 RYO851987:RYP851987 ROS851987:ROT851987 REW851987:REX851987 QVA851987:QVB851987 QLE851987:QLF851987 QBI851987:QBJ851987 PRM851987:PRN851987 PHQ851987:PHR851987 OXU851987:OXV851987 ONY851987:ONZ851987 OEC851987:OED851987 NUG851987:NUH851987 NKK851987:NKL851987 NAO851987:NAP851987 MQS851987:MQT851987 MGW851987:MGX851987 LXA851987:LXB851987 LNE851987:LNF851987 LDI851987:LDJ851987 KTM851987:KTN851987 KJQ851987:KJR851987 JZU851987:JZV851987 JPY851987:JPZ851987 JGC851987:JGD851987 IWG851987:IWH851987 IMK851987:IML851987 ICO851987:ICP851987 HSS851987:HST851987 HIW851987:HIX851987 GZA851987:GZB851987 GPE851987:GPF851987 GFI851987:GFJ851987 FVM851987:FVN851987 FLQ851987:FLR851987 FBU851987:FBV851987 ERY851987:ERZ851987 EIC851987:EID851987 DYG851987:DYH851987 DOK851987:DOL851987 DEO851987:DEP851987 CUS851987:CUT851987 CKW851987:CKX851987 CBA851987:CBB851987 BRE851987:BRF851987 BHI851987:BHJ851987 AXM851987:AXN851987 ANQ851987:ANR851987 ADU851987:ADV851987 TY851987:TZ851987 KC851987:KD851987 AG851987:AH851987 WWO786451:WWP786451 WMS786451:WMT786451 WCW786451:WCX786451 VTA786451:VTB786451 VJE786451:VJF786451 UZI786451:UZJ786451 UPM786451:UPN786451 UFQ786451:UFR786451 TVU786451:TVV786451 TLY786451:TLZ786451 TCC786451:TCD786451 SSG786451:SSH786451 SIK786451:SIL786451 RYO786451:RYP786451 ROS786451:ROT786451 REW786451:REX786451 QVA786451:QVB786451 QLE786451:QLF786451 QBI786451:QBJ786451 PRM786451:PRN786451 PHQ786451:PHR786451 OXU786451:OXV786451 ONY786451:ONZ786451 OEC786451:OED786451 NUG786451:NUH786451 NKK786451:NKL786451 NAO786451:NAP786451 MQS786451:MQT786451 MGW786451:MGX786451 LXA786451:LXB786451 LNE786451:LNF786451 LDI786451:LDJ786451 KTM786451:KTN786451 KJQ786451:KJR786451 JZU786451:JZV786451 JPY786451:JPZ786451 JGC786451:JGD786451 IWG786451:IWH786451 IMK786451:IML786451 ICO786451:ICP786451 HSS786451:HST786451 HIW786451:HIX786451 GZA786451:GZB786451 GPE786451:GPF786451 GFI786451:GFJ786451 FVM786451:FVN786451 FLQ786451:FLR786451 FBU786451:FBV786451 ERY786451:ERZ786451 EIC786451:EID786451 DYG786451:DYH786451 DOK786451:DOL786451 DEO786451:DEP786451 CUS786451:CUT786451 CKW786451:CKX786451 CBA786451:CBB786451 BRE786451:BRF786451 BHI786451:BHJ786451 AXM786451:AXN786451 ANQ786451:ANR786451 ADU786451:ADV786451 TY786451:TZ786451 KC786451:KD786451 AG786451:AH786451 WWO720915:WWP720915 WMS720915:WMT720915 WCW720915:WCX720915 VTA720915:VTB720915 VJE720915:VJF720915 UZI720915:UZJ720915 UPM720915:UPN720915 UFQ720915:UFR720915 TVU720915:TVV720915 TLY720915:TLZ720915 TCC720915:TCD720915 SSG720915:SSH720915 SIK720915:SIL720915 RYO720915:RYP720915 ROS720915:ROT720915 REW720915:REX720915 QVA720915:QVB720915 QLE720915:QLF720915 QBI720915:QBJ720915 PRM720915:PRN720915 PHQ720915:PHR720915 OXU720915:OXV720915 ONY720915:ONZ720915 OEC720915:OED720915 NUG720915:NUH720915 NKK720915:NKL720915 NAO720915:NAP720915 MQS720915:MQT720915 MGW720915:MGX720915 LXA720915:LXB720915 LNE720915:LNF720915 LDI720915:LDJ720915 KTM720915:KTN720915 KJQ720915:KJR720915 JZU720915:JZV720915 JPY720915:JPZ720915 JGC720915:JGD720915 IWG720915:IWH720915 IMK720915:IML720915 ICO720915:ICP720915 HSS720915:HST720915 HIW720915:HIX720915 GZA720915:GZB720915 GPE720915:GPF720915 GFI720915:GFJ720915 FVM720915:FVN720915 FLQ720915:FLR720915 FBU720915:FBV720915 ERY720915:ERZ720915 EIC720915:EID720915 DYG720915:DYH720915 DOK720915:DOL720915 DEO720915:DEP720915 CUS720915:CUT720915 CKW720915:CKX720915 CBA720915:CBB720915 BRE720915:BRF720915 BHI720915:BHJ720915 AXM720915:AXN720915 ANQ720915:ANR720915 ADU720915:ADV720915 TY720915:TZ720915 KC720915:KD720915 AG720915:AH720915 WWO655379:WWP655379 WMS655379:WMT655379 WCW655379:WCX655379 VTA655379:VTB655379 VJE655379:VJF655379 UZI655379:UZJ655379 UPM655379:UPN655379 UFQ655379:UFR655379 TVU655379:TVV655379 TLY655379:TLZ655379 TCC655379:TCD655379 SSG655379:SSH655379 SIK655379:SIL655379 RYO655379:RYP655379 ROS655379:ROT655379 REW655379:REX655379 QVA655379:QVB655379 QLE655379:QLF655379 QBI655379:QBJ655379 PRM655379:PRN655379 PHQ655379:PHR655379 OXU655379:OXV655379 ONY655379:ONZ655379 OEC655379:OED655379 NUG655379:NUH655379 NKK655379:NKL655379 NAO655379:NAP655379 MQS655379:MQT655379 MGW655379:MGX655379 LXA655379:LXB655379 LNE655379:LNF655379 LDI655379:LDJ655379 KTM655379:KTN655379 KJQ655379:KJR655379 JZU655379:JZV655379 JPY655379:JPZ655379 JGC655379:JGD655379 IWG655379:IWH655379 IMK655379:IML655379 ICO655379:ICP655379 HSS655379:HST655379 HIW655379:HIX655379 GZA655379:GZB655379 GPE655379:GPF655379 GFI655379:GFJ655379 FVM655379:FVN655379 FLQ655379:FLR655379 FBU655379:FBV655379 ERY655379:ERZ655379 EIC655379:EID655379 DYG655379:DYH655379 DOK655379:DOL655379 DEO655379:DEP655379 CUS655379:CUT655379 CKW655379:CKX655379 CBA655379:CBB655379 BRE655379:BRF655379 BHI655379:BHJ655379 AXM655379:AXN655379 ANQ655379:ANR655379 ADU655379:ADV655379 TY655379:TZ655379 KC655379:KD655379 AG655379:AH655379 WWO589843:WWP589843 WMS589843:WMT589843 WCW589843:WCX589843 VTA589843:VTB589843 VJE589843:VJF589843 UZI589843:UZJ589843 UPM589843:UPN589843 UFQ589843:UFR589843 TVU589843:TVV589843 TLY589843:TLZ589843 TCC589843:TCD589843 SSG589843:SSH589843 SIK589843:SIL589843 RYO589843:RYP589843 ROS589843:ROT589843 REW589843:REX589843 QVA589843:QVB589843 QLE589843:QLF589843 QBI589843:QBJ589843 PRM589843:PRN589843 PHQ589843:PHR589843 OXU589843:OXV589843 ONY589843:ONZ589843 OEC589843:OED589843 NUG589843:NUH589843 NKK589843:NKL589843 NAO589843:NAP589843 MQS589843:MQT589843 MGW589843:MGX589843 LXA589843:LXB589843 LNE589843:LNF589843 LDI589843:LDJ589843 KTM589843:KTN589843 KJQ589843:KJR589843 JZU589843:JZV589843 JPY589843:JPZ589843 JGC589843:JGD589843 IWG589843:IWH589843 IMK589843:IML589843 ICO589843:ICP589843 HSS589843:HST589843 HIW589843:HIX589843 GZA589843:GZB589843 GPE589843:GPF589843 GFI589843:GFJ589843 FVM589843:FVN589843 FLQ589843:FLR589843 FBU589843:FBV589843 ERY589843:ERZ589843 EIC589843:EID589843 DYG589843:DYH589843 DOK589843:DOL589843 DEO589843:DEP589843 CUS589843:CUT589843 CKW589843:CKX589843 CBA589843:CBB589843 BRE589843:BRF589843 BHI589843:BHJ589843 AXM589843:AXN589843 ANQ589843:ANR589843 ADU589843:ADV589843 TY589843:TZ589843 KC589843:KD589843 AG589843:AH589843 WWO524307:WWP524307 WMS524307:WMT524307 WCW524307:WCX524307 VTA524307:VTB524307 VJE524307:VJF524307 UZI524307:UZJ524307 UPM524307:UPN524307 UFQ524307:UFR524307 TVU524307:TVV524307 TLY524307:TLZ524307 TCC524307:TCD524307 SSG524307:SSH524307 SIK524307:SIL524307 RYO524307:RYP524307 ROS524307:ROT524307 REW524307:REX524307 QVA524307:QVB524307 QLE524307:QLF524307 QBI524307:QBJ524307 PRM524307:PRN524307 PHQ524307:PHR524307 OXU524307:OXV524307 ONY524307:ONZ524307 OEC524307:OED524307 NUG524307:NUH524307 NKK524307:NKL524307 NAO524307:NAP524307 MQS524307:MQT524307 MGW524307:MGX524307 LXA524307:LXB524307 LNE524307:LNF524307 LDI524307:LDJ524307 KTM524307:KTN524307 KJQ524307:KJR524307 JZU524307:JZV524307 JPY524307:JPZ524307 JGC524307:JGD524307 IWG524307:IWH524307 IMK524307:IML524307 ICO524307:ICP524307 HSS524307:HST524307 HIW524307:HIX524307 GZA524307:GZB524307 GPE524307:GPF524307 GFI524307:GFJ524307 FVM524307:FVN524307 FLQ524307:FLR524307 FBU524307:FBV524307 ERY524307:ERZ524307 EIC524307:EID524307 DYG524307:DYH524307 DOK524307:DOL524307 DEO524307:DEP524307 CUS524307:CUT524307 CKW524307:CKX524307 CBA524307:CBB524307 BRE524307:BRF524307 BHI524307:BHJ524307 AXM524307:AXN524307 ANQ524307:ANR524307 ADU524307:ADV524307 TY524307:TZ524307 KC524307:KD524307 AG524307:AH524307 WWO458771:WWP458771 WMS458771:WMT458771 WCW458771:WCX458771 VTA458771:VTB458771 VJE458771:VJF458771 UZI458771:UZJ458771 UPM458771:UPN458771 UFQ458771:UFR458771 TVU458771:TVV458771 TLY458771:TLZ458771 TCC458771:TCD458771 SSG458771:SSH458771 SIK458771:SIL458771 RYO458771:RYP458771 ROS458771:ROT458771 REW458771:REX458771 QVA458771:QVB458771 QLE458771:QLF458771 QBI458771:QBJ458771 PRM458771:PRN458771 PHQ458771:PHR458771 OXU458771:OXV458771 ONY458771:ONZ458771 OEC458771:OED458771 NUG458771:NUH458771 NKK458771:NKL458771 NAO458771:NAP458771 MQS458771:MQT458771 MGW458771:MGX458771 LXA458771:LXB458771 LNE458771:LNF458771 LDI458771:LDJ458771 KTM458771:KTN458771 KJQ458771:KJR458771 JZU458771:JZV458771 JPY458771:JPZ458771 JGC458771:JGD458771 IWG458771:IWH458771 IMK458771:IML458771 ICO458771:ICP458771 HSS458771:HST458771 HIW458771:HIX458771 GZA458771:GZB458771 GPE458771:GPF458771 GFI458771:GFJ458771 FVM458771:FVN458771 FLQ458771:FLR458771 FBU458771:FBV458771 ERY458771:ERZ458771 EIC458771:EID458771 DYG458771:DYH458771 DOK458771:DOL458771 DEO458771:DEP458771 CUS458771:CUT458771 CKW458771:CKX458771 CBA458771:CBB458771 BRE458771:BRF458771 BHI458771:BHJ458771 AXM458771:AXN458771 ANQ458771:ANR458771 ADU458771:ADV458771 TY458771:TZ458771 KC458771:KD458771 AG458771:AH458771 WWO393235:WWP393235 WMS393235:WMT393235 WCW393235:WCX393235 VTA393235:VTB393235 VJE393235:VJF393235 UZI393235:UZJ393235 UPM393235:UPN393235 UFQ393235:UFR393235 TVU393235:TVV393235 TLY393235:TLZ393235 TCC393235:TCD393235 SSG393235:SSH393235 SIK393235:SIL393235 RYO393235:RYP393235 ROS393235:ROT393235 REW393235:REX393235 QVA393235:QVB393235 QLE393235:QLF393235 QBI393235:QBJ393235 PRM393235:PRN393235 PHQ393235:PHR393235 OXU393235:OXV393235 ONY393235:ONZ393235 OEC393235:OED393235 NUG393235:NUH393235 NKK393235:NKL393235 NAO393235:NAP393235 MQS393235:MQT393235 MGW393235:MGX393235 LXA393235:LXB393235 LNE393235:LNF393235 LDI393235:LDJ393235 KTM393235:KTN393235 KJQ393235:KJR393235 JZU393235:JZV393235 JPY393235:JPZ393235 JGC393235:JGD393235 IWG393235:IWH393235 IMK393235:IML393235 ICO393235:ICP393235 HSS393235:HST393235 HIW393235:HIX393235 GZA393235:GZB393235 GPE393235:GPF393235 GFI393235:GFJ393235 FVM393235:FVN393235 FLQ393235:FLR393235 FBU393235:FBV393235 ERY393235:ERZ393235 EIC393235:EID393235 DYG393235:DYH393235 DOK393235:DOL393235 DEO393235:DEP393235 CUS393235:CUT393235 CKW393235:CKX393235 CBA393235:CBB393235 BRE393235:BRF393235 BHI393235:BHJ393235 AXM393235:AXN393235 ANQ393235:ANR393235 ADU393235:ADV393235 TY393235:TZ393235 KC393235:KD393235 AG393235:AH393235 WWO327699:WWP327699 WMS327699:WMT327699 WCW327699:WCX327699 VTA327699:VTB327699 VJE327699:VJF327699 UZI327699:UZJ327699 UPM327699:UPN327699 UFQ327699:UFR327699 TVU327699:TVV327699 TLY327699:TLZ327699 TCC327699:TCD327699 SSG327699:SSH327699 SIK327699:SIL327699 RYO327699:RYP327699 ROS327699:ROT327699 REW327699:REX327699 QVA327699:QVB327699 QLE327699:QLF327699 QBI327699:QBJ327699 PRM327699:PRN327699 PHQ327699:PHR327699 OXU327699:OXV327699 ONY327699:ONZ327699 OEC327699:OED327699 NUG327699:NUH327699 NKK327699:NKL327699 NAO327699:NAP327699 MQS327699:MQT327699 MGW327699:MGX327699 LXA327699:LXB327699 LNE327699:LNF327699 LDI327699:LDJ327699 KTM327699:KTN327699 KJQ327699:KJR327699 JZU327699:JZV327699 JPY327699:JPZ327699 JGC327699:JGD327699 IWG327699:IWH327699 IMK327699:IML327699 ICO327699:ICP327699 HSS327699:HST327699 HIW327699:HIX327699 GZA327699:GZB327699 GPE327699:GPF327699 GFI327699:GFJ327699 FVM327699:FVN327699 FLQ327699:FLR327699 FBU327699:FBV327699 ERY327699:ERZ327699 EIC327699:EID327699 DYG327699:DYH327699 DOK327699:DOL327699 DEO327699:DEP327699 CUS327699:CUT327699 CKW327699:CKX327699 CBA327699:CBB327699 BRE327699:BRF327699 BHI327699:BHJ327699 AXM327699:AXN327699 ANQ327699:ANR327699 ADU327699:ADV327699 TY327699:TZ327699 KC327699:KD327699 AG327699:AH327699 WWO262163:WWP262163 WMS262163:WMT262163 WCW262163:WCX262163 VTA262163:VTB262163 VJE262163:VJF262163 UZI262163:UZJ262163 UPM262163:UPN262163 UFQ262163:UFR262163 TVU262163:TVV262163 TLY262163:TLZ262163 TCC262163:TCD262163 SSG262163:SSH262163 SIK262163:SIL262163 RYO262163:RYP262163 ROS262163:ROT262163 REW262163:REX262163 QVA262163:QVB262163 QLE262163:QLF262163 QBI262163:QBJ262163 PRM262163:PRN262163 PHQ262163:PHR262163 OXU262163:OXV262163 ONY262163:ONZ262163 OEC262163:OED262163 NUG262163:NUH262163 NKK262163:NKL262163 NAO262163:NAP262163 MQS262163:MQT262163 MGW262163:MGX262163 LXA262163:LXB262163 LNE262163:LNF262163 LDI262163:LDJ262163 KTM262163:KTN262163 KJQ262163:KJR262163 JZU262163:JZV262163 JPY262163:JPZ262163 JGC262163:JGD262163 IWG262163:IWH262163 IMK262163:IML262163 ICO262163:ICP262163 HSS262163:HST262163 HIW262163:HIX262163 GZA262163:GZB262163 GPE262163:GPF262163 GFI262163:GFJ262163 FVM262163:FVN262163 FLQ262163:FLR262163 FBU262163:FBV262163 ERY262163:ERZ262163 EIC262163:EID262163 DYG262163:DYH262163 DOK262163:DOL262163 DEO262163:DEP262163 CUS262163:CUT262163 CKW262163:CKX262163 CBA262163:CBB262163 BRE262163:BRF262163 BHI262163:BHJ262163 AXM262163:AXN262163 ANQ262163:ANR262163 ADU262163:ADV262163 TY262163:TZ262163 KC262163:KD262163 AG262163:AH262163 WWO196627:WWP196627 WMS196627:WMT196627 WCW196627:WCX196627 VTA196627:VTB196627 VJE196627:VJF196627 UZI196627:UZJ196627 UPM196627:UPN196627 UFQ196627:UFR196627 TVU196627:TVV196627 TLY196627:TLZ196627 TCC196627:TCD196627 SSG196627:SSH196627 SIK196627:SIL196627 RYO196627:RYP196627 ROS196627:ROT196627 REW196627:REX196627 QVA196627:QVB196627 QLE196627:QLF196627 QBI196627:QBJ196627 PRM196627:PRN196627 PHQ196627:PHR196627 OXU196627:OXV196627 ONY196627:ONZ196627 OEC196627:OED196627 NUG196627:NUH196627 NKK196627:NKL196627 NAO196627:NAP196627 MQS196627:MQT196627 MGW196627:MGX196627 LXA196627:LXB196627 LNE196627:LNF196627 LDI196627:LDJ196627 KTM196627:KTN196627 KJQ196627:KJR196627 JZU196627:JZV196627 JPY196627:JPZ196627 JGC196627:JGD196627 IWG196627:IWH196627 IMK196627:IML196627 ICO196627:ICP196627 HSS196627:HST196627 HIW196627:HIX196627 GZA196627:GZB196627 GPE196627:GPF196627 GFI196627:GFJ196627 FVM196627:FVN196627 FLQ196627:FLR196627 FBU196627:FBV196627 ERY196627:ERZ196627 EIC196627:EID196627 DYG196627:DYH196627 DOK196627:DOL196627 DEO196627:DEP196627 CUS196627:CUT196627 CKW196627:CKX196627 CBA196627:CBB196627 BRE196627:BRF196627 BHI196627:BHJ196627 AXM196627:AXN196627 ANQ196627:ANR196627 ADU196627:ADV196627 TY196627:TZ196627 KC196627:KD196627 AG196627:AH196627 WWO131091:WWP131091 WMS131091:WMT131091 WCW131091:WCX131091 VTA131091:VTB131091 VJE131091:VJF131091 UZI131091:UZJ131091 UPM131091:UPN131091 UFQ131091:UFR131091 TVU131091:TVV131091 TLY131091:TLZ131091 TCC131091:TCD131091 SSG131091:SSH131091 SIK131091:SIL131091 RYO131091:RYP131091 ROS131091:ROT131091 REW131091:REX131091 QVA131091:QVB131091 QLE131091:QLF131091 QBI131091:QBJ131091 PRM131091:PRN131091 PHQ131091:PHR131091 OXU131091:OXV131091 ONY131091:ONZ131091 OEC131091:OED131091 NUG131091:NUH131091 NKK131091:NKL131091 NAO131091:NAP131091 MQS131091:MQT131091 MGW131091:MGX131091 LXA131091:LXB131091 LNE131091:LNF131091 LDI131091:LDJ131091 KTM131091:KTN131091 KJQ131091:KJR131091 JZU131091:JZV131091 JPY131091:JPZ131091 JGC131091:JGD131091 IWG131091:IWH131091 IMK131091:IML131091 ICO131091:ICP131091 HSS131091:HST131091 HIW131091:HIX131091 GZA131091:GZB131091 GPE131091:GPF131091 GFI131091:GFJ131091 FVM131091:FVN131091 FLQ131091:FLR131091 FBU131091:FBV131091 ERY131091:ERZ131091 EIC131091:EID131091 DYG131091:DYH131091 DOK131091:DOL131091 DEO131091:DEP131091 CUS131091:CUT131091 CKW131091:CKX131091 CBA131091:CBB131091 BRE131091:BRF131091 BHI131091:BHJ131091 AXM131091:AXN131091 ANQ131091:ANR131091 ADU131091:ADV131091 TY131091:TZ131091 KC131091:KD131091 AG131091:AH131091 WWO65555:WWP65555 WMS65555:WMT65555 WCW65555:WCX65555 VTA65555:VTB65555 VJE65555:VJF65555 UZI65555:UZJ65555 UPM65555:UPN65555 UFQ65555:UFR65555 TVU65555:TVV65555 TLY65555:TLZ65555 TCC65555:TCD65555 SSG65555:SSH65555 SIK65555:SIL65555 RYO65555:RYP65555 ROS65555:ROT65555 REW65555:REX65555 QVA65555:QVB65555 QLE65555:QLF65555 QBI65555:QBJ65555 PRM65555:PRN65555 PHQ65555:PHR65555 OXU65555:OXV65555 ONY65555:ONZ65555 OEC65555:OED65555 NUG65555:NUH65555 NKK65555:NKL65555 NAO65555:NAP65555 MQS65555:MQT65555 MGW65555:MGX65555 LXA65555:LXB65555 LNE65555:LNF65555 LDI65555:LDJ65555 KTM65555:KTN65555 KJQ65555:KJR65555 JZU65555:JZV65555 JPY65555:JPZ65555 JGC65555:JGD65555 IWG65555:IWH65555 IMK65555:IML65555 ICO65555:ICP65555 HSS65555:HST65555 HIW65555:HIX65555 GZA65555:GZB65555 GPE65555:GPF65555 GFI65555:GFJ65555 FVM65555:FVN65555 FLQ65555:FLR65555 FBU65555:FBV65555 ERY65555:ERZ65555 EIC65555:EID65555 DYG65555:DYH65555 DOK65555:DOL65555 DEO65555:DEP65555 CUS65555:CUT65555 CKW65555:CKX65555 CBA65555:CBB65555 BRE65555:BRF65555 BHI65555:BHJ65555 AXM65555:AXN65555 ANQ65555:ANR65555 ADU65555:ADV65555 TY65555:TZ65555 KC65555:KD65555 AG65555:AH65555 WWO31:WWP31 WMS31:WMT31 WCW31:WCX31 VTA31:VTB31 VJE31:VJF31 UZI31:UZJ31 UPM31:UPN31 UFQ31:UFR31 TVU31:TVV31 TLY31:TLZ31 TCC31:TCD31 SSG31:SSH31 SIK31:SIL31 RYO31:RYP31 ROS31:ROT31 REW31:REX31 QVA31:QVB31 QLE31:QLF31 QBI31:QBJ31 PRM31:PRN31 PHQ31:PHR31 OXU31:OXV31 ONY31:ONZ31 OEC31:OED31 NUG31:NUH31 NKK31:NKL31 NAO31:NAP31 MQS31:MQT31 MGW31:MGX31 LXA31:LXB31 LNE31:LNF31 LDI31:LDJ31 KTM31:KTN31 KJQ31:KJR31 JZU31:JZV31 JPY31:JPZ31 JGC31:JGD31 IWG31:IWH31 IMK31:IML31 ICO31:ICP31 HSS31:HST31 HIW31:HIX31 GZA31:GZB31 GPE31:GPF31 GFI31:GFJ31 FVM31:FVN31 FLQ31:FLR31 FBU31:FBV31 ERY31:ERZ31 EIC31:EID31 DYG31:DYH31 DOK31:DOL31 DEO31:DEP31 CUS31:CUT31 CKW31:CKX31 CBA31:CBB31 BRE31:BRF31 BHI31:BHJ31 AXM31:AXN31 ANQ31:ANR31 ADU31:ADV31 TY31:TZ31 KC31:KD31 AG31:AH31 WVV983069:WVW983069 WLZ983069:WMA983069 WCD983069:WCE983069 VSH983069:VSI983069 VIL983069:VIM983069 UYP983069:UYQ983069 UOT983069:UOU983069 UEX983069:UEY983069 TVB983069:TVC983069 TLF983069:TLG983069 TBJ983069:TBK983069 SRN983069:SRO983069 SHR983069:SHS983069 RXV983069:RXW983069 RNZ983069:ROA983069 RED983069:REE983069 QUH983069:QUI983069 QKL983069:QKM983069 QAP983069:QAQ983069 PQT983069:PQU983069 PGX983069:PGY983069 OXB983069:OXC983069 ONF983069:ONG983069 ODJ983069:ODK983069 NTN983069:NTO983069 NJR983069:NJS983069 MZV983069:MZW983069 MPZ983069:MQA983069 MGD983069:MGE983069 LWH983069:LWI983069 LML983069:LMM983069 LCP983069:LCQ983069 KST983069:KSU983069 KIX983069:KIY983069 JZB983069:JZC983069 JPF983069:JPG983069 JFJ983069:JFK983069 IVN983069:IVO983069 ILR983069:ILS983069 IBV983069:IBW983069 HRZ983069:HSA983069 HID983069:HIE983069 GYH983069:GYI983069 GOL983069:GOM983069 GEP983069:GEQ983069 FUT983069:FUU983069 FKX983069:FKY983069 FBB983069:FBC983069 ERF983069:ERG983069 EHJ983069:EHK983069 DXN983069:DXO983069 DNR983069:DNS983069 DDV983069:DDW983069 CTZ983069:CUA983069 CKD983069:CKE983069 CAH983069:CAI983069 BQL983069:BQM983069 BGP983069:BGQ983069 AWT983069:AWU983069 AMX983069:AMY983069 ADB983069:ADC983069 TF983069:TG983069 JJ983069:JK983069 N983069:O983069 WVV917533:WVW917533 WLZ917533:WMA917533 WCD917533:WCE917533 VSH917533:VSI917533 VIL917533:VIM917533 UYP917533:UYQ917533 UOT917533:UOU917533 UEX917533:UEY917533 TVB917533:TVC917533 TLF917533:TLG917533 TBJ917533:TBK917533 SRN917533:SRO917533 SHR917533:SHS917533 RXV917533:RXW917533 RNZ917533:ROA917533 RED917533:REE917533 QUH917533:QUI917533 QKL917533:QKM917533 QAP917533:QAQ917533 PQT917533:PQU917533 PGX917533:PGY917533 OXB917533:OXC917533 ONF917533:ONG917533 ODJ917533:ODK917533 NTN917533:NTO917533 NJR917533:NJS917533 MZV917533:MZW917533 MPZ917533:MQA917533 MGD917533:MGE917533 LWH917533:LWI917533 LML917533:LMM917533 LCP917533:LCQ917533 KST917533:KSU917533 KIX917533:KIY917533 JZB917533:JZC917533 JPF917533:JPG917533 JFJ917533:JFK917533 IVN917533:IVO917533 ILR917533:ILS917533 IBV917533:IBW917533 HRZ917533:HSA917533 HID917533:HIE917533 GYH917533:GYI917533 GOL917533:GOM917533 GEP917533:GEQ917533 FUT917533:FUU917533 FKX917533:FKY917533 FBB917533:FBC917533 ERF917533:ERG917533 EHJ917533:EHK917533 DXN917533:DXO917533 DNR917533:DNS917533 DDV917533:DDW917533 CTZ917533:CUA917533 CKD917533:CKE917533 CAH917533:CAI917533 BQL917533:BQM917533 BGP917533:BGQ917533 AWT917533:AWU917533 AMX917533:AMY917533 ADB917533:ADC917533 TF917533:TG917533 JJ917533:JK917533 N917533:O917533 WVV851997:WVW851997 WLZ851997:WMA851997 WCD851997:WCE851997 VSH851997:VSI851997 VIL851997:VIM851997 UYP851997:UYQ851997 UOT851997:UOU851997 UEX851997:UEY851997 TVB851997:TVC851997 TLF851997:TLG851997 TBJ851997:TBK851997 SRN851997:SRO851997 SHR851997:SHS851997 RXV851997:RXW851997 RNZ851997:ROA851997 RED851997:REE851997 QUH851997:QUI851997 QKL851997:QKM851997 QAP851997:QAQ851997 PQT851997:PQU851997 PGX851997:PGY851997 OXB851997:OXC851997 ONF851997:ONG851997 ODJ851997:ODK851997 NTN851997:NTO851997 NJR851997:NJS851997 MZV851997:MZW851997 MPZ851997:MQA851997 MGD851997:MGE851997 LWH851997:LWI851997 LML851997:LMM851997 LCP851997:LCQ851997 KST851997:KSU851997 KIX851997:KIY851997 JZB851997:JZC851997 JPF851997:JPG851997 JFJ851997:JFK851997 IVN851997:IVO851997 ILR851997:ILS851997 IBV851997:IBW851997 HRZ851997:HSA851997 HID851997:HIE851997 GYH851997:GYI851997 GOL851997:GOM851997 GEP851997:GEQ851997 FUT851997:FUU851997 FKX851997:FKY851997 FBB851997:FBC851997 ERF851997:ERG851997 EHJ851997:EHK851997 DXN851997:DXO851997 DNR851997:DNS851997 DDV851997:DDW851997 CTZ851997:CUA851997 CKD851997:CKE851997 CAH851997:CAI851997 BQL851997:BQM851997 BGP851997:BGQ851997 AWT851997:AWU851997 AMX851997:AMY851997 ADB851997:ADC851997 TF851997:TG851997 JJ851997:JK851997 N851997:O851997 WVV786461:WVW786461 WLZ786461:WMA786461 WCD786461:WCE786461 VSH786461:VSI786461 VIL786461:VIM786461 UYP786461:UYQ786461 UOT786461:UOU786461 UEX786461:UEY786461 TVB786461:TVC786461 TLF786461:TLG786461 TBJ786461:TBK786461 SRN786461:SRO786461 SHR786461:SHS786461 RXV786461:RXW786461 RNZ786461:ROA786461 RED786461:REE786461 QUH786461:QUI786461 QKL786461:QKM786461 QAP786461:QAQ786461 PQT786461:PQU786461 PGX786461:PGY786461 OXB786461:OXC786461 ONF786461:ONG786461 ODJ786461:ODK786461 NTN786461:NTO786461 NJR786461:NJS786461 MZV786461:MZW786461 MPZ786461:MQA786461 MGD786461:MGE786461 LWH786461:LWI786461 LML786461:LMM786461 LCP786461:LCQ786461 KST786461:KSU786461 KIX786461:KIY786461 JZB786461:JZC786461 JPF786461:JPG786461 JFJ786461:JFK786461 IVN786461:IVO786461 ILR786461:ILS786461 IBV786461:IBW786461 HRZ786461:HSA786461 HID786461:HIE786461 GYH786461:GYI786461 GOL786461:GOM786461 GEP786461:GEQ786461 FUT786461:FUU786461 FKX786461:FKY786461 FBB786461:FBC786461 ERF786461:ERG786461 EHJ786461:EHK786461 DXN786461:DXO786461 DNR786461:DNS786461 DDV786461:DDW786461 CTZ786461:CUA786461 CKD786461:CKE786461 CAH786461:CAI786461 BQL786461:BQM786461 BGP786461:BGQ786461 AWT786461:AWU786461 AMX786461:AMY786461 ADB786461:ADC786461 TF786461:TG786461 JJ786461:JK786461 N786461:O786461 WVV720925:WVW720925 WLZ720925:WMA720925 WCD720925:WCE720925 VSH720925:VSI720925 VIL720925:VIM720925 UYP720925:UYQ720925 UOT720925:UOU720925 UEX720925:UEY720925 TVB720925:TVC720925 TLF720925:TLG720925 TBJ720925:TBK720925 SRN720925:SRO720925 SHR720925:SHS720925 RXV720925:RXW720925 RNZ720925:ROA720925 RED720925:REE720925 QUH720925:QUI720925 QKL720925:QKM720925 QAP720925:QAQ720925 PQT720925:PQU720925 PGX720925:PGY720925 OXB720925:OXC720925 ONF720925:ONG720925 ODJ720925:ODK720925 NTN720925:NTO720925 NJR720925:NJS720925 MZV720925:MZW720925 MPZ720925:MQA720925 MGD720925:MGE720925 LWH720925:LWI720925 LML720925:LMM720925 LCP720925:LCQ720925 KST720925:KSU720925 KIX720925:KIY720925 JZB720925:JZC720925 JPF720925:JPG720925 JFJ720925:JFK720925 IVN720925:IVO720925 ILR720925:ILS720925 IBV720925:IBW720925 HRZ720925:HSA720925 HID720925:HIE720925 GYH720925:GYI720925 GOL720925:GOM720925 GEP720925:GEQ720925 FUT720925:FUU720925 FKX720925:FKY720925 FBB720925:FBC720925 ERF720925:ERG720925 EHJ720925:EHK720925 DXN720925:DXO720925 DNR720925:DNS720925 DDV720925:DDW720925 CTZ720925:CUA720925 CKD720925:CKE720925 CAH720925:CAI720925 BQL720925:BQM720925 BGP720925:BGQ720925 AWT720925:AWU720925 AMX720925:AMY720925 ADB720925:ADC720925 TF720925:TG720925 JJ720925:JK720925 N720925:O720925 WVV655389:WVW655389 WLZ655389:WMA655389 WCD655389:WCE655389 VSH655389:VSI655389 VIL655389:VIM655389 UYP655389:UYQ655389 UOT655389:UOU655389 UEX655389:UEY655389 TVB655389:TVC655389 TLF655389:TLG655389 TBJ655389:TBK655389 SRN655389:SRO655389 SHR655389:SHS655389 RXV655389:RXW655389 RNZ655389:ROA655389 RED655389:REE655389 QUH655389:QUI655389 QKL655389:QKM655389 QAP655389:QAQ655389 PQT655389:PQU655389 PGX655389:PGY655389 OXB655389:OXC655389 ONF655389:ONG655389 ODJ655389:ODK655389 NTN655389:NTO655389 NJR655389:NJS655389 MZV655389:MZW655389 MPZ655389:MQA655389 MGD655389:MGE655389 LWH655389:LWI655389 LML655389:LMM655389 LCP655389:LCQ655389 KST655389:KSU655389 KIX655389:KIY655389 JZB655389:JZC655389 JPF655389:JPG655389 JFJ655389:JFK655389 IVN655389:IVO655389 ILR655389:ILS655389 IBV655389:IBW655389 HRZ655389:HSA655389 HID655389:HIE655389 GYH655389:GYI655389 GOL655389:GOM655389 GEP655389:GEQ655389 FUT655389:FUU655389 FKX655389:FKY655389 FBB655389:FBC655389 ERF655389:ERG655389 EHJ655389:EHK655389 DXN655389:DXO655389 DNR655389:DNS655389 DDV655389:DDW655389 CTZ655389:CUA655389 CKD655389:CKE655389 CAH655389:CAI655389 BQL655389:BQM655389 BGP655389:BGQ655389 AWT655389:AWU655389 AMX655389:AMY655389 ADB655389:ADC655389 TF655389:TG655389 JJ655389:JK655389 N655389:O655389 WVV589853:WVW589853 WLZ589853:WMA589853 WCD589853:WCE589853 VSH589853:VSI589853 VIL589853:VIM589853 UYP589853:UYQ589853 UOT589853:UOU589853 UEX589853:UEY589853 TVB589853:TVC589853 TLF589853:TLG589853 TBJ589853:TBK589853 SRN589853:SRO589853 SHR589853:SHS589853 RXV589853:RXW589853 RNZ589853:ROA589853 RED589853:REE589853 QUH589853:QUI589853 QKL589853:QKM589853 QAP589853:QAQ589853 PQT589853:PQU589853 PGX589853:PGY589853 OXB589853:OXC589853 ONF589853:ONG589853 ODJ589853:ODK589853 NTN589853:NTO589853 NJR589853:NJS589853 MZV589853:MZW589853 MPZ589853:MQA589853 MGD589853:MGE589853 LWH589853:LWI589853 LML589853:LMM589853 LCP589853:LCQ589853 KST589853:KSU589853 KIX589853:KIY589853 JZB589853:JZC589853 JPF589853:JPG589853 JFJ589853:JFK589853 IVN589853:IVO589853 ILR589853:ILS589853 IBV589853:IBW589853 HRZ589853:HSA589853 HID589853:HIE589853 GYH589853:GYI589853 GOL589853:GOM589853 GEP589853:GEQ589853 FUT589853:FUU589853 FKX589853:FKY589853 FBB589853:FBC589853 ERF589853:ERG589853 EHJ589853:EHK589853 DXN589853:DXO589853 DNR589853:DNS589853 DDV589853:DDW589853 CTZ589853:CUA589853 CKD589853:CKE589853 CAH589853:CAI589853 BQL589853:BQM589853 BGP589853:BGQ589853 AWT589853:AWU589853 AMX589853:AMY589853 ADB589853:ADC589853 TF589853:TG589853 JJ589853:JK589853 N589853:O589853 WVV524317:WVW524317 WLZ524317:WMA524317 WCD524317:WCE524317 VSH524317:VSI524317 VIL524317:VIM524317 UYP524317:UYQ524317 UOT524317:UOU524317 UEX524317:UEY524317 TVB524317:TVC524317 TLF524317:TLG524317 TBJ524317:TBK524317 SRN524317:SRO524317 SHR524317:SHS524317 RXV524317:RXW524317 RNZ524317:ROA524317 RED524317:REE524317 QUH524317:QUI524317 QKL524317:QKM524317 QAP524317:QAQ524317 PQT524317:PQU524317 PGX524317:PGY524317 OXB524317:OXC524317 ONF524317:ONG524317 ODJ524317:ODK524317 NTN524317:NTO524317 NJR524317:NJS524317 MZV524317:MZW524317 MPZ524317:MQA524317 MGD524317:MGE524317 LWH524317:LWI524317 LML524317:LMM524317 LCP524317:LCQ524317 KST524317:KSU524317 KIX524317:KIY524317 JZB524317:JZC524317 JPF524317:JPG524317 JFJ524317:JFK524317 IVN524317:IVO524317 ILR524317:ILS524317 IBV524317:IBW524317 HRZ524317:HSA524317 HID524317:HIE524317 GYH524317:GYI524317 GOL524317:GOM524317 GEP524317:GEQ524317 FUT524317:FUU524317 FKX524317:FKY524317 FBB524317:FBC524317 ERF524317:ERG524317 EHJ524317:EHK524317 DXN524317:DXO524317 DNR524317:DNS524317 DDV524317:DDW524317 CTZ524317:CUA524317 CKD524317:CKE524317 CAH524317:CAI524317 BQL524317:BQM524317 BGP524317:BGQ524317 AWT524317:AWU524317 AMX524317:AMY524317 ADB524317:ADC524317 TF524317:TG524317 JJ524317:JK524317 N524317:O524317 WVV458781:WVW458781 WLZ458781:WMA458781 WCD458781:WCE458781 VSH458781:VSI458781 VIL458781:VIM458781 UYP458781:UYQ458781 UOT458781:UOU458781 UEX458781:UEY458781 TVB458781:TVC458781 TLF458781:TLG458781 TBJ458781:TBK458781 SRN458781:SRO458781 SHR458781:SHS458781 RXV458781:RXW458781 RNZ458781:ROA458781 RED458781:REE458781 QUH458781:QUI458781 QKL458781:QKM458781 QAP458781:QAQ458781 PQT458781:PQU458781 PGX458781:PGY458781 OXB458781:OXC458781 ONF458781:ONG458781 ODJ458781:ODK458781 NTN458781:NTO458781 NJR458781:NJS458781 MZV458781:MZW458781 MPZ458781:MQA458781 MGD458781:MGE458781 LWH458781:LWI458781 LML458781:LMM458781 LCP458781:LCQ458781 KST458781:KSU458781 KIX458781:KIY458781 JZB458781:JZC458781 JPF458781:JPG458781 JFJ458781:JFK458781 IVN458781:IVO458781 ILR458781:ILS458781 IBV458781:IBW458781 HRZ458781:HSA458781 HID458781:HIE458781 GYH458781:GYI458781 GOL458781:GOM458781 GEP458781:GEQ458781 FUT458781:FUU458781 FKX458781:FKY458781 FBB458781:FBC458781 ERF458781:ERG458781 EHJ458781:EHK458781 DXN458781:DXO458781 DNR458781:DNS458781 DDV458781:DDW458781 CTZ458781:CUA458781 CKD458781:CKE458781 CAH458781:CAI458781 BQL458781:BQM458781 BGP458781:BGQ458781 AWT458781:AWU458781 AMX458781:AMY458781 ADB458781:ADC458781 TF458781:TG458781 JJ458781:JK458781 N458781:O458781 WVV393245:WVW393245 WLZ393245:WMA393245 WCD393245:WCE393245 VSH393245:VSI393245 VIL393245:VIM393245 UYP393245:UYQ393245 UOT393245:UOU393245 UEX393245:UEY393245 TVB393245:TVC393245 TLF393245:TLG393245 TBJ393245:TBK393245 SRN393245:SRO393245 SHR393245:SHS393245 RXV393245:RXW393245 RNZ393245:ROA393245 RED393245:REE393245 QUH393245:QUI393245 QKL393245:QKM393245 QAP393245:QAQ393245 PQT393245:PQU393245 PGX393245:PGY393245 OXB393245:OXC393245 ONF393245:ONG393245 ODJ393245:ODK393245 NTN393245:NTO393245 NJR393245:NJS393245 MZV393245:MZW393245 MPZ393245:MQA393245 MGD393245:MGE393245 LWH393245:LWI393245 LML393245:LMM393245 LCP393245:LCQ393245 KST393245:KSU393245 KIX393245:KIY393245 JZB393245:JZC393245 JPF393245:JPG393245 JFJ393245:JFK393245 IVN393245:IVO393245 ILR393245:ILS393245 IBV393245:IBW393245 HRZ393245:HSA393245 HID393245:HIE393245 GYH393245:GYI393245 GOL393245:GOM393245 GEP393245:GEQ393245 FUT393245:FUU393245 FKX393245:FKY393245 FBB393245:FBC393245 ERF393245:ERG393245 EHJ393245:EHK393245 DXN393245:DXO393245 DNR393245:DNS393245 DDV393245:DDW393245 CTZ393245:CUA393245 CKD393245:CKE393245 CAH393245:CAI393245 BQL393245:BQM393245 BGP393245:BGQ393245 AWT393245:AWU393245 AMX393245:AMY393245 ADB393245:ADC393245 TF393245:TG393245 JJ393245:JK393245 N393245:O393245 WVV327709:WVW327709 WLZ327709:WMA327709 WCD327709:WCE327709 VSH327709:VSI327709 VIL327709:VIM327709 UYP327709:UYQ327709 UOT327709:UOU327709 UEX327709:UEY327709 TVB327709:TVC327709 TLF327709:TLG327709 TBJ327709:TBK327709 SRN327709:SRO327709 SHR327709:SHS327709 RXV327709:RXW327709 RNZ327709:ROA327709 RED327709:REE327709 QUH327709:QUI327709 QKL327709:QKM327709 QAP327709:QAQ327709 PQT327709:PQU327709 PGX327709:PGY327709 OXB327709:OXC327709 ONF327709:ONG327709 ODJ327709:ODK327709 NTN327709:NTO327709 NJR327709:NJS327709 MZV327709:MZW327709 MPZ327709:MQA327709 MGD327709:MGE327709 LWH327709:LWI327709 LML327709:LMM327709 LCP327709:LCQ327709 KST327709:KSU327709 KIX327709:KIY327709 JZB327709:JZC327709 JPF327709:JPG327709 JFJ327709:JFK327709 IVN327709:IVO327709 ILR327709:ILS327709 IBV327709:IBW327709 HRZ327709:HSA327709 HID327709:HIE327709 GYH327709:GYI327709 GOL327709:GOM327709 GEP327709:GEQ327709 FUT327709:FUU327709 FKX327709:FKY327709 FBB327709:FBC327709 ERF327709:ERG327709 EHJ327709:EHK327709 DXN327709:DXO327709 DNR327709:DNS327709 DDV327709:DDW327709 CTZ327709:CUA327709 CKD327709:CKE327709 CAH327709:CAI327709 BQL327709:BQM327709 BGP327709:BGQ327709 AWT327709:AWU327709 AMX327709:AMY327709 ADB327709:ADC327709 TF327709:TG327709 JJ327709:JK327709 N327709:O327709 WVV262173:WVW262173 WLZ262173:WMA262173 WCD262173:WCE262173 VSH262173:VSI262173 VIL262173:VIM262173 UYP262173:UYQ262173 UOT262173:UOU262173 UEX262173:UEY262173 TVB262173:TVC262173 TLF262173:TLG262173 TBJ262173:TBK262173 SRN262173:SRO262173 SHR262173:SHS262173 RXV262173:RXW262173 RNZ262173:ROA262173 RED262173:REE262173 QUH262173:QUI262173 QKL262173:QKM262173 QAP262173:QAQ262173 PQT262173:PQU262173 PGX262173:PGY262173 OXB262173:OXC262173 ONF262173:ONG262173 ODJ262173:ODK262173 NTN262173:NTO262173 NJR262173:NJS262173 MZV262173:MZW262173 MPZ262173:MQA262173 MGD262173:MGE262173 LWH262173:LWI262173 LML262173:LMM262173 LCP262173:LCQ262173 KST262173:KSU262173 KIX262173:KIY262173 JZB262173:JZC262173 JPF262173:JPG262173 JFJ262173:JFK262173 IVN262173:IVO262173 ILR262173:ILS262173 IBV262173:IBW262173 HRZ262173:HSA262173 HID262173:HIE262173 GYH262173:GYI262173 GOL262173:GOM262173 GEP262173:GEQ262173 FUT262173:FUU262173 FKX262173:FKY262173 FBB262173:FBC262173 ERF262173:ERG262173 EHJ262173:EHK262173 DXN262173:DXO262173 DNR262173:DNS262173 DDV262173:DDW262173 CTZ262173:CUA262173 CKD262173:CKE262173 CAH262173:CAI262173 BQL262173:BQM262173 BGP262173:BGQ262173 AWT262173:AWU262173 AMX262173:AMY262173 ADB262173:ADC262173 TF262173:TG262173 JJ262173:JK262173 N262173:O262173 WVV196637:WVW196637 WLZ196637:WMA196637 WCD196637:WCE196637 VSH196637:VSI196637 VIL196637:VIM196637 UYP196637:UYQ196637 UOT196637:UOU196637 UEX196637:UEY196637 TVB196637:TVC196637 TLF196637:TLG196637 TBJ196637:TBK196637 SRN196637:SRO196637 SHR196637:SHS196637 RXV196637:RXW196637 RNZ196637:ROA196637 RED196637:REE196637 QUH196637:QUI196637 QKL196637:QKM196637 QAP196637:QAQ196637 PQT196637:PQU196637 PGX196637:PGY196637 OXB196637:OXC196637 ONF196637:ONG196637 ODJ196637:ODK196637 NTN196637:NTO196637 NJR196637:NJS196637 MZV196637:MZW196637 MPZ196637:MQA196637 MGD196637:MGE196637 LWH196637:LWI196637 LML196637:LMM196637 LCP196637:LCQ196637 KST196637:KSU196637 KIX196637:KIY196637 JZB196637:JZC196637 JPF196637:JPG196637 JFJ196637:JFK196637 IVN196637:IVO196637 ILR196637:ILS196637 IBV196637:IBW196637 HRZ196637:HSA196637 HID196637:HIE196637 GYH196637:GYI196637 GOL196637:GOM196637 GEP196637:GEQ196637 FUT196637:FUU196637 FKX196637:FKY196637 FBB196637:FBC196637 ERF196637:ERG196637 EHJ196637:EHK196637 DXN196637:DXO196637 DNR196637:DNS196637 DDV196637:DDW196637 CTZ196637:CUA196637 CKD196637:CKE196637 CAH196637:CAI196637 BQL196637:BQM196637 BGP196637:BGQ196637 AWT196637:AWU196637 AMX196637:AMY196637 ADB196637:ADC196637 TF196637:TG196637 JJ196637:JK196637 N196637:O196637 WVV131101:WVW131101 WLZ131101:WMA131101 WCD131101:WCE131101 VSH131101:VSI131101 VIL131101:VIM131101 UYP131101:UYQ131101 UOT131101:UOU131101 UEX131101:UEY131101 TVB131101:TVC131101 TLF131101:TLG131101 TBJ131101:TBK131101 SRN131101:SRO131101 SHR131101:SHS131101 RXV131101:RXW131101 RNZ131101:ROA131101 RED131101:REE131101 QUH131101:QUI131101 QKL131101:QKM131101 QAP131101:QAQ131101 PQT131101:PQU131101 PGX131101:PGY131101 OXB131101:OXC131101 ONF131101:ONG131101 ODJ131101:ODK131101 NTN131101:NTO131101 NJR131101:NJS131101 MZV131101:MZW131101 MPZ131101:MQA131101 MGD131101:MGE131101 LWH131101:LWI131101 LML131101:LMM131101 LCP131101:LCQ131101 KST131101:KSU131101 KIX131101:KIY131101 JZB131101:JZC131101 JPF131101:JPG131101 JFJ131101:JFK131101 IVN131101:IVO131101 ILR131101:ILS131101 IBV131101:IBW131101 HRZ131101:HSA131101 HID131101:HIE131101 GYH131101:GYI131101 GOL131101:GOM131101 GEP131101:GEQ131101 FUT131101:FUU131101 FKX131101:FKY131101 FBB131101:FBC131101 ERF131101:ERG131101 EHJ131101:EHK131101 DXN131101:DXO131101 DNR131101:DNS131101 DDV131101:DDW131101 CTZ131101:CUA131101 CKD131101:CKE131101 CAH131101:CAI131101 BQL131101:BQM131101 BGP131101:BGQ131101 AWT131101:AWU131101 AMX131101:AMY131101 ADB131101:ADC131101 TF131101:TG131101 JJ131101:JK131101 N131101:O131101 WVV65565:WVW65565 WLZ65565:WMA65565 WCD65565:WCE65565 VSH65565:VSI65565 VIL65565:VIM65565 UYP65565:UYQ65565 UOT65565:UOU65565 UEX65565:UEY65565 TVB65565:TVC65565 TLF65565:TLG65565 TBJ65565:TBK65565 SRN65565:SRO65565 SHR65565:SHS65565 RXV65565:RXW65565 RNZ65565:ROA65565 RED65565:REE65565 QUH65565:QUI65565 QKL65565:QKM65565 QAP65565:QAQ65565 PQT65565:PQU65565 PGX65565:PGY65565 OXB65565:OXC65565 ONF65565:ONG65565 ODJ65565:ODK65565 NTN65565:NTO65565 NJR65565:NJS65565 MZV65565:MZW65565 MPZ65565:MQA65565 MGD65565:MGE65565 LWH65565:LWI65565 LML65565:LMM65565 LCP65565:LCQ65565 KST65565:KSU65565 KIX65565:KIY65565 JZB65565:JZC65565 JPF65565:JPG65565 JFJ65565:JFK65565 IVN65565:IVO65565 ILR65565:ILS65565 IBV65565:IBW65565 HRZ65565:HSA65565 HID65565:HIE65565 GYH65565:GYI65565 GOL65565:GOM65565 GEP65565:GEQ65565 FUT65565:FUU65565 FKX65565:FKY65565 FBB65565:FBC65565 ERF65565:ERG65565 EHJ65565:EHK65565 DXN65565:DXO65565 DNR65565:DNS65565 DDV65565:DDW65565 CTZ65565:CUA65565 CKD65565:CKE65565 CAH65565:CAI65565 BQL65565:BQM65565 BGP65565:BGQ65565 AWT65565:AWU65565 AMX65565:AMY65565 ADB65565:ADC65565 TF65565:TG65565 JJ65565:JK65565 N65565:O65565 WVV47:WVW47 WLZ47:WMA47 WCD47:WCE47 VSH47:VSI47 VIL47:VIM47 UYP47:UYQ47 UOT47:UOU47 UEX47:UEY47 TVB47:TVC47 TLF47:TLG47 TBJ47:TBK47 SRN47:SRO47 SHR47:SHS47 RXV47:RXW47 RNZ47:ROA47 RED47:REE47 QUH47:QUI47 QKL47:QKM47 QAP47:QAQ47 PQT47:PQU47 PGX47:PGY47 OXB47:OXC47 ONF47:ONG47 ODJ47:ODK47 NTN47:NTO47 NJR47:NJS47 MZV47:MZW47 MPZ47:MQA47 MGD47:MGE47 LWH47:LWI47 LML47:LMM47 LCP47:LCQ47 KST47:KSU47 KIX47:KIY47 JZB47:JZC47 JPF47:JPG47 JFJ47:JFK47 IVN47:IVO47 ILR47:ILS47 IBV47:IBW47 HRZ47:HSA47 HID47:HIE47 GYH47:GYI47 GOL47:GOM47 GEP47:GEQ47 FUT47:FUU47 FKX47:FKY47 FBB47:FBC47 ERF47:ERG47 EHJ47:EHK47 DXN47:DXO47 DNR47:DNS47 DDV47:DDW47 CTZ47:CUA47 CKD47:CKE47 CAH47:CAI47 BQL47:BQM47 BGP47:BGQ47 AWT47:AWU47 AMX47:AMY47 ADB47:ADC47 TF47:TG47 JJ47:JK47 N47:O47 WVV983083:WVW983083 WLZ983083:WMA983083 WCD983083:WCE983083 VSH983083:VSI983083 VIL983083:VIM983083 UYP983083:UYQ983083 UOT983083:UOU983083 UEX983083:UEY983083 TVB983083:TVC983083 TLF983083:TLG983083 TBJ983083:TBK983083 SRN983083:SRO983083 SHR983083:SHS983083 RXV983083:RXW983083 RNZ983083:ROA983083 RED983083:REE983083 QUH983083:QUI983083 QKL983083:QKM983083 QAP983083:QAQ983083 PQT983083:PQU983083 PGX983083:PGY983083 OXB983083:OXC983083 ONF983083:ONG983083 ODJ983083:ODK983083 NTN983083:NTO983083 NJR983083:NJS983083 MZV983083:MZW983083 MPZ983083:MQA983083 MGD983083:MGE983083 LWH983083:LWI983083 LML983083:LMM983083 LCP983083:LCQ983083 KST983083:KSU983083 KIX983083:KIY983083 JZB983083:JZC983083 JPF983083:JPG983083 JFJ983083:JFK983083 IVN983083:IVO983083 ILR983083:ILS983083 IBV983083:IBW983083 HRZ983083:HSA983083 HID983083:HIE983083 GYH983083:GYI983083 GOL983083:GOM983083 GEP983083:GEQ983083 FUT983083:FUU983083 FKX983083:FKY983083 FBB983083:FBC983083 ERF983083:ERG983083 EHJ983083:EHK983083 DXN983083:DXO983083 DNR983083:DNS983083 DDV983083:DDW983083 CTZ983083:CUA983083 CKD983083:CKE983083 CAH983083:CAI983083 BQL983083:BQM983083 BGP983083:BGQ983083 AWT983083:AWU983083 AMX983083:AMY983083 ADB983083:ADC983083 TF983083:TG983083 JJ983083:JK983083 N983083:O983083 WVV917547:WVW917547 WLZ917547:WMA917547 WCD917547:WCE917547 VSH917547:VSI917547 VIL917547:VIM917547 UYP917547:UYQ917547 UOT917547:UOU917547 UEX917547:UEY917547 TVB917547:TVC917547 TLF917547:TLG917547 TBJ917547:TBK917547 SRN917547:SRO917547 SHR917547:SHS917547 RXV917547:RXW917547 RNZ917547:ROA917547 RED917547:REE917547 QUH917547:QUI917547 QKL917547:QKM917547 QAP917547:QAQ917547 PQT917547:PQU917547 PGX917547:PGY917547 OXB917547:OXC917547 ONF917547:ONG917547 ODJ917547:ODK917547 NTN917547:NTO917547 NJR917547:NJS917547 MZV917547:MZW917547 MPZ917547:MQA917547 MGD917547:MGE917547 LWH917547:LWI917547 LML917547:LMM917547 LCP917547:LCQ917547 KST917547:KSU917547 KIX917547:KIY917547 JZB917547:JZC917547 JPF917547:JPG917547 JFJ917547:JFK917547 IVN917547:IVO917547 ILR917547:ILS917547 IBV917547:IBW917547 HRZ917547:HSA917547 HID917547:HIE917547 GYH917547:GYI917547 GOL917547:GOM917547 GEP917547:GEQ917547 FUT917547:FUU917547 FKX917547:FKY917547 FBB917547:FBC917547 ERF917547:ERG917547 EHJ917547:EHK917547 DXN917547:DXO917547 DNR917547:DNS917547 DDV917547:DDW917547 CTZ917547:CUA917547 CKD917547:CKE917547 CAH917547:CAI917547 BQL917547:BQM917547 BGP917547:BGQ917547 AWT917547:AWU917547 AMX917547:AMY917547 ADB917547:ADC917547 TF917547:TG917547 JJ917547:JK917547 N917547:O917547 WVV852011:WVW852011 WLZ852011:WMA852011 WCD852011:WCE852011 VSH852011:VSI852011 VIL852011:VIM852011 UYP852011:UYQ852011 UOT852011:UOU852011 UEX852011:UEY852011 TVB852011:TVC852011 TLF852011:TLG852011 TBJ852011:TBK852011 SRN852011:SRO852011 SHR852011:SHS852011 RXV852011:RXW852011 RNZ852011:ROA852011 RED852011:REE852011 QUH852011:QUI852011 QKL852011:QKM852011 QAP852011:QAQ852011 PQT852011:PQU852011 PGX852011:PGY852011 OXB852011:OXC852011 ONF852011:ONG852011 ODJ852011:ODK852011 NTN852011:NTO852011 NJR852011:NJS852011 MZV852011:MZW852011 MPZ852011:MQA852011 MGD852011:MGE852011 LWH852011:LWI852011 LML852011:LMM852011 LCP852011:LCQ852011 KST852011:KSU852011 KIX852011:KIY852011 JZB852011:JZC852011 JPF852011:JPG852011 JFJ852011:JFK852011 IVN852011:IVO852011 ILR852011:ILS852011 IBV852011:IBW852011 HRZ852011:HSA852011 HID852011:HIE852011 GYH852011:GYI852011 GOL852011:GOM852011 GEP852011:GEQ852011 FUT852011:FUU852011 FKX852011:FKY852011 FBB852011:FBC852011 ERF852011:ERG852011 EHJ852011:EHK852011 DXN852011:DXO852011 DNR852011:DNS852011 DDV852011:DDW852011 CTZ852011:CUA852011 CKD852011:CKE852011 CAH852011:CAI852011 BQL852011:BQM852011 BGP852011:BGQ852011 AWT852011:AWU852011 AMX852011:AMY852011 ADB852011:ADC852011 TF852011:TG852011 JJ852011:JK852011 N852011:O852011 WVV786475:WVW786475 WLZ786475:WMA786475 WCD786475:WCE786475 VSH786475:VSI786475 VIL786475:VIM786475 UYP786475:UYQ786475 UOT786475:UOU786475 UEX786475:UEY786475 TVB786475:TVC786475 TLF786475:TLG786475 TBJ786475:TBK786475 SRN786475:SRO786475 SHR786475:SHS786475 RXV786475:RXW786475 RNZ786475:ROA786475 RED786475:REE786475 QUH786475:QUI786475 QKL786475:QKM786475 QAP786475:QAQ786475 PQT786475:PQU786475 PGX786475:PGY786475 OXB786475:OXC786475 ONF786475:ONG786475 ODJ786475:ODK786475 NTN786475:NTO786475 NJR786475:NJS786475 MZV786475:MZW786475 MPZ786475:MQA786475 MGD786475:MGE786475 LWH786475:LWI786475 LML786475:LMM786475 LCP786475:LCQ786475 KST786475:KSU786475 KIX786475:KIY786475 JZB786475:JZC786475 JPF786475:JPG786475 JFJ786475:JFK786475 IVN786475:IVO786475 ILR786475:ILS786475 IBV786475:IBW786475 HRZ786475:HSA786475 HID786475:HIE786475 GYH786475:GYI786475 GOL786475:GOM786475 GEP786475:GEQ786475 FUT786475:FUU786475 FKX786475:FKY786475 FBB786475:FBC786475 ERF786475:ERG786475 EHJ786475:EHK786475 DXN786475:DXO786475 DNR786475:DNS786475 DDV786475:DDW786475 CTZ786475:CUA786475 CKD786475:CKE786475 CAH786475:CAI786475 BQL786475:BQM786475 BGP786475:BGQ786475 AWT786475:AWU786475 AMX786475:AMY786475 ADB786475:ADC786475 TF786475:TG786475 JJ786475:JK786475 N786475:O786475 WVV720939:WVW720939 WLZ720939:WMA720939 WCD720939:WCE720939 VSH720939:VSI720939 VIL720939:VIM720939 UYP720939:UYQ720939 UOT720939:UOU720939 UEX720939:UEY720939 TVB720939:TVC720939 TLF720939:TLG720939 TBJ720939:TBK720939 SRN720939:SRO720939 SHR720939:SHS720939 RXV720939:RXW720939 RNZ720939:ROA720939 RED720939:REE720939 QUH720939:QUI720939 QKL720939:QKM720939 QAP720939:QAQ720939 PQT720939:PQU720939 PGX720939:PGY720939 OXB720939:OXC720939 ONF720939:ONG720939 ODJ720939:ODK720939 NTN720939:NTO720939 NJR720939:NJS720939 MZV720939:MZW720939 MPZ720939:MQA720939 MGD720939:MGE720939 LWH720939:LWI720939 LML720939:LMM720939 LCP720939:LCQ720939 KST720939:KSU720939 KIX720939:KIY720939 JZB720939:JZC720939 JPF720939:JPG720939 JFJ720939:JFK720939 IVN720939:IVO720939 ILR720939:ILS720939 IBV720939:IBW720939 HRZ720939:HSA720939 HID720939:HIE720939 GYH720939:GYI720939 GOL720939:GOM720939 GEP720939:GEQ720939 FUT720939:FUU720939 FKX720939:FKY720939 FBB720939:FBC720939 ERF720939:ERG720939 EHJ720939:EHK720939 DXN720939:DXO720939 DNR720939:DNS720939 DDV720939:DDW720939 CTZ720939:CUA720939 CKD720939:CKE720939 CAH720939:CAI720939 BQL720939:BQM720939 BGP720939:BGQ720939 AWT720939:AWU720939 AMX720939:AMY720939 ADB720939:ADC720939 TF720939:TG720939 JJ720939:JK720939 N720939:O720939 WVV655403:WVW655403 WLZ655403:WMA655403 WCD655403:WCE655403 VSH655403:VSI655403 VIL655403:VIM655403 UYP655403:UYQ655403 UOT655403:UOU655403 UEX655403:UEY655403 TVB655403:TVC655403 TLF655403:TLG655403 TBJ655403:TBK655403 SRN655403:SRO655403 SHR655403:SHS655403 RXV655403:RXW655403 RNZ655403:ROA655403 RED655403:REE655403 QUH655403:QUI655403 QKL655403:QKM655403 QAP655403:QAQ655403 PQT655403:PQU655403 PGX655403:PGY655403 OXB655403:OXC655403 ONF655403:ONG655403 ODJ655403:ODK655403 NTN655403:NTO655403 NJR655403:NJS655403 MZV655403:MZW655403 MPZ655403:MQA655403 MGD655403:MGE655403 LWH655403:LWI655403 LML655403:LMM655403 LCP655403:LCQ655403 KST655403:KSU655403 KIX655403:KIY655403 JZB655403:JZC655403 JPF655403:JPG655403 JFJ655403:JFK655403 IVN655403:IVO655403 ILR655403:ILS655403 IBV655403:IBW655403 HRZ655403:HSA655403 HID655403:HIE655403 GYH655403:GYI655403 GOL655403:GOM655403 GEP655403:GEQ655403 FUT655403:FUU655403 FKX655403:FKY655403 FBB655403:FBC655403 ERF655403:ERG655403 EHJ655403:EHK655403 DXN655403:DXO655403 DNR655403:DNS655403 DDV655403:DDW655403 CTZ655403:CUA655403 CKD655403:CKE655403 CAH655403:CAI655403 BQL655403:BQM655403 BGP655403:BGQ655403 AWT655403:AWU655403 AMX655403:AMY655403 ADB655403:ADC655403 TF655403:TG655403 JJ655403:JK655403 N655403:O655403 WVV589867:WVW589867 WLZ589867:WMA589867 WCD589867:WCE589867 VSH589867:VSI589867 VIL589867:VIM589867 UYP589867:UYQ589867 UOT589867:UOU589867 UEX589867:UEY589867 TVB589867:TVC589867 TLF589867:TLG589867 TBJ589867:TBK589867 SRN589867:SRO589867 SHR589867:SHS589867 RXV589867:RXW589867 RNZ589867:ROA589867 RED589867:REE589867 QUH589867:QUI589867 QKL589867:QKM589867 QAP589867:QAQ589867 PQT589867:PQU589867 PGX589867:PGY589867 OXB589867:OXC589867 ONF589867:ONG589867 ODJ589867:ODK589867 NTN589867:NTO589867 NJR589867:NJS589867 MZV589867:MZW589867 MPZ589867:MQA589867 MGD589867:MGE589867 LWH589867:LWI589867 LML589867:LMM589867 LCP589867:LCQ589867 KST589867:KSU589867 KIX589867:KIY589867 JZB589867:JZC589867 JPF589867:JPG589867 JFJ589867:JFK589867 IVN589867:IVO589867 ILR589867:ILS589867 IBV589867:IBW589867 HRZ589867:HSA589867 HID589867:HIE589867 GYH589867:GYI589867 GOL589867:GOM589867 GEP589867:GEQ589867 FUT589867:FUU589867 FKX589867:FKY589867 FBB589867:FBC589867 ERF589867:ERG589867 EHJ589867:EHK589867 DXN589867:DXO589867 DNR589867:DNS589867 DDV589867:DDW589867 CTZ589867:CUA589867 CKD589867:CKE589867 CAH589867:CAI589867 BQL589867:BQM589867 BGP589867:BGQ589867 AWT589867:AWU589867 AMX589867:AMY589867 ADB589867:ADC589867 TF589867:TG589867 JJ589867:JK589867 N589867:O589867 WVV524331:WVW524331 WLZ524331:WMA524331 WCD524331:WCE524331 VSH524331:VSI524331 VIL524331:VIM524331 UYP524331:UYQ524331 UOT524331:UOU524331 UEX524331:UEY524331 TVB524331:TVC524331 TLF524331:TLG524331 TBJ524331:TBK524331 SRN524331:SRO524331 SHR524331:SHS524331 RXV524331:RXW524331 RNZ524331:ROA524331 RED524331:REE524331 QUH524331:QUI524331 QKL524331:QKM524331 QAP524331:QAQ524331 PQT524331:PQU524331 PGX524331:PGY524331 OXB524331:OXC524331 ONF524331:ONG524331 ODJ524331:ODK524331 NTN524331:NTO524331 NJR524331:NJS524331 MZV524331:MZW524331 MPZ524331:MQA524331 MGD524331:MGE524331 LWH524331:LWI524331 LML524331:LMM524331 LCP524331:LCQ524331 KST524331:KSU524331 KIX524331:KIY524331 JZB524331:JZC524331 JPF524331:JPG524331 JFJ524331:JFK524331 IVN524331:IVO524331 ILR524331:ILS524331 IBV524331:IBW524331 HRZ524331:HSA524331 HID524331:HIE524331 GYH524331:GYI524331 GOL524331:GOM524331 GEP524331:GEQ524331 FUT524331:FUU524331 FKX524331:FKY524331 FBB524331:FBC524331 ERF524331:ERG524331 EHJ524331:EHK524331 DXN524331:DXO524331 DNR524331:DNS524331 DDV524331:DDW524331 CTZ524331:CUA524331 CKD524331:CKE524331 CAH524331:CAI524331 BQL524331:BQM524331 BGP524331:BGQ524331 AWT524331:AWU524331 AMX524331:AMY524331 ADB524331:ADC524331 TF524331:TG524331 JJ524331:JK524331 N524331:O524331 WVV458795:WVW458795 WLZ458795:WMA458795 WCD458795:WCE458795 VSH458795:VSI458795 VIL458795:VIM458795 UYP458795:UYQ458795 UOT458795:UOU458795 UEX458795:UEY458795 TVB458795:TVC458795 TLF458795:TLG458795 TBJ458795:TBK458795 SRN458795:SRO458795 SHR458795:SHS458795 RXV458795:RXW458795 RNZ458795:ROA458795 RED458795:REE458795 QUH458795:QUI458795 QKL458795:QKM458795 QAP458795:QAQ458795 PQT458795:PQU458795 PGX458795:PGY458795 OXB458795:OXC458795 ONF458795:ONG458795 ODJ458795:ODK458795 NTN458795:NTO458795 NJR458795:NJS458795 MZV458795:MZW458795 MPZ458795:MQA458795 MGD458795:MGE458795 LWH458795:LWI458795 LML458795:LMM458795 LCP458795:LCQ458795 KST458795:KSU458795 KIX458795:KIY458795 JZB458795:JZC458795 JPF458795:JPG458795 JFJ458795:JFK458795 IVN458795:IVO458795 ILR458795:ILS458795 IBV458795:IBW458795 HRZ458795:HSA458795 HID458795:HIE458795 GYH458795:GYI458795 GOL458795:GOM458795 GEP458795:GEQ458795 FUT458795:FUU458795 FKX458795:FKY458795 FBB458795:FBC458795 ERF458795:ERG458795 EHJ458795:EHK458795 DXN458795:DXO458795 DNR458795:DNS458795 DDV458795:DDW458795 CTZ458795:CUA458795 CKD458795:CKE458795 CAH458795:CAI458795 BQL458795:BQM458795 BGP458795:BGQ458795 AWT458795:AWU458795 AMX458795:AMY458795 ADB458795:ADC458795 TF458795:TG458795 JJ458795:JK458795 N458795:O458795 WVV393259:WVW393259 WLZ393259:WMA393259 WCD393259:WCE393259 VSH393259:VSI393259 VIL393259:VIM393259 UYP393259:UYQ393259 UOT393259:UOU393259 UEX393259:UEY393259 TVB393259:TVC393259 TLF393259:TLG393259 TBJ393259:TBK393259 SRN393259:SRO393259 SHR393259:SHS393259 RXV393259:RXW393259 RNZ393259:ROA393259 RED393259:REE393259 QUH393259:QUI393259 QKL393259:QKM393259 QAP393259:QAQ393259 PQT393259:PQU393259 PGX393259:PGY393259 OXB393259:OXC393259 ONF393259:ONG393259 ODJ393259:ODK393259 NTN393259:NTO393259 NJR393259:NJS393259 MZV393259:MZW393259 MPZ393259:MQA393259 MGD393259:MGE393259 LWH393259:LWI393259 LML393259:LMM393259 LCP393259:LCQ393259 KST393259:KSU393259 KIX393259:KIY393259 JZB393259:JZC393259 JPF393259:JPG393259 JFJ393259:JFK393259 IVN393259:IVO393259 ILR393259:ILS393259 IBV393259:IBW393259 HRZ393259:HSA393259 HID393259:HIE393259 GYH393259:GYI393259 GOL393259:GOM393259 GEP393259:GEQ393259 FUT393259:FUU393259 FKX393259:FKY393259 FBB393259:FBC393259 ERF393259:ERG393259 EHJ393259:EHK393259 DXN393259:DXO393259 DNR393259:DNS393259 DDV393259:DDW393259 CTZ393259:CUA393259 CKD393259:CKE393259 CAH393259:CAI393259 BQL393259:BQM393259 BGP393259:BGQ393259 AWT393259:AWU393259 AMX393259:AMY393259 ADB393259:ADC393259 TF393259:TG393259 JJ393259:JK393259 N393259:O393259 WVV327723:WVW327723 WLZ327723:WMA327723 WCD327723:WCE327723 VSH327723:VSI327723 VIL327723:VIM327723 UYP327723:UYQ327723 UOT327723:UOU327723 UEX327723:UEY327723 TVB327723:TVC327723 TLF327723:TLG327723 TBJ327723:TBK327723 SRN327723:SRO327723 SHR327723:SHS327723 RXV327723:RXW327723 RNZ327723:ROA327723 RED327723:REE327723 QUH327723:QUI327723 QKL327723:QKM327723 QAP327723:QAQ327723 PQT327723:PQU327723 PGX327723:PGY327723 OXB327723:OXC327723 ONF327723:ONG327723 ODJ327723:ODK327723 NTN327723:NTO327723 NJR327723:NJS327723 MZV327723:MZW327723 MPZ327723:MQA327723 MGD327723:MGE327723 LWH327723:LWI327723 LML327723:LMM327723 LCP327723:LCQ327723 KST327723:KSU327723 KIX327723:KIY327723 JZB327723:JZC327723 JPF327723:JPG327723 JFJ327723:JFK327723 IVN327723:IVO327723 ILR327723:ILS327723 IBV327723:IBW327723 HRZ327723:HSA327723 HID327723:HIE327723 GYH327723:GYI327723 GOL327723:GOM327723 GEP327723:GEQ327723 FUT327723:FUU327723 FKX327723:FKY327723 FBB327723:FBC327723 ERF327723:ERG327723 EHJ327723:EHK327723 DXN327723:DXO327723 DNR327723:DNS327723 DDV327723:DDW327723 CTZ327723:CUA327723 CKD327723:CKE327723 CAH327723:CAI327723 BQL327723:BQM327723 BGP327723:BGQ327723 AWT327723:AWU327723 AMX327723:AMY327723 ADB327723:ADC327723 TF327723:TG327723 JJ327723:JK327723 N327723:O327723 WVV262187:WVW262187 WLZ262187:WMA262187 WCD262187:WCE262187 VSH262187:VSI262187 VIL262187:VIM262187 UYP262187:UYQ262187 UOT262187:UOU262187 UEX262187:UEY262187 TVB262187:TVC262187 TLF262187:TLG262187 TBJ262187:TBK262187 SRN262187:SRO262187 SHR262187:SHS262187 RXV262187:RXW262187 RNZ262187:ROA262187 RED262187:REE262187 QUH262187:QUI262187 QKL262187:QKM262187 QAP262187:QAQ262187 PQT262187:PQU262187 PGX262187:PGY262187 OXB262187:OXC262187 ONF262187:ONG262187 ODJ262187:ODK262187 NTN262187:NTO262187 NJR262187:NJS262187 MZV262187:MZW262187 MPZ262187:MQA262187 MGD262187:MGE262187 LWH262187:LWI262187 LML262187:LMM262187 LCP262187:LCQ262187 KST262187:KSU262187 KIX262187:KIY262187 JZB262187:JZC262187 JPF262187:JPG262187 JFJ262187:JFK262187 IVN262187:IVO262187 ILR262187:ILS262187 IBV262187:IBW262187 HRZ262187:HSA262187 HID262187:HIE262187 GYH262187:GYI262187 GOL262187:GOM262187 GEP262187:GEQ262187 FUT262187:FUU262187 FKX262187:FKY262187 FBB262187:FBC262187 ERF262187:ERG262187 EHJ262187:EHK262187 DXN262187:DXO262187 DNR262187:DNS262187 DDV262187:DDW262187 CTZ262187:CUA262187 CKD262187:CKE262187 CAH262187:CAI262187 BQL262187:BQM262187 BGP262187:BGQ262187 AWT262187:AWU262187 AMX262187:AMY262187 ADB262187:ADC262187 TF262187:TG262187 JJ262187:JK262187 N262187:O262187 WVV196651:WVW196651 WLZ196651:WMA196651 WCD196651:WCE196651 VSH196651:VSI196651 VIL196651:VIM196651 UYP196651:UYQ196651 UOT196651:UOU196651 UEX196651:UEY196651 TVB196651:TVC196651 TLF196651:TLG196651 TBJ196651:TBK196651 SRN196651:SRO196651 SHR196651:SHS196651 RXV196651:RXW196651 RNZ196651:ROA196651 RED196651:REE196651 QUH196651:QUI196651 QKL196651:QKM196651 QAP196651:QAQ196651 PQT196651:PQU196651 PGX196651:PGY196651 OXB196651:OXC196651 ONF196651:ONG196651 ODJ196651:ODK196651 NTN196651:NTO196651 NJR196651:NJS196651 MZV196651:MZW196651 MPZ196651:MQA196651 MGD196651:MGE196651 LWH196651:LWI196651 LML196651:LMM196651 LCP196651:LCQ196651 KST196651:KSU196651 KIX196651:KIY196651 JZB196651:JZC196651 JPF196651:JPG196651 JFJ196651:JFK196651 IVN196651:IVO196651 ILR196651:ILS196651 IBV196651:IBW196651 HRZ196651:HSA196651 HID196651:HIE196651 GYH196651:GYI196651 GOL196651:GOM196651 GEP196651:GEQ196651 FUT196651:FUU196651 FKX196651:FKY196651 FBB196651:FBC196651 ERF196651:ERG196651 EHJ196651:EHK196651 DXN196651:DXO196651 DNR196651:DNS196651 DDV196651:DDW196651 CTZ196651:CUA196651 CKD196651:CKE196651 CAH196651:CAI196651 BQL196651:BQM196651 BGP196651:BGQ196651 AWT196651:AWU196651 AMX196651:AMY196651 ADB196651:ADC196651 TF196651:TG196651 JJ196651:JK196651 N196651:O196651 WVV131115:WVW131115 WLZ131115:WMA131115 WCD131115:WCE131115 VSH131115:VSI131115 VIL131115:VIM131115 UYP131115:UYQ131115 UOT131115:UOU131115 UEX131115:UEY131115 TVB131115:TVC131115 TLF131115:TLG131115 TBJ131115:TBK131115 SRN131115:SRO131115 SHR131115:SHS131115 RXV131115:RXW131115 RNZ131115:ROA131115 RED131115:REE131115 QUH131115:QUI131115 QKL131115:QKM131115 QAP131115:QAQ131115 PQT131115:PQU131115 PGX131115:PGY131115 OXB131115:OXC131115 ONF131115:ONG131115 ODJ131115:ODK131115 NTN131115:NTO131115 NJR131115:NJS131115 MZV131115:MZW131115 MPZ131115:MQA131115 MGD131115:MGE131115 LWH131115:LWI131115 LML131115:LMM131115 LCP131115:LCQ131115 KST131115:KSU131115 KIX131115:KIY131115 JZB131115:JZC131115 JPF131115:JPG131115 JFJ131115:JFK131115 IVN131115:IVO131115 ILR131115:ILS131115 IBV131115:IBW131115 HRZ131115:HSA131115 HID131115:HIE131115 GYH131115:GYI131115 GOL131115:GOM131115 GEP131115:GEQ131115 FUT131115:FUU131115 FKX131115:FKY131115 FBB131115:FBC131115 ERF131115:ERG131115 EHJ131115:EHK131115 DXN131115:DXO131115 DNR131115:DNS131115 DDV131115:DDW131115 CTZ131115:CUA131115 CKD131115:CKE131115 CAH131115:CAI131115 BQL131115:BQM131115 BGP131115:BGQ131115 AWT131115:AWU131115 AMX131115:AMY131115 ADB131115:ADC131115 TF131115:TG131115 JJ131115:JK131115 N131115:O131115 WVV65579:WVW65579 WLZ65579:WMA65579 WCD65579:WCE65579 VSH65579:VSI65579 VIL65579:VIM65579 UYP65579:UYQ65579 UOT65579:UOU65579 UEX65579:UEY65579 TVB65579:TVC65579 TLF65579:TLG65579 TBJ65579:TBK65579 SRN65579:SRO65579 SHR65579:SHS65579 RXV65579:RXW65579 RNZ65579:ROA65579 RED65579:REE65579 QUH65579:QUI65579 QKL65579:QKM65579 QAP65579:QAQ65579 PQT65579:PQU65579 PGX65579:PGY65579 OXB65579:OXC65579 ONF65579:ONG65579 ODJ65579:ODK65579 NTN65579:NTO65579 NJR65579:NJS65579 MZV65579:MZW65579 MPZ65579:MQA65579 MGD65579:MGE65579 LWH65579:LWI65579 LML65579:LMM65579 LCP65579:LCQ65579 KST65579:KSU65579 KIX65579:KIY65579 JZB65579:JZC65579 JPF65579:JPG65579 JFJ65579:JFK65579 IVN65579:IVO65579 ILR65579:ILS65579 IBV65579:IBW65579 HRZ65579:HSA65579 HID65579:HIE65579 GYH65579:GYI65579 GOL65579:GOM65579 GEP65579:GEQ65579 FUT65579:FUU65579 FKX65579:FKY65579 FBB65579:FBC65579 ERF65579:ERG65579 EHJ65579:EHK65579 DXN65579:DXO65579 DNR65579:DNS65579 DDV65579:DDW65579 CTZ65579:CUA65579 CKD65579:CKE65579 CAH65579:CAI65579 BQL65579:BQM65579 BGP65579:BGQ65579 AWT65579:AWU65579 AMX65579:AMY65579 ADB65579:ADC65579 TF65579:TG65579 JJ65579:JK65579 N65579:O65579 WVV61:WVW61 WLZ61:WMA61 WCD61:WCE61 VSH61:VSI61 VIL61:VIM61 UYP61:UYQ61 UOT61:UOU61 UEX61:UEY61 TVB61:TVC61 TLF61:TLG61 TBJ61:TBK61 SRN61:SRO61 SHR61:SHS61 RXV61:RXW61 RNZ61:ROA61 RED61:REE61 QUH61:QUI61 QKL61:QKM61 QAP61:QAQ61 PQT61:PQU61 PGX61:PGY61 OXB61:OXC61 ONF61:ONG61 ODJ61:ODK61 NTN61:NTO61 NJR61:NJS61 MZV61:MZW61 MPZ61:MQA61 MGD61:MGE61 LWH61:LWI61 LML61:LMM61 LCP61:LCQ61 KST61:KSU61 KIX61:KIY61 JZB61:JZC61 JPF61:JPG61 JFJ61:JFK61 IVN61:IVO61 ILR61:ILS61 IBV61:IBW61 HRZ61:HSA61 HID61:HIE61 GYH61:GYI61 GOL61:GOM61 GEP61:GEQ61 FUT61:FUU61 FKX61:FKY61 FBB61:FBC61 ERF61:ERG61 EHJ61:EHK61 DXN61:DXO61 DNR61:DNS61 DDV61:DDW61 CTZ61:CUA61 CKD61:CKE61 CAH61:CAI61 BQL61:BQM61 BGP61:BGQ61 AWT61:AWU61 AMX61:AMY61 ADB61:ADC61 TF61:TG61 JJ61:JK61 N61:O61 WVV983085:WVW983085 WLZ983085:WMA983085 WCD983085:WCE983085 VSH983085:VSI983085 VIL983085:VIM983085 UYP983085:UYQ983085 UOT983085:UOU983085 UEX983085:UEY983085 TVB983085:TVC983085 TLF983085:TLG983085 TBJ983085:TBK983085 SRN983085:SRO983085 SHR983085:SHS983085 RXV983085:RXW983085 RNZ983085:ROA983085 RED983085:REE983085 QUH983085:QUI983085 QKL983085:QKM983085 QAP983085:QAQ983085 PQT983085:PQU983085 PGX983085:PGY983085 OXB983085:OXC983085 ONF983085:ONG983085 ODJ983085:ODK983085 NTN983085:NTO983085 NJR983085:NJS983085 MZV983085:MZW983085 MPZ983085:MQA983085 MGD983085:MGE983085 LWH983085:LWI983085 LML983085:LMM983085 LCP983085:LCQ983085 KST983085:KSU983085 KIX983085:KIY983085 JZB983085:JZC983085 JPF983085:JPG983085 JFJ983085:JFK983085 IVN983085:IVO983085 ILR983085:ILS983085 IBV983085:IBW983085 HRZ983085:HSA983085 HID983085:HIE983085 GYH983085:GYI983085 GOL983085:GOM983085 GEP983085:GEQ983085 FUT983085:FUU983085 FKX983085:FKY983085 FBB983085:FBC983085 ERF983085:ERG983085 EHJ983085:EHK983085 DXN983085:DXO983085 DNR983085:DNS983085 DDV983085:DDW983085 CTZ983085:CUA983085 CKD983085:CKE983085 CAH983085:CAI983085 BQL983085:BQM983085 BGP983085:BGQ983085 AWT983085:AWU983085 AMX983085:AMY983085 ADB983085:ADC983085 TF983085:TG983085 JJ983085:JK983085 N983085:O983085 WVV917549:WVW917549 WLZ917549:WMA917549 WCD917549:WCE917549 VSH917549:VSI917549 VIL917549:VIM917549 UYP917549:UYQ917549 UOT917549:UOU917549 UEX917549:UEY917549 TVB917549:TVC917549 TLF917549:TLG917549 TBJ917549:TBK917549 SRN917549:SRO917549 SHR917549:SHS917549 RXV917549:RXW917549 RNZ917549:ROA917549 RED917549:REE917549 QUH917549:QUI917549 QKL917549:QKM917549 QAP917549:QAQ917549 PQT917549:PQU917549 PGX917549:PGY917549 OXB917549:OXC917549 ONF917549:ONG917549 ODJ917549:ODK917549 NTN917549:NTO917549 NJR917549:NJS917549 MZV917549:MZW917549 MPZ917549:MQA917549 MGD917549:MGE917549 LWH917549:LWI917549 LML917549:LMM917549 LCP917549:LCQ917549 KST917549:KSU917549 KIX917549:KIY917549 JZB917549:JZC917549 JPF917549:JPG917549 JFJ917549:JFK917549 IVN917549:IVO917549 ILR917549:ILS917549 IBV917549:IBW917549 HRZ917549:HSA917549 HID917549:HIE917549 GYH917549:GYI917549 GOL917549:GOM917549 GEP917549:GEQ917549 FUT917549:FUU917549 FKX917549:FKY917549 FBB917549:FBC917549 ERF917549:ERG917549 EHJ917549:EHK917549 DXN917549:DXO917549 DNR917549:DNS917549 DDV917549:DDW917549 CTZ917549:CUA917549 CKD917549:CKE917549 CAH917549:CAI917549 BQL917549:BQM917549 BGP917549:BGQ917549 AWT917549:AWU917549 AMX917549:AMY917549 ADB917549:ADC917549 TF917549:TG917549 JJ917549:JK917549 N917549:O917549 WVV852013:WVW852013 WLZ852013:WMA852013 WCD852013:WCE852013 VSH852013:VSI852013 VIL852013:VIM852013 UYP852013:UYQ852013 UOT852013:UOU852013 UEX852013:UEY852013 TVB852013:TVC852013 TLF852013:TLG852013 TBJ852013:TBK852013 SRN852013:SRO852013 SHR852013:SHS852013 RXV852013:RXW852013 RNZ852013:ROA852013 RED852013:REE852013 QUH852013:QUI852013 QKL852013:QKM852013 QAP852013:QAQ852013 PQT852013:PQU852013 PGX852013:PGY852013 OXB852013:OXC852013 ONF852013:ONG852013 ODJ852013:ODK852013 NTN852013:NTO852013 NJR852013:NJS852013 MZV852013:MZW852013 MPZ852013:MQA852013 MGD852013:MGE852013 LWH852013:LWI852013 LML852013:LMM852013 LCP852013:LCQ852013 KST852013:KSU852013 KIX852013:KIY852013 JZB852013:JZC852013 JPF852013:JPG852013 JFJ852013:JFK852013 IVN852013:IVO852013 ILR852013:ILS852013 IBV852013:IBW852013 HRZ852013:HSA852013 HID852013:HIE852013 GYH852013:GYI852013 GOL852013:GOM852013 GEP852013:GEQ852013 FUT852013:FUU852013 FKX852013:FKY852013 FBB852013:FBC852013 ERF852013:ERG852013 EHJ852013:EHK852013 DXN852013:DXO852013 DNR852013:DNS852013 DDV852013:DDW852013 CTZ852013:CUA852013 CKD852013:CKE852013 CAH852013:CAI852013 BQL852013:BQM852013 BGP852013:BGQ852013 AWT852013:AWU852013 AMX852013:AMY852013 ADB852013:ADC852013 TF852013:TG852013 JJ852013:JK852013 N852013:O852013 WVV786477:WVW786477 WLZ786477:WMA786477 WCD786477:WCE786477 VSH786477:VSI786477 VIL786477:VIM786477 UYP786477:UYQ786477 UOT786477:UOU786477 UEX786477:UEY786477 TVB786477:TVC786477 TLF786477:TLG786477 TBJ786477:TBK786477 SRN786477:SRO786477 SHR786477:SHS786477 RXV786477:RXW786477 RNZ786477:ROA786477 RED786477:REE786477 QUH786477:QUI786477 QKL786477:QKM786477 QAP786477:QAQ786477 PQT786477:PQU786477 PGX786477:PGY786477 OXB786477:OXC786477 ONF786477:ONG786477 ODJ786477:ODK786477 NTN786477:NTO786477 NJR786477:NJS786477 MZV786477:MZW786477 MPZ786477:MQA786477 MGD786477:MGE786477 LWH786477:LWI786477 LML786477:LMM786477 LCP786477:LCQ786477 KST786477:KSU786477 KIX786477:KIY786477 JZB786477:JZC786477 JPF786477:JPG786477 JFJ786477:JFK786477 IVN786477:IVO786477 ILR786477:ILS786477 IBV786477:IBW786477 HRZ786477:HSA786477 HID786477:HIE786477 GYH786477:GYI786477 GOL786477:GOM786477 GEP786477:GEQ786477 FUT786477:FUU786477 FKX786477:FKY786477 FBB786477:FBC786477 ERF786477:ERG786477 EHJ786477:EHK786477 DXN786477:DXO786477 DNR786477:DNS786477 DDV786477:DDW786477 CTZ786477:CUA786477 CKD786477:CKE786477 CAH786477:CAI786477 BQL786477:BQM786477 BGP786477:BGQ786477 AWT786477:AWU786477 AMX786477:AMY786477 ADB786477:ADC786477 TF786477:TG786477 JJ786477:JK786477 N786477:O786477 WVV720941:WVW720941 WLZ720941:WMA720941 WCD720941:WCE720941 VSH720941:VSI720941 VIL720941:VIM720941 UYP720941:UYQ720941 UOT720941:UOU720941 UEX720941:UEY720941 TVB720941:TVC720941 TLF720941:TLG720941 TBJ720941:TBK720941 SRN720941:SRO720941 SHR720941:SHS720941 RXV720941:RXW720941 RNZ720941:ROA720941 RED720941:REE720941 QUH720941:QUI720941 QKL720941:QKM720941 QAP720941:QAQ720941 PQT720941:PQU720941 PGX720941:PGY720941 OXB720941:OXC720941 ONF720941:ONG720941 ODJ720941:ODK720941 NTN720941:NTO720941 NJR720941:NJS720941 MZV720941:MZW720941 MPZ720941:MQA720941 MGD720941:MGE720941 LWH720941:LWI720941 LML720941:LMM720941 LCP720941:LCQ720941 KST720941:KSU720941 KIX720941:KIY720941 JZB720941:JZC720941 JPF720941:JPG720941 JFJ720941:JFK720941 IVN720941:IVO720941 ILR720941:ILS720941 IBV720941:IBW720941 HRZ720941:HSA720941 HID720941:HIE720941 GYH720941:GYI720941 GOL720941:GOM720941 GEP720941:GEQ720941 FUT720941:FUU720941 FKX720941:FKY720941 FBB720941:FBC720941 ERF720941:ERG720941 EHJ720941:EHK720941 DXN720941:DXO720941 DNR720941:DNS720941 DDV720941:DDW720941 CTZ720941:CUA720941 CKD720941:CKE720941 CAH720941:CAI720941 BQL720941:BQM720941 BGP720941:BGQ720941 AWT720941:AWU720941 AMX720941:AMY720941 ADB720941:ADC720941 TF720941:TG720941 JJ720941:JK720941 N720941:O720941 WVV655405:WVW655405 WLZ655405:WMA655405 WCD655405:WCE655405 VSH655405:VSI655405 VIL655405:VIM655405 UYP655405:UYQ655405 UOT655405:UOU655405 UEX655405:UEY655405 TVB655405:TVC655405 TLF655405:TLG655405 TBJ655405:TBK655405 SRN655405:SRO655405 SHR655405:SHS655405 RXV655405:RXW655405 RNZ655405:ROA655405 RED655405:REE655405 QUH655405:QUI655405 QKL655405:QKM655405 QAP655405:QAQ655405 PQT655405:PQU655405 PGX655405:PGY655405 OXB655405:OXC655405 ONF655405:ONG655405 ODJ655405:ODK655405 NTN655405:NTO655405 NJR655405:NJS655405 MZV655405:MZW655405 MPZ655405:MQA655405 MGD655405:MGE655405 LWH655405:LWI655405 LML655405:LMM655405 LCP655405:LCQ655405 KST655405:KSU655405 KIX655405:KIY655405 JZB655405:JZC655405 JPF655405:JPG655405 JFJ655405:JFK655405 IVN655405:IVO655405 ILR655405:ILS655405 IBV655405:IBW655405 HRZ655405:HSA655405 HID655405:HIE655405 GYH655405:GYI655405 GOL655405:GOM655405 GEP655405:GEQ655405 FUT655405:FUU655405 FKX655405:FKY655405 FBB655405:FBC655405 ERF655405:ERG655405 EHJ655405:EHK655405 DXN655405:DXO655405 DNR655405:DNS655405 DDV655405:DDW655405 CTZ655405:CUA655405 CKD655405:CKE655405 CAH655405:CAI655405 BQL655405:BQM655405 BGP655405:BGQ655405 AWT655405:AWU655405 AMX655405:AMY655405 ADB655405:ADC655405 TF655405:TG655405 JJ655405:JK655405 N655405:O655405 WVV589869:WVW589869 WLZ589869:WMA589869 WCD589869:WCE589869 VSH589869:VSI589869 VIL589869:VIM589869 UYP589869:UYQ589869 UOT589869:UOU589869 UEX589869:UEY589869 TVB589869:TVC589869 TLF589869:TLG589869 TBJ589869:TBK589869 SRN589869:SRO589869 SHR589869:SHS589869 RXV589869:RXW589869 RNZ589869:ROA589869 RED589869:REE589869 QUH589869:QUI589869 QKL589869:QKM589869 QAP589869:QAQ589869 PQT589869:PQU589869 PGX589869:PGY589869 OXB589869:OXC589869 ONF589869:ONG589869 ODJ589869:ODK589869 NTN589869:NTO589869 NJR589869:NJS589869 MZV589869:MZW589869 MPZ589869:MQA589869 MGD589869:MGE589869 LWH589869:LWI589869 LML589869:LMM589869 LCP589869:LCQ589869 KST589869:KSU589869 KIX589869:KIY589869 JZB589869:JZC589869 JPF589869:JPG589869 JFJ589869:JFK589869 IVN589869:IVO589869 ILR589869:ILS589869 IBV589869:IBW589869 HRZ589869:HSA589869 HID589869:HIE589869 GYH589869:GYI589869 GOL589869:GOM589869 GEP589869:GEQ589869 FUT589869:FUU589869 FKX589869:FKY589869 FBB589869:FBC589869 ERF589869:ERG589869 EHJ589869:EHK589869 DXN589869:DXO589869 DNR589869:DNS589869 DDV589869:DDW589869 CTZ589869:CUA589869 CKD589869:CKE589869 CAH589869:CAI589869 BQL589869:BQM589869 BGP589869:BGQ589869 AWT589869:AWU589869 AMX589869:AMY589869 ADB589869:ADC589869 TF589869:TG589869 JJ589869:JK589869 N589869:O589869 WVV524333:WVW524333 WLZ524333:WMA524333 WCD524333:WCE524333 VSH524333:VSI524333 VIL524333:VIM524333 UYP524333:UYQ524333 UOT524333:UOU524333 UEX524333:UEY524333 TVB524333:TVC524333 TLF524333:TLG524333 TBJ524333:TBK524333 SRN524333:SRO524333 SHR524333:SHS524333 RXV524333:RXW524333 RNZ524333:ROA524333 RED524333:REE524333 QUH524333:QUI524333 QKL524333:QKM524333 QAP524333:QAQ524333 PQT524333:PQU524333 PGX524333:PGY524333 OXB524333:OXC524333 ONF524333:ONG524333 ODJ524333:ODK524333 NTN524333:NTO524333 NJR524333:NJS524333 MZV524333:MZW524333 MPZ524333:MQA524333 MGD524333:MGE524333 LWH524333:LWI524333 LML524333:LMM524333 LCP524333:LCQ524333 KST524333:KSU524333 KIX524333:KIY524333 JZB524333:JZC524333 JPF524333:JPG524333 JFJ524333:JFK524333 IVN524333:IVO524333 ILR524333:ILS524333 IBV524333:IBW524333 HRZ524333:HSA524333 HID524333:HIE524333 GYH524333:GYI524333 GOL524333:GOM524333 GEP524333:GEQ524333 FUT524333:FUU524333 FKX524333:FKY524333 FBB524333:FBC524333 ERF524333:ERG524333 EHJ524333:EHK524333 DXN524333:DXO524333 DNR524333:DNS524333 DDV524333:DDW524333 CTZ524333:CUA524333 CKD524333:CKE524333 CAH524333:CAI524333 BQL524333:BQM524333 BGP524333:BGQ524333 AWT524333:AWU524333 AMX524333:AMY524333 ADB524333:ADC524333 TF524333:TG524333 JJ524333:JK524333 N524333:O524333 WVV458797:WVW458797 WLZ458797:WMA458797 WCD458797:WCE458797 VSH458797:VSI458797 VIL458797:VIM458797 UYP458797:UYQ458797 UOT458797:UOU458797 UEX458797:UEY458797 TVB458797:TVC458797 TLF458797:TLG458797 TBJ458797:TBK458797 SRN458797:SRO458797 SHR458797:SHS458797 RXV458797:RXW458797 RNZ458797:ROA458797 RED458797:REE458797 QUH458797:QUI458797 QKL458797:QKM458797 QAP458797:QAQ458797 PQT458797:PQU458797 PGX458797:PGY458797 OXB458797:OXC458797 ONF458797:ONG458797 ODJ458797:ODK458797 NTN458797:NTO458797 NJR458797:NJS458797 MZV458797:MZW458797 MPZ458797:MQA458797 MGD458797:MGE458797 LWH458797:LWI458797 LML458797:LMM458797 LCP458797:LCQ458797 KST458797:KSU458797 KIX458797:KIY458797 JZB458797:JZC458797 JPF458797:JPG458797 JFJ458797:JFK458797 IVN458797:IVO458797 ILR458797:ILS458797 IBV458797:IBW458797 HRZ458797:HSA458797 HID458797:HIE458797 GYH458797:GYI458797 GOL458797:GOM458797 GEP458797:GEQ458797 FUT458797:FUU458797 FKX458797:FKY458797 FBB458797:FBC458797 ERF458797:ERG458797 EHJ458797:EHK458797 DXN458797:DXO458797 DNR458797:DNS458797 DDV458797:DDW458797 CTZ458797:CUA458797 CKD458797:CKE458797 CAH458797:CAI458797 BQL458797:BQM458797 BGP458797:BGQ458797 AWT458797:AWU458797 AMX458797:AMY458797 ADB458797:ADC458797 TF458797:TG458797 JJ458797:JK458797 N458797:O458797 WVV393261:WVW393261 WLZ393261:WMA393261 WCD393261:WCE393261 VSH393261:VSI393261 VIL393261:VIM393261 UYP393261:UYQ393261 UOT393261:UOU393261 UEX393261:UEY393261 TVB393261:TVC393261 TLF393261:TLG393261 TBJ393261:TBK393261 SRN393261:SRO393261 SHR393261:SHS393261 RXV393261:RXW393261 RNZ393261:ROA393261 RED393261:REE393261 QUH393261:QUI393261 QKL393261:QKM393261 QAP393261:QAQ393261 PQT393261:PQU393261 PGX393261:PGY393261 OXB393261:OXC393261 ONF393261:ONG393261 ODJ393261:ODK393261 NTN393261:NTO393261 NJR393261:NJS393261 MZV393261:MZW393261 MPZ393261:MQA393261 MGD393261:MGE393261 LWH393261:LWI393261 LML393261:LMM393261 LCP393261:LCQ393261 KST393261:KSU393261 KIX393261:KIY393261 JZB393261:JZC393261 JPF393261:JPG393261 JFJ393261:JFK393261 IVN393261:IVO393261 ILR393261:ILS393261 IBV393261:IBW393261 HRZ393261:HSA393261 HID393261:HIE393261 GYH393261:GYI393261 GOL393261:GOM393261 GEP393261:GEQ393261 FUT393261:FUU393261 FKX393261:FKY393261 FBB393261:FBC393261 ERF393261:ERG393261 EHJ393261:EHK393261 DXN393261:DXO393261 DNR393261:DNS393261 DDV393261:DDW393261 CTZ393261:CUA393261 CKD393261:CKE393261 CAH393261:CAI393261 BQL393261:BQM393261 BGP393261:BGQ393261 AWT393261:AWU393261 AMX393261:AMY393261 ADB393261:ADC393261 TF393261:TG393261 JJ393261:JK393261 N393261:O393261 WVV327725:WVW327725 WLZ327725:WMA327725 WCD327725:WCE327725 VSH327725:VSI327725 VIL327725:VIM327725 UYP327725:UYQ327725 UOT327725:UOU327725 UEX327725:UEY327725 TVB327725:TVC327725 TLF327725:TLG327725 TBJ327725:TBK327725 SRN327725:SRO327725 SHR327725:SHS327725 RXV327725:RXW327725 RNZ327725:ROA327725 RED327725:REE327725 QUH327725:QUI327725 QKL327725:QKM327725 QAP327725:QAQ327725 PQT327725:PQU327725 PGX327725:PGY327725 OXB327725:OXC327725 ONF327725:ONG327725 ODJ327725:ODK327725 NTN327725:NTO327725 NJR327725:NJS327725 MZV327725:MZW327725 MPZ327725:MQA327725 MGD327725:MGE327725 LWH327725:LWI327725 LML327725:LMM327725 LCP327725:LCQ327725 KST327725:KSU327725 KIX327725:KIY327725 JZB327725:JZC327725 JPF327725:JPG327725 JFJ327725:JFK327725 IVN327725:IVO327725 ILR327725:ILS327725 IBV327725:IBW327725 HRZ327725:HSA327725 HID327725:HIE327725 GYH327725:GYI327725 GOL327725:GOM327725 GEP327725:GEQ327725 FUT327725:FUU327725 FKX327725:FKY327725 FBB327725:FBC327725 ERF327725:ERG327725 EHJ327725:EHK327725 DXN327725:DXO327725 DNR327725:DNS327725 DDV327725:DDW327725 CTZ327725:CUA327725 CKD327725:CKE327725 CAH327725:CAI327725 BQL327725:BQM327725 BGP327725:BGQ327725 AWT327725:AWU327725 AMX327725:AMY327725 ADB327725:ADC327725 TF327725:TG327725 JJ327725:JK327725 N327725:O327725 WVV262189:WVW262189 WLZ262189:WMA262189 WCD262189:WCE262189 VSH262189:VSI262189 VIL262189:VIM262189 UYP262189:UYQ262189 UOT262189:UOU262189 UEX262189:UEY262189 TVB262189:TVC262189 TLF262189:TLG262189 TBJ262189:TBK262189 SRN262189:SRO262189 SHR262189:SHS262189 RXV262189:RXW262189 RNZ262189:ROA262189 RED262189:REE262189 QUH262189:QUI262189 QKL262189:QKM262189 QAP262189:QAQ262189 PQT262189:PQU262189 PGX262189:PGY262189 OXB262189:OXC262189 ONF262189:ONG262189 ODJ262189:ODK262189 NTN262189:NTO262189 NJR262189:NJS262189 MZV262189:MZW262189 MPZ262189:MQA262189 MGD262189:MGE262189 LWH262189:LWI262189 LML262189:LMM262189 LCP262189:LCQ262189 KST262189:KSU262189 KIX262189:KIY262189 JZB262189:JZC262189 JPF262189:JPG262189 JFJ262189:JFK262189 IVN262189:IVO262189 ILR262189:ILS262189 IBV262189:IBW262189 HRZ262189:HSA262189 HID262189:HIE262189 GYH262189:GYI262189 GOL262189:GOM262189 GEP262189:GEQ262189 FUT262189:FUU262189 FKX262189:FKY262189 FBB262189:FBC262189 ERF262189:ERG262189 EHJ262189:EHK262189 DXN262189:DXO262189 DNR262189:DNS262189 DDV262189:DDW262189 CTZ262189:CUA262189 CKD262189:CKE262189 CAH262189:CAI262189 BQL262189:BQM262189 BGP262189:BGQ262189 AWT262189:AWU262189 AMX262189:AMY262189 ADB262189:ADC262189 TF262189:TG262189 JJ262189:JK262189 N262189:O262189 WVV196653:WVW196653 WLZ196653:WMA196653 WCD196653:WCE196653 VSH196653:VSI196653 VIL196653:VIM196653 UYP196653:UYQ196653 UOT196653:UOU196653 UEX196653:UEY196653 TVB196653:TVC196653 TLF196653:TLG196653 TBJ196653:TBK196653 SRN196653:SRO196653 SHR196653:SHS196653 RXV196653:RXW196653 RNZ196653:ROA196653 RED196653:REE196653 QUH196653:QUI196653 QKL196653:QKM196653 QAP196653:QAQ196653 PQT196653:PQU196653 PGX196653:PGY196653 OXB196653:OXC196653 ONF196653:ONG196653 ODJ196653:ODK196653 NTN196653:NTO196653 NJR196653:NJS196653 MZV196653:MZW196653 MPZ196653:MQA196653 MGD196653:MGE196653 LWH196653:LWI196653 LML196653:LMM196653 LCP196653:LCQ196653 KST196653:KSU196653 KIX196653:KIY196653 JZB196653:JZC196653 JPF196653:JPG196653 JFJ196653:JFK196653 IVN196653:IVO196653 ILR196653:ILS196653 IBV196653:IBW196653 HRZ196653:HSA196653 HID196653:HIE196653 GYH196653:GYI196653 GOL196653:GOM196653 GEP196653:GEQ196653 FUT196653:FUU196653 FKX196653:FKY196653 FBB196653:FBC196653 ERF196653:ERG196653 EHJ196653:EHK196653 DXN196653:DXO196653 DNR196653:DNS196653 DDV196653:DDW196653 CTZ196653:CUA196653 CKD196653:CKE196653 CAH196653:CAI196653 BQL196653:BQM196653 BGP196653:BGQ196653 AWT196653:AWU196653 AMX196653:AMY196653 ADB196653:ADC196653 TF196653:TG196653 JJ196653:JK196653 N196653:O196653 WVV131117:WVW131117 WLZ131117:WMA131117 WCD131117:WCE131117 VSH131117:VSI131117 VIL131117:VIM131117 UYP131117:UYQ131117 UOT131117:UOU131117 UEX131117:UEY131117 TVB131117:TVC131117 TLF131117:TLG131117 TBJ131117:TBK131117 SRN131117:SRO131117 SHR131117:SHS131117 RXV131117:RXW131117 RNZ131117:ROA131117 RED131117:REE131117 QUH131117:QUI131117 QKL131117:QKM131117 QAP131117:QAQ131117 PQT131117:PQU131117 PGX131117:PGY131117 OXB131117:OXC131117 ONF131117:ONG131117 ODJ131117:ODK131117 NTN131117:NTO131117 NJR131117:NJS131117 MZV131117:MZW131117 MPZ131117:MQA131117 MGD131117:MGE131117 LWH131117:LWI131117 LML131117:LMM131117 LCP131117:LCQ131117 KST131117:KSU131117 KIX131117:KIY131117 JZB131117:JZC131117 JPF131117:JPG131117 JFJ131117:JFK131117 IVN131117:IVO131117 ILR131117:ILS131117 IBV131117:IBW131117 HRZ131117:HSA131117 HID131117:HIE131117 GYH131117:GYI131117 GOL131117:GOM131117 GEP131117:GEQ131117 FUT131117:FUU131117 FKX131117:FKY131117 FBB131117:FBC131117 ERF131117:ERG131117 EHJ131117:EHK131117 DXN131117:DXO131117 DNR131117:DNS131117 DDV131117:DDW131117 CTZ131117:CUA131117 CKD131117:CKE131117 CAH131117:CAI131117 BQL131117:BQM131117 BGP131117:BGQ131117 AWT131117:AWU131117 AMX131117:AMY131117 ADB131117:ADC131117 TF131117:TG131117 JJ131117:JK131117 N131117:O131117 WVV65581:WVW65581 WLZ65581:WMA65581 WCD65581:WCE65581 VSH65581:VSI65581 VIL65581:VIM65581 UYP65581:UYQ65581 UOT65581:UOU65581 UEX65581:UEY65581 TVB65581:TVC65581 TLF65581:TLG65581 TBJ65581:TBK65581 SRN65581:SRO65581 SHR65581:SHS65581 RXV65581:RXW65581 RNZ65581:ROA65581 RED65581:REE65581 QUH65581:QUI65581 QKL65581:QKM65581 QAP65581:QAQ65581 PQT65581:PQU65581 PGX65581:PGY65581 OXB65581:OXC65581 ONF65581:ONG65581 ODJ65581:ODK65581 NTN65581:NTO65581 NJR65581:NJS65581 MZV65581:MZW65581 MPZ65581:MQA65581 MGD65581:MGE65581 LWH65581:LWI65581 LML65581:LMM65581 LCP65581:LCQ65581 KST65581:KSU65581 KIX65581:KIY65581 JZB65581:JZC65581 JPF65581:JPG65581 JFJ65581:JFK65581 IVN65581:IVO65581 ILR65581:ILS65581 IBV65581:IBW65581 HRZ65581:HSA65581 HID65581:HIE65581 GYH65581:GYI65581 GOL65581:GOM65581 GEP65581:GEQ65581 FUT65581:FUU65581 FKX65581:FKY65581 FBB65581:FBC65581 ERF65581:ERG65581 EHJ65581:EHK65581 DXN65581:DXO65581 DNR65581:DNS65581 DDV65581:DDW65581 CTZ65581:CUA65581 CKD65581:CKE65581 CAH65581:CAI65581 BQL65581:BQM65581 BGP65581:BGQ65581 AWT65581:AWU65581 AMX65581:AMY65581 ADB65581:ADC65581 TF65581:TG65581 JJ65581:JK65581 N65581:O65581 N41:O41 WVV983063:WVW983063 WLZ983063:WMA983063 WCD983063:WCE983063 VSH983063:VSI983063 VIL983063:VIM983063 UYP983063:UYQ983063 UOT983063:UOU983063 UEX983063:UEY983063 TVB983063:TVC983063 TLF983063:TLG983063 TBJ983063:TBK983063 SRN983063:SRO983063 SHR983063:SHS983063 RXV983063:RXW983063 RNZ983063:ROA983063 RED983063:REE983063 QUH983063:QUI983063 QKL983063:QKM983063 QAP983063:QAQ983063 PQT983063:PQU983063 PGX983063:PGY983063 OXB983063:OXC983063 ONF983063:ONG983063 ODJ983063:ODK983063 NTN983063:NTO983063 NJR983063:NJS983063 MZV983063:MZW983063 MPZ983063:MQA983063 MGD983063:MGE983063 LWH983063:LWI983063 LML983063:LMM983063 LCP983063:LCQ983063 KST983063:KSU983063 KIX983063:KIY983063 JZB983063:JZC983063 JPF983063:JPG983063 JFJ983063:JFK983063 IVN983063:IVO983063 ILR983063:ILS983063 IBV983063:IBW983063 HRZ983063:HSA983063 HID983063:HIE983063 GYH983063:GYI983063 GOL983063:GOM983063 GEP983063:GEQ983063 FUT983063:FUU983063 FKX983063:FKY983063 FBB983063:FBC983063 ERF983063:ERG983063 EHJ983063:EHK983063 DXN983063:DXO983063 DNR983063:DNS983063 DDV983063:DDW983063 CTZ983063:CUA983063 CKD983063:CKE983063 CAH983063:CAI983063 BQL983063:BQM983063 BGP983063:BGQ983063 AWT983063:AWU983063 AMX983063:AMY983063 ADB983063:ADC983063 TF983063:TG983063 JJ983063:JK983063 N983063:O983063 WVV917527:WVW917527 WLZ917527:WMA917527 WCD917527:WCE917527 VSH917527:VSI917527 VIL917527:VIM917527 UYP917527:UYQ917527 UOT917527:UOU917527 UEX917527:UEY917527 TVB917527:TVC917527 TLF917527:TLG917527 TBJ917527:TBK917527 SRN917527:SRO917527 SHR917527:SHS917527 RXV917527:RXW917527 RNZ917527:ROA917527 RED917527:REE917527 QUH917527:QUI917527 QKL917527:QKM917527 QAP917527:QAQ917527 PQT917527:PQU917527 PGX917527:PGY917527 OXB917527:OXC917527 ONF917527:ONG917527 ODJ917527:ODK917527 NTN917527:NTO917527 NJR917527:NJS917527 MZV917527:MZW917527 MPZ917527:MQA917527 MGD917527:MGE917527 LWH917527:LWI917527 LML917527:LMM917527 LCP917527:LCQ917527 KST917527:KSU917527 KIX917527:KIY917527 JZB917527:JZC917527 JPF917527:JPG917527 JFJ917527:JFK917527 IVN917527:IVO917527 ILR917527:ILS917527 IBV917527:IBW917527 HRZ917527:HSA917527 HID917527:HIE917527 GYH917527:GYI917527 GOL917527:GOM917527 GEP917527:GEQ917527 FUT917527:FUU917527 FKX917527:FKY917527 FBB917527:FBC917527 ERF917527:ERG917527 EHJ917527:EHK917527 DXN917527:DXO917527 DNR917527:DNS917527 DDV917527:DDW917527 CTZ917527:CUA917527 CKD917527:CKE917527 CAH917527:CAI917527 BQL917527:BQM917527 BGP917527:BGQ917527 AWT917527:AWU917527 AMX917527:AMY917527 ADB917527:ADC917527 TF917527:TG917527 JJ917527:JK917527 N917527:O917527 WVV851991:WVW851991 WLZ851991:WMA851991 WCD851991:WCE851991 VSH851991:VSI851991 VIL851991:VIM851991 UYP851991:UYQ851991 UOT851991:UOU851991 UEX851991:UEY851991 TVB851991:TVC851991 TLF851991:TLG851991 TBJ851991:TBK851991 SRN851991:SRO851991 SHR851991:SHS851991 RXV851991:RXW851991 RNZ851991:ROA851991 RED851991:REE851991 QUH851991:QUI851991 QKL851991:QKM851991 QAP851991:QAQ851991 PQT851991:PQU851991 PGX851991:PGY851991 OXB851991:OXC851991 ONF851991:ONG851991 ODJ851991:ODK851991 NTN851991:NTO851991 NJR851991:NJS851991 MZV851991:MZW851991 MPZ851991:MQA851991 MGD851991:MGE851991 LWH851991:LWI851991 LML851991:LMM851991 LCP851991:LCQ851991 KST851991:KSU851991 KIX851991:KIY851991 JZB851991:JZC851991 JPF851991:JPG851991 JFJ851991:JFK851991 IVN851991:IVO851991 ILR851991:ILS851991 IBV851991:IBW851991 HRZ851991:HSA851991 HID851991:HIE851991 GYH851991:GYI851991 GOL851991:GOM851991 GEP851991:GEQ851991 FUT851991:FUU851991 FKX851991:FKY851991 FBB851991:FBC851991 ERF851991:ERG851991 EHJ851991:EHK851991 DXN851991:DXO851991 DNR851991:DNS851991 DDV851991:DDW851991 CTZ851991:CUA851991 CKD851991:CKE851991 CAH851991:CAI851991 BQL851991:BQM851991 BGP851991:BGQ851991 AWT851991:AWU851991 AMX851991:AMY851991 ADB851991:ADC851991 TF851991:TG851991 JJ851991:JK851991 N851991:O851991 WVV786455:WVW786455 WLZ786455:WMA786455 WCD786455:WCE786455 VSH786455:VSI786455 VIL786455:VIM786455 UYP786455:UYQ786455 UOT786455:UOU786455 UEX786455:UEY786455 TVB786455:TVC786455 TLF786455:TLG786455 TBJ786455:TBK786455 SRN786455:SRO786455 SHR786455:SHS786455 RXV786455:RXW786455 RNZ786455:ROA786455 RED786455:REE786455 QUH786455:QUI786455 QKL786455:QKM786455 QAP786455:QAQ786455 PQT786455:PQU786455 PGX786455:PGY786455 OXB786455:OXC786455 ONF786455:ONG786455 ODJ786455:ODK786455 NTN786455:NTO786455 NJR786455:NJS786455 MZV786455:MZW786455 MPZ786455:MQA786455 MGD786455:MGE786455 LWH786455:LWI786455 LML786455:LMM786455 LCP786455:LCQ786455 KST786455:KSU786455 KIX786455:KIY786455 JZB786455:JZC786455 JPF786455:JPG786455 JFJ786455:JFK786455 IVN786455:IVO786455 ILR786455:ILS786455 IBV786455:IBW786455 HRZ786455:HSA786455 HID786455:HIE786455 GYH786455:GYI786455 GOL786455:GOM786455 GEP786455:GEQ786455 FUT786455:FUU786455 FKX786455:FKY786455 FBB786455:FBC786455 ERF786455:ERG786455 EHJ786455:EHK786455 DXN786455:DXO786455 DNR786455:DNS786455 DDV786455:DDW786455 CTZ786455:CUA786455 CKD786455:CKE786455 CAH786455:CAI786455 BQL786455:BQM786455 BGP786455:BGQ786455 AWT786455:AWU786455 AMX786455:AMY786455 ADB786455:ADC786455 TF786455:TG786455 JJ786455:JK786455 N786455:O786455 WVV720919:WVW720919 WLZ720919:WMA720919 WCD720919:WCE720919 VSH720919:VSI720919 VIL720919:VIM720919 UYP720919:UYQ720919 UOT720919:UOU720919 UEX720919:UEY720919 TVB720919:TVC720919 TLF720919:TLG720919 TBJ720919:TBK720919 SRN720919:SRO720919 SHR720919:SHS720919 RXV720919:RXW720919 RNZ720919:ROA720919 RED720919:REE720919 QUH720919:QUI720919 QKL720919:QKM720919 QAP720919:QAQ720919 PQT720919:PQU720919 PGX720919:PGY720919 OXB720919:OXC720919 ONF720919:ONG720919 ODJ720919:ODK720919 NTN720919:NTO720919 NJR720919:NJS720919 MZV720919:MZW720919 MPZ720919:MQA720919 MGD720919:MGE720919 LWH720919:LWI720919 LML720919:LMM720919 LCP720919:LCQ720919 KST720919:KSU720919 KIX720919:KIY720919 JZB720919:JZC720919 JPF720919:JPG720919 JFJ720919:JFK720919 IVN720919:IVO720919 ILR720919:ILS720919 IBV720919:IBW720919 HRZ720919:HSA720919 HID720919:HIE720919 GYH720919:GYI720919 GOL720919:GOM720919 GEP720919:GEQ720919 FUT720919:FUU720919 FKX720919:FKY720919 FBB720919:FBC720919 ERF720919:ERG720919 EHJ720919:EHK720919 DXN720919:DXO720919 DNR720919:DNS720919 DDV720919:DDW720919 CTZ720919:CUA720919 CKD720919:CKE720919 CAH720919:CAI720919 BQL720919:BQM720919 BGP720919:BGQ720919 AWT720919:AWU720919 AMX720919:AMY720919 ADB720919:ADC720919 TF720919:TG720919 JJ720919:JK720919 N720919:O720919 WVV655383:WVW655383 WLZ655383:WMA655383 WCD655383:WCE655383 VSH655383:VSI655383 VIL655383:VIM655383 UYP655383:UYQ655383 UOT655383:UOU655383 UEX655383:UEY655383 TVB655383:TVC655383 TLF655383:TLG655383 TBJ655383:TBK655383 SRN655383:SRO655383 SHR655383:SHS655383 RXV655383:RXW655383 RNZ655383:ROA655383 RED655383:REE655383 QUH655383:QUI655383 QKL655383:QKM655383 QAP655383:QAQ655383 PQT655383:PQU655383 PGX655383:PGY655383 OXB655383:OXC655383 ONF655383:ONG655383 ODJ655383:ODK655383 NTN655383:NTO655383 NJR655383:NJS655383 MZV655383:MZW655383 MPZ655383:MQA655383 MGD655383:MGE655383 LWH655383:LWI655383 LML655383:LMM655383 LCP655383:LCQ655383 KST655383:KSU655383 KIX655383:KIY655383 JZB655383:JZC655383 JPF655383:JPG655383 JFJ655383:JFK655383 IVN655383:IVO655383 ILR655383:ILS655383 IBV655383:IBW655383 HRZ655383:HSA655383 HID655383:HIE655383 GYH655383:GYI655383 GOL655383:GOM655383 GEP655383:GEQ655383 FUT655383:FUU655383 FKX655383:FKY655383 FBB655383:FBC655383 ERF655383:ERG655383 EHJ655383:EHK655383 DXN655383:DXO655383 DNR655383:DNS655383 DDV655383:DDW655383 CTZ655383:CUA655383 CKD655383:CKE655383 CAH655383:CAI655383 BQL655383:BQM655383 BGP655383:BGQ655383 AWT655383:AWU655383 AMX655383:AMY655383 ADB655383:ADC655383 TF655383:TG655383 JJ655383:JK655383 N655383:O655383 WVV589847:WVW589847 WLZ589847:WMA589847 WCD589847:WCE589847 VSH589847:VSI589847 VIL589847:VIM589847 UYP589847:UYQ589847 UOT589847:UOU589847 UEX589847:UEY589847 TVB589847:TVC589847 TLF589847:TLG589847 TBJ589847:TBK589847 SRN589847:SRO589847 SHR589847:SHS589847 RXV589847:RXW589847 RNZ589847:ROA589847 RED589847:REE589847 QUH589847:QUI589847 QKL589847:QKM589847 QAP589847:QAQ589847 PQT589847:PQU589847 PGX589847:PGY589847 OXB589847:OXC589847 ONF589847:ONG589847 ODJ589847:ODK589847 NTN589847:NTO589847 NJR589847:NJS589847 MZV589847:MZW589847 MPZ589847:MQA589847 MGD589847:MGE589847 LWH589847:LWI589847 LML589847:LMM589847 LCP589847:LCQ589847 KST589847:KSU589847 KIX589847:KIY589847 JZB589847:JZC589847 JPF589847:JPG589847 JFJ589847:JFK589847 IVN589847:IVO589847 ILR589847:ILS589847 IBV589847:IBW589847 HRZ589847:HSA589847 HID589847:HIE589847 GYH589847:GYI589847 GOL589847:GOM589847 GEP589847:GEQ589847 FUT589847:FUU589847 FKX589847:FKY589847 FBB589847:FBC589847 ERF589847:ERG589847 EHJ589847:EHK589847 DXN589847:DXO589847 DNR589847:DNS589847 DDV589847:DDW589847 CTZ589847:CUA589847 CKD589847:CKE589847 CAH589847:CAI589847 BQL589847:BQM589847 BGP589847:BGQ589847 AWT589847:AWU589847 AMX589847:AMY589847 ADB589847:ADC589847 TF589847:TG589847 JJ589847:JK589847 N589847:O589847 WVV524311:WVW524311 WLZ524311:WMA524311 WCD524311:WCE524311 VSH524311:VSI524311 VIL524311:VIM524311 UYP524311:UYQ524311 UOT524311:UOU524311 UEX524311:UEY524311 TVB524311:TVC524311 TLF524311:TLG524311 TBJ524311:TBK524311 SRN524311:SRO524311 SHR524311:SHS524311 RXV524311:RXW524311 RNZ524311:ROA524311 RED524311:REE524311 QUH524311:QUI524311 QKL524311:QKM524311 QAP524311:QAQ524311 PQT524311:PQU524311 PGX524311:PGY524311 OXB524311:OXC524311 ONF524311:ONG524311 ODJ524311:ODK524311 NTN524311:NTO524311 NJR524311:NJS524311 MZV524311:MZW524311 MPZ524311:MQA524311 MGD524311:MGE524311 LWH524311:LWI524311 LML524311:LMM524311 LCP524311:LCQ524311 KST524311:KSU524311 KIX524311:KIY524311 JZB524311:JZC524311 JPF524311:JPG524311 JFJ524311:JFK524311 IVN524311:IVO524311 ILR524311:ILS524311 IBV524311:IBW524311 HRZ524311:HSA524311 HID524311:HIE524311 GYH524311:GYI524311 GOL524311:GOM524311 GEP524311:GEQ524311 FUT524311:FUU524311 FKX524311:FKY524311 FBB524311:FBC524311 ERF524311:ERG524311 EHJ524311:EHK524311 DXN524311:DXO524311 DNR524311:DNS524311 DDV524311:DDW524311 CTZ524311:CUA524311 CKD524311:CKE524311 CAH524311:CAI524311 BQL524311:BQM524311 BGP524311:BGQ524311 AWT524311:AWU524311 AMX524311:AMY524311 ADB524311:ADC524311 TF524311:TG524311 JJ524311:JK524311 N524311:O524311 WVV458775:WVW458775 WLZ458775:WMA458775 WCD458775:WCE458775 VSH458775:VSI458775 VIL458775:VIM458775 UYP458775:UYQ458775 UOT458775:UOU458775 UEX458775:UEY458775 TVB458775:TVC458775 TLF458775:TLG458775 TBJ458775:TBK458775 SRN458775:SRO458775 SHR458775:SHS458775 RXV458775:RXW458775 RNZ458775:ROA458775 RED458775:REE458775 QUH458775:QUI458775 QKL458775:QKM458775 QAP458775:QAQ458775 PQT458775:PQU458775 PGX458775:PGY458775 OXB458775:OXC458775 ONF458775:ONG458775 ODJ458775:ODK458775 NTN458775:NTO458775 NJR458775:NJS458775 MZV458775:MZW458775 MPZ458775:MQA458775 MGD458775:MGE458775 LWH458775:LWI458775 LML458775:LMM458775 LCP458775:LCQ458775 KST458775:KSU458775 KIX458775:KIY458775 JZB458775:JZC458775 JPF458775:JPG458775 JFJ458775:JFK458775 IVN458775:IVO458775 ILR458775:ILS458775 IBV458775:IBW458775 HRZ458775:HSA458775 HID458775:HIE458775 GYH458775:GYI458775 GOL458775:GOM458775 GEP458775:GEQ458775 FUT458775:FUU458775 FKX458775:FKY458775 FBB458775:FBC458775 ERF458775:ERG458775 EHJ458775:EHK458775 DXN458775:DXO458775 DNR458775:DNS458775 DDV458775:DDW458775 CTZ458775:CUA458775 CKD458775:CKE458775 CAH458775:CAI458775 BQL458775:BQM458775 BGP458775:BGQ458775 AWT458775:AWU458775 AMX458775:AMY458775 ADB458775:ADC458775 TF458775:TG458775 JJ458775:JK458775 N458775:O458775 WVV393239:WVW393239 WLZ393239:WMA393239 WCD393239:WCE393239 VSH393239:VSI393239 VIL393239:VIM393239 UYP393239:UYQ393239 UOT393239:UOU393239 UEX393239:UEY393239 TVB393239:TVC393239 TLF393239:TLG393239 TBJ393239:TBK393239 SRN393239:SRO393239 SHR393239:SHS393239 RXV393239:RXW393239 RNZ393239:ROA393239 RED393239:REE393239 QUH393239:QUI393239 QKL393239:QKM393239 QAP393239:QAQ393239 PQT393239:PQU393239 PGX393239:PGY393239 OXB393239:OXC393239 ONF393239:ONG393239 ODJ393239:ODK393239 NTN393239:NTO393239 NJR393239:NJS393239 MZV393239:MZW393239 MPZ393239:MQA393239 MGD393239:MGE393239 LWH393239:LWI393239 LML393239:LMM393239 LCP393239:LCQ393239 KST393239:KSU393239 KIX393239:KIY393239 JZB393239:JZC393239 JPF393239:JPG393239 JFJ393239:JFK393239 IVN393239:IVO393239 ILR393239:ILS393239 IBV393239:IBW393239 HRZ393239:HSA393239 HID393239:HIE393239 GYH393239:GYI393239 GOL393239:GOM393239 GEP393239:GEQ393239 FUT393239:FUU393239 FKX393239:FKY393239 FBB393239:FBC393239 ERF393239:ERG393239 EHJ393239:EHK393239 DXN393239:DXO393239 DNR393239:DNS393239 DDV393239:DDW393239 CTZ393239:CUA393239 CKD393239:CKE393239 CAH393239:CAI393239 BQL393239:BQM393239 BGP393239:BGQ393239 AWT393239:AWU393239 AMX393239:AMY393239 ADB393239:ADC393239 TF393239:TG393239 JJ393239:JK393239 N393239:O393239 WVV327703:WVW327703 WLZ327703:WMA327703 WCD327703:WCE327703 VSH327703:VSI327703 VIL327703:VIM327703 UYP327703:UYQ327703 UOT327703:UOU327703 UEX327703:UEY327703 TVB327703:TVC327703 TLF327703:TLG327703 TBJ327703:TBK327703 SRN327703:SRO327703 SHR327703:SHS327703 RXV327703:RXW327703 RNZ327703:ROA327703 RED327703:REE327703 QUH327703:QUI327703 QKL327703:QKM327703 QAP327703:QAQ327703 PQT327703:PQU327703 PGX327703:PGY327703 OXB327703:OXC327703 ONF327703:ONG327703 ODJ327703:ODK327703 NTN327703:NTO327703 NJR327703:NJS327703 MZV327703:MZW327703 MPZ327703:MQA327703 MGD327703:MGE327703 LWH327703:LWI327703 LML327703:LMM327703 LCP327703:LCQ327703 KST327703:KSU327703 KIX327703:KIY327703 JZB327703:JZC327703 JPF327703:JPG327703 JFJ327703:JFK327703 IVN327703:IVO327703 ILR327703:ILS327703 IBV327703:IBW327703 HRZ327703:HSA327703 HID327703:HIE327703 GYH327703:GYI327703 GOL327703:GOM327703 GEP327703:GEQ327703 FUT327703:FUU327703 FKX327703:FKY327703 FBB327703:FBC327703 ERF327703:ERG327703 EHJ327703:EHK327703 DXN327703:DXO327703 DNR327703:DNS327703 DDV327703:DDW327703 CTZ327703:CUA327703 CKD327703:CKE327703 CAH327703:CAI327703 BQL327703:BQM327703 BGP327703:BGQ327703 AWT327703:AWU327703 AMX327703:AMY327703 ADB327703:ADC327703 TF327703:TG327703 JJ327703:JK327703 N327703:O327703 WVV262167:WVW262167 WLZ262167:WMA262167 WCD262167:WCE262167 VSH262167:VSI262167 VIL262167:VIM262167 UYP262167:UYQ262167 UOT262167:UOU262167 UEX262167:UEY262167 TVB262167:TVC262167 TLF262167:TLG262167 TBJ262167:TBK262167 SRN262167:SRO262167 SHR262167:SHS262167 RXV262167:RXW262167 RNZ262167:ROA262167 RED262167:REE262167 QUH262167:QUI262167 QKL262167:QKM262167 QAP262167:QAQ262167 PQT262167:PQU262167 PGX262167:PGY262167 OXB262167:OXC262167 ONF262167:ONG262167 ODJ262167:ODK262167 NTN262167:NTO262167 NJR262167:NJS262167 MZV262167:MZW262167 MPZ262167:MQA262167 MGD262167:MGE262167 LWH262167:LWI262167 LML262167:LMM262167 LCP262167:LCQ262167 KST262167:KSU262167 KIX262167:KIY262167 JZB262167:JZC262167 JPF262167:JPG262167 JFJ262167:JFK262167 IVN262167:IVO262167 ILR262167:ILS262167 IBV262167:IBW262167 HRZ262167:HSA262167 HID262167:HIE262167 GYH262167:GYI262167 GOL262167:GOM262167 GEP262167:GEQ262167 FUT262167:FUU262167 FKX262167:FKY262167 FBB262167:FBC262167 ERF262167:ERG262167 EHJ262167:EHK262167 DXN262167:DXO262167 DNR262167:DNS262167 DDV262167:DDW262167 CTZ262167:CUA262167 CKD262167:CKE262167 CAH262167:CAI262167 BQL262167:BQM262167 BGP262167:BGQ262167 AWT262167:AWU262167 AMX262167:AMY262167 ADB262167:ADC262167 TF262167:TG262167 JJ262167:JK262167 N262167:O262167 WVV196631:WVW196631 WLZ196631:WMA196631 WCD196631:WCE196631 VSH196631:VSI196631 VIL196631:VIM196631 UYP196631:UYQ196631 UOT196631:UOU196631 UEX196631:UEY196631 TVB196631:TVC196631 TLF196631:TLG196631 TBJ196631:TBK196631 SRN196631:SRO196631 SHR196631:SHS196631 RXV196631:RXW196631 RNZ196631:ROA196631 RED196631:REE196631 QUH196631:QUI196631 QKL196631:QKM196631 QAP196631:QAQ196631 PQT196631:PQU196631 PGX196631:PGY196631 OXB196631:OXC196631 ONF196631:ONG196631 ODJ196631:ODK196631 NTN196631:NTO196631 NJR196631:NJS196631 MZV196631:MZW196631 MPZ196631:MQA196631 MGD196631:MGE196631 LWH196631:LWI196631 LML196631:LMM196631 LCP196631:LCQ196631 KST196631:KSU196631 KIX196631:KIY196631 JZB196631:JZC196631 JPF196631:JPG196631 JFJ196631:JFK196631 IVN196631:IVO196631 ILR196631:ILS196631 IBV196631:IBW196631 HRZ196631:HSA196631 HID196631:HIE196631 GYH196631:GYI196631 GOL196631:GOM196631 GEP196631:GEQ196631 FUT196631:FUU196631 FKX196631:FKY196631 FBB196631:FBC196631 ERF196631:ERG196631 EHJ196631:EHK196631 DXN196631:DXO196631 DNR196631:DNS196631 DDV196631:DDW196631 CTZ196631:CUA196631 CKD196631:CKE196631 CAH196631:CAI196631 BQL196631:BQM196631 BGP196631:BGQ196631 AWT196631:AWU196631 AMX196631:AMY196631 ADB196631:ADC196631 TF196631:TG196631 JJ196631:JK196631 N196631:O196631 WVV131095:WVW131095 WLZ131095:WMA131095 WCD131095:WCE131095 VSH131095:VSI131095 VIL131095:VIM131095 UYP131095:UYQ131095 UOT131095:UOU131095 UEX131095:UEY131095 TVB131095:TVC131095 TLF131095:TLG131095 TBJ131095:TBK131095 SRN131095:SRO131095 SHR131095:SHS131095 RXV131095:RXW131095 RNZ131095:ROA131095 RED131095:REE131095 QUH131095:QUI131095 QKL131095:QKM131095 QAP131095:QAQ131095 PQT131095:PQU131095 PGX131095:PGY131095 OXB131095:OXC131095 ONF131095:ONG131095 ODJ131095:ODK131095 NTN131095:NTO131095 NJR131095:NJS131095 MZV131095:MZW131095 MPZ131095:MQA131095 MGD131095:MGE131095 LWH131095:LWI131095 LML131095:LMM131095 LCP131095:LCQ131095 KST131095:KSU131095 KIX131095:KIY131095 JZB131095:JZC131095 JPF131095:JPG131095 JFJ131095:JFK131095 IVN131095:IVO131095 ILR131095:ILS131095 IBV131095:IBW131095 HRZ131095:HSA131095 HID131095:HIE131095 GYH131095:GYI131095 GOL131095:GOM131095 GEP131095:GEQ131095 FUT131095:FUU131095 FKX131095:FKY131095 FBB131095:FBC131095 ERF131095:ERG131095 EHJ131095:EHK131095 DXN131095:DXO131095 DNR131095:DNS131095 DDV131095:DDW131095 CTZ131095:CUA131095 CKD131095:CKE131095 CAH131095:CAI131095 BQL131095:BQM131095 BGP131095:BGQ131095 AWT131095:AWU131095 AMX131095:AMY131095 ADB131095:ADC131095 TF131095:TG131095 JJ131095:JK131095 N131095:O131095 WVV65559:WVW65559 WLZ65559:WMA65559 WCD65559:WCE65559 VSH65559:VSI65559 VIL65559:VIM65559 UYP65559:UYQ65559 UOT65559:UOU65559 UEX65559:UEY65559 TVB65559:TVC65559 TLF65559:TLG65559 TBJ65559:TBK65559 SRN65559:SRO65559 SHR65559:SHS65559 RXV65559:RXW65559 RNZ65559:ROA65559 RED65559:REE65559 QUH65559:QUI65559 QKL65559:QKM65559 QAP65559:QAQ65559 PQT65559:PQU65559 PGX65559:PGY65559 OXB65559:OXC65559 ONF65559:ONG65559 ODJ65559:ODK65559 NTN65559:NTO65559 NJR65559:NJS65559 MZV65559:MZW65559 MPZ65559:MQA65559 MGD65559:MGE65559 LWH65559:LWI65559 LML65559:LMM65559 LCP65559:LCQ65559 KST65559:KSU65559 KIX65559:KIY65559 JZB65559:JZC65559 JPF65559:JPG65559 JFJ65559:JFK65559 IVN65559:IVO65559 ILR65559:ILS65559 IBV65559:IBW65559 HRZ65559:HSA65559 HID65559:HIE65559 GYH65559:GYI65559 GOL65559:GOM65559 GEP65559:GEQ65559 FUT65559:FUU65559 FKX65559:FKY65559 FBB65559:FBC65559 ERF65559:ERG65559 EHJ65559:EHK65559 DXN65559:DXO65559 DNR65559:DNS65559 DDV65559:DDW65559 CTZ65559:CUA65559 CKD65559:CKE65559 CAH65559:CAI65559 BQL65559:BQM65559 BGP65559:BGQ65559 AWT65559:AWU65559 AMX65559:AMY65559 ADB65559:ADC65559 TF65559:TG65559 JJ65559:JK65559 N65559:O65559 WVV35:WVW35 WLZ35:WMA35 WCD35:WCE35 VSH35:VSI35 VIL35:VIM35 UYP35:UYQ35 UOT35:UOU35 UEX35:UEY35 TVB35:TVC35 TLF35:TLG35 TBJ35:TBK35 SRN35:SRO35 SHR35:SHS35 RXV35:RXW35 RNZ35:ROA35 RED35:REE35 QUH35:QUI35 QKL35:QKM35 QAP35:QAQ35 PQT35:PQU35 PGX35:PGY35 OXB35:OXC35 ONF35:ONG35 ODJ35:ODK35 NTN35:NTO35 NJR35:NJS35 MZV35:MZW35 MPZ35:MQA35 MGD35:MGE35 LWH35:LWI35 LML35:LMM35 LCP35:LCQ35 KST35:KSU35 KIX35:KIY35 JZB35:JZC35 JPF35:JPG35 JFJ35:JFK35 IVN35:IVO35 ILR35:ILS35 IBV35:IBW35 HRZ35:HSA35 HID35:HIE35 GYH35:GYI35 GOL35:GOM35 GEP35:GEQ35 FUT35:FUU35 FKX35:FKY35 FBB35:FBC35 ERF35:ERG35 EHJ35:EHK35 DXN35:DXO35 DNR35:DNS35 DDV35:DDW35 CTZ35:CUA35 CKD35:CKE35 CAH35:CAI35 BQL35:BQM35 BGP35:BGQ35 AWT35:AWU35 AMX35:AMY35 ADB35:ADC35 TF35:TG35 JJ35:JK35 N35:O35 WWO983061:WWP983061 WMS983061:WMT983061 WCW983061:WCX983061 VTA983061:VTB983061 VJE983061:VJF983061 UZI983061:UZJ983061 UPM983061:UPN983061 UFQ983061:UFR983061 TVU983061:TVV983061 TLY983061:TLZ983061 TCC983061:TCD983061 SSG983061:SSH983061 SIK983061:SIL983061 RYO983061:RYP983061 ROS983061:ROT983061 REW983061:REX983061 QVA983061:QVB983061 QLE983061:QLF983061 QBI983061:QBJ983061 PRM983061:PRN983061 PHQ983061:PHR983061 OXU983061:OXV983061 ONY983061:ONZ983061 OEC983061:OED983061 NUG983061:NUH983061 NKK983061:NKL983061 NAO983061:NAP983061 MQS983061:MQT983061 MGW983061:MGX983061 LXA983061:LXB983061 LNE983061:LNF983061 LDI983061:LDJ983061 KTM983061:KTN983061 KJQ983061:KJR983061 JZU983061:JZV983061 JPY983061:JPZ983061 JGC983061:JGD983061 IWG983061:IWH983061 IMK983061:IML983061 ICO983061:ICP983061 HSS983061:HST983061 HIW983061:HIX983061 GZA983061:GZB983061 GPE983061:GPF983061 GFI983061:GFJ983061 FVM983061:FVN983061 FLQ983061:FLR983061 FBU983061:FBV983061 ERY983061:ERZ983061 EIC983061:EID983061 DYG983061:DYH983061 DOK983061:DOL983061 DEO983061:DEP983061 CUS983061:CUT983061 CKW983061:CKX983061 CBA983061:CBB983061 BRE983061:BRF983061 BHI983061:BHJ983061 AXM983061:AXN983061 ANQ983061:ANR983061 ADU983061:ADV983061 TY983061:TZ983061 KC983061:KD983061 AG983061:AH983061 WWO917525:WWP917525 WMS917525:WMT917525 WCW917525:WCX917525 VTA917525:VTB917525 VJE917525:VJF917525 UZI917525:UZJ917525 UPM917525:UPN917525 UFQ917525:UFR917525 TVU917525:TVV917525 TLY917525:TLZ917525 TCC917525:TCD917525 SSG917525:SSH917525 SIK917525:SIL917525 RYO917525:RYP917525 ROS917525:ROT917525 REW917525:REX917525 QVA917525:QVB917525 QLE917525:QLF917525 QBI917525:QBJ917525 PRM917525:PRN917525 PHQ917525:PHR917525 OXU917525:OXV917525 ONY917525:ONZ917525 OEC917525:OED917525 NUG917525:NUH917525 NKK917525:NKL917525 NAO917525:NAP917525 MQS917525:MQT917525 MGW917525:MGX917525 LXA917525:LXB917525 LNE917525:LNF917525 LDI917525:LDJ917525 KTM917525:KTN917525 KJQ917525:KJR917525 JZU917525:JZV917525 JPY917525:JPZ917525 JGC917525:JGD917525 IWG917525:IWH917525 IMK917525:IML917525 ICO917525:ICP917525 HSS917525:HST917525 HIW917525:HIX917525 GZA917525:GZB917525 GPE917525:GPF917525 GFI917525:GFJ917525 FVM917525:FVN917525 FLQ917525:FLR917525 FBU917525:FBV917525 ERY917525:ERZ917525 EIC917525:EID917525 DYG917525:DYH917525 DOK917525:DOL917525 DEO917525:DEP917525 CUS917525:CUT917525 CKW917525:CKX917525 CBA917525:CBB917525 BRE917525:BRF917525 BHI917525:BHJ917525 AXM917525:AXN917525 ANQ917525:ANR917525 ADU917525:ADV917525 TY917525:TZ917525 KC917525:KD917525 AG917525:AH917525 WWO851989:WWP851989 WMS851989:WMT851989 WCW851989:WCX851989 VTA851989:VTB851989 VJE851989:VJF851989 UZI851989:UZJ851989 UPM851989:UPN851989 UFQ851989:UFR851989 TVU851989:TVV851989 TLY851989:TLZ851989 TCC851989:TCD851989 SSG851989:SSH851989 SIK851989:SIL851989 RYO851989:RYP851989 ROS851989:ROT851989 REW851989:REX851989 QVA851989:QVB851989 QLE851989:QLF851989 QBI851989:QBJ851989 PRM851989:PRN851989 PHQ851989:PHR851989 OXU851989:OXV851989 ONY851989:ONZ851989 OEC851989:OED851989 NUG851989:NUH851989 NKK851989:NKL851989 NAO851989:NAP851989 MQS851989:MQT851989 MGW851989:MGX851989 LXA851989:LXB851989 LNE851989:LNF851989 LDI851989:LDJ851989 KTM851989:KTN851989 KJQ851989:KJR851989 JZU851989:JZV851989 JPY851989:JPZ851989 JGC851989:JGD851989 IWG851989:IWH851989 IMK851989:IML851989 ICO851989:ICP851989 HSS851989:HST851989 HIW851989:HIX851989 GZA851989:GZB851989 GPE851989:GPF851989 GFI851989:GFJ851989 FVM851989:FVN851989 FLQ851989:FLR851989 FBU851989:FBV851989 ERY851989:ERZ851989 EIC851989:EID851989 DYG851989:DYH851989 DOK851989:DOL851989 DEO851989:DEP851989 CUS851989:CUT851989 CKW851989:CKX851989 CBA851989:CBB851989 BRE851989:BRF851989 BHI851989:BHJ851989 AXM851989:AXN851989 ANQ851989:ANR851989 ADU851989:ADV851989 TY851989:TZ851989 KC851989:KD851989 AG851989:AH851989 WWO786453:WWP786453 WMS786453:WMT786453 WCW786453:WCX786453 VTA786453:VTB786453 VJE786453:VJF786453 UZI786453:UZJ786453 UPM786453:UPN786453 UFQ786453:UFR786453 TVU786453:TVV786453 TLY786453:TLZ786453 TCC786453:TCD786453 SSG786453:SSH786453 SIK786453:SIL786453 RYO786453:RYP786453 ROS786453:ROT786453 REW786453:REX786453 QVA786453:QVB786453 QLE786453:QLF786453 QBI786453:QBJ786453 PRM786453:PRN786453 PHQ786453:PHR786453 OXU786453:OXV786453 ONY786453:ONZ786453 OEC786453:OED786453 NUG786453:NUH786453 NKK786453:NKL786453 NAO786453:NAP786453 MQS786453:MQT786453 MGW786453:MGX786453 LXA786453:LXB786453 LNE786453:LNF786453 LDI786453:LDJ786453 KTM786453:KTN786453 KJQ786453:KJR786453 JZU786453:JZV786453 JPY786453:JPZ786453 JGC786453:JGD786453 IWG786453:IWH786453 IMK786453:IML786453 ICO786453:ICP786453 HSS786453:HST786453 HIW786453:HIX786453 GZA786453:GZB786453 GPE786453:GPF786453 GFI786453:GFJ786453 FVM786453:FVN786453 FLQ786453:FLR786453 FBU786453:FBV786453 ERY786453:ERZ786453 EIC786453:EID786453 DYG786453:DYH786453 DOK786453:DOL786453 DEO786453:DEP786453 CUS786453:CUT786453 CKW786453:CKX786453 CBA786453:CBB786453 BRE786453:BRF786453 BHI786453:BHJ786453 AXM786453:AXN786453 ANQ786453:ANR786453 ADU786453:ADV786453 TY786453:TZ786453 KC786453:KD786453 AG786453:AH786453 WWO720917:WWP720917 WMS720917:WMT720917 WCW720917:WCX720917 VTA720917:VTB720917 VJE720917:VJF720917 UZI720917:UZJ720917 UPM720917:UPN720917 UFQ720917:UFR720917 TVU720917:TVV720917 TLY720917:TLZ720917 TCC720917:TCD720917 SSG720917:SSH720917 SIK720917:SIL720917 RYO720917:RYP720917 ROS720917:ROT720917 REW720917:REX720917 QVA720917:QVB720917 QLE720917:QLF720917 QBI720917:QBJ720917 PRM720917:PRN720917 PHQ720917:PHR720917 OXU720917:OXV720917 ONY720917:ONZ720917 OEC720917:OED720917 NUG720917:NUH720917 NKK720917:NKL720917 NAO720917:NAP720917 MQS720917:MQT720917 MGW720917:MGX720917 LXA720917:LXB720917 LNE720917:LNF720917 LDI720917:LDJ720917 KTM720917:KTN720917 KJQ720917:KJR720917 JZU720917:JZV720917 JPY720917:JPZ720917 JGC720917:JGD720917 IWG720917:IWH720917 IMK720917:IML720917 ICO720917:ICP720917 HSS720917:HST720917 HIW720917:HIX720917 GZA720917:GZB720917 GPE720917:GPF720917 GFI720917:GFJ720917 FVM720917:FVN720917 FLQ720917:FLR720917 FBU720917:FBV720917 ERY720917:ERZ720917 EIC720917:EID720917 DYG720917:DYH720917 DOK720917:DOL720917 DEO720917:DEP720917 CUS720917:CUT720917 CKW720917:CKX720917 CBA720917:CBB720917 BRE720917:BRF720917 BHI720917:BHJ720917 AXM720917:AXN720917 ANQ720917:ANR720917 ADU720917:ADV720917 TY720917:TZ720917 KC720917:KD720917 AG720917:AH720917 WWO655381:WWP655381 WMS655381:WMT655381 WCW655381:WCX655381 VTA655381:VTB655381 VJE655381:VJF655381 UZI655381:UZJ655381 UPM655381:UPN655381 UFQ655381:UFR655381 TVU655381:TVV655381 TLY655381:TLZ655381 TCC655381:TCD655381 SSG655381:SSH655381 SIK655381:SIL655381 RYO655381:RYP655381 ROS655381:ROT655381 REW655381:REX655381 QVA655381:QVB655381 QLE655381:QLF655381 QBI655381:QBJ655381 PRM655381:PRN655381 PHQ655381:PHR655381 OXU655381:OXV655381 ONY655381:ONZ655381 OEC655381:OED655381 NUG655381:NUH655381 NKK655381:NKL655381 NAO655381:NAP655381 MQS655381:MQT655381 MGW655381:MGX655381 LXA655381:LXB655381 LNE655381:LNF655381 LDI655381:LDJ655381 KTM655381:KTN655381 KJQ655381:KJR655381 JZU655381:JZV655381 JPY655381:JPZ655381 JGC655381:JGD655381 IWG655381:IWH655381 IMK655381:IML655381 ICO655381:ICP655381 HSS655381:HST655381 HIW655381:HIX655381 GZA655381:GZB655381 GPE655381:GPF655381 GFI655381:GFJ655381 FVM655381:FVN655381 FLQ655381:FLR655381 FBU655381:FBV655381 ERY655381:ERZ655381 EIC655381:EID655381 DYG655381:DYH655381 DOK655381:DOL655381 DEO655381:DEP655381 CUS655381:CUT655381 CKW655381:CKX655381 CBA655381:CBB655381 BRE655381:BRF655381 BHI655381:BHJ655381 AXM655381:AXN655381 ANQ655381:ANR655381 ADU655381:ADV655381 TY655381:TZ655381 KC655381:KD655381 AG655381:AH655381 WWO589845:WWP589845 WMS589845:WMT589845 WCW589845:WCX589845 VTA589845:VTB589845 VJE589845:VJF589845 UZI589845:UZJ589845 UPM589845:UPN589845 UFQ589845:UFR589845 TVU589845:TVV589845 TLY589845:TLZ589845 TCC589845:TCD589845 SSG589845:SSH589845 SIK589845:SIL589845 RYO589845:RYP589845 ROS589845:ROT589845 REW589845:REX589845 QVA589845:QVB589845 QLE589845:QLF589845 QBI589845:QBJ589845 PRM589845:PRN589845 PHQ589845:PHR589845 OXU589845:OXV589845 ONY589845:ONZ589845 OEC589845:OED589845 NUG589845:NUH589845 NKK589845:NKL589845 NAO589845:NAP589845 MQS589845:MQT589845 MGW589845:MGX589845 LXA589845:LXB589845 LNE589845:LNF589845 LDI589845:LDJ589845 KTM589845:KTN589845 KJQ589845:KJR589845 JZU589845:JZV589845 JPY589845:JPZ589845 JGC589845:JGD589845 IWG589845:IWH589845 IMK589845:IML589845 ICO589845:ICP589845 HSS589845:HST589845 HIW589845:HIX589845 GZA589845:GZB589845 GPE589845:GPF589845 GFI589845:GFJ589845 FVM589845:FVN589845 FLQ589845:FLR589845 FBU589845:FBV589845 ERY589845:ERZ589845 EIC589845:EID589845 DYG589845:DYH589845 DOK589845:DOL589845 DEO589845:DEP589845 CUS589845:CUT589845 CKW589845:CKX589845 CBA589845:CBB589845 BRE589845:BRF589845 BHI589845:BHJ589845 AXM589845:AXN589845 ANQ589845:ANR589845 ADU589845:ADV589845 TY589845:TZ589845 KC589845:KD589845 AG589845:AH589845 WWO524309:WWP524309 WMS524309:WMT524309 WCW524309:WCX524309 VTA524309:VTB524309 VJE524309:VJF524309 UZI524309:UZJ524309 UPM524309:UPN524309 UFQ524309:UFR524309 TVU524309:TVV524309 TLY524309:TLZ524309 TCC524309:TCD524309 SSG524309:SSH524309 SIK524309:SIL524309 RYO524309:RYP524309 ROS524309:ROT524309 REW524309:REX524309 QVA524309:QVB524309 QLE524309:QLF524309 QBI524309:QBJ524309 PRM524309:PRN524309 PHQ524309:PHR524309 OXU524309:OXV524309 ONY524309:ONZ524309 OEC524309:OED524309 NUG524309:NUH524309 NKK524309:NKL524309 NAO524309:NAP524309 MQS524309:MQT524309 MGW524309:MGX524309 LXA524309:LXB524309 LNE524309:LNF524309 LDI524309:LDJ524309 KTM524309:KTN524309 KJQ524309:KJR524309 JZU524309:JZV524309 JPY524309:JPZ524309 JGC524309:JGD524309 IWG524309:IWH524309 IMK524309:IML524309 ICO524309:ICP524309 HSS524309:HST524309 HIW524309:HIX524309 GZA524309:GZB524309 GPE524309:GPF524309 GFI524309:GFJ524309 FVM524309:FVN524309 FLQ524309:FLR524309 FBU524309:FBV524309 ERY524309:ERZ524309 EIC524309:EID524309 DYG524309:DYH524309 DOK524309:DOL524309 DEO524309:DEP524309 CUS524309:CUT524309 CKW524309:CKX524309 CBA524309:CBB524309 BRE524309:BRF524309 BHI524309:BHJ524309 AXM524309:AXN524309 ANQ524309:ANR524309 ADU524309:ADV524309 TY524309:TZ524309 KC524309:KD524309 AG524309:AH524309 WWO458773:WWP458773 WMS458773:WMT458773 WCW458773:WCX458773 VTA458773:VTB458773 VJE458773:VJF458773 UZI458773:UZJ458773 UPM458773:UPN458773 UFQ458773:UFR458773 TVU458773:TVV458773 TLY458773:TLZ458773 TCC458773:TCD458773 SSG458773:SSH458773 SIK458773:SIL458773 RYO458773:RYP458773 ROS458773:ROT458773 REW458773:REX458773 QVA458773:QVB458773 QLE458773:QLF458773 QBI458773:QBJ458773 PRM458773:PRN458773 PHQ458773:PHR458773 OXU458773:OXV458773 ONY458773:ONZ458773 OEC458773:OED458773 NUG458773:NUH458773 NKK458773:NKL458773 NAO458773:NAP458773 MQS458773:MQT458773 MGW458773:MGX458773 LXA458773:LXB458773 LNE458773:LNF458773 LDI458773:LDJ458773 KTM458773:KTN458773 KJQ458773:KJR458773 JZU458773:JZV458773 JPY458773:JPZ458773 JGC458773:JGD458773 IWG458773:IWH458773 IMK458773:IML458773 ICO458773:ICP458773 HSS458773:HST458773 HIW458773:HIX458773 GZA458773:GZB458773 GPE458773:GPF458773 GFI458773:GFJ458773 FVM458773:FVN458773 FLQ458773:FLR458773 FBU458773:FBV458773 ERY458773:ERZ458773 EIC458773:EID458773 DYG458773:DYH458773 DOK458773:DOL458773 DEO458773:DEP458773 CUS458773:CUT458773 CKW458773:CKX458773 CBA458773:CBB458773 BRE458773:BRF458773 BHI458773:BHJ458773 AXM458773:AXN458773 ANQ458773:ANR458773 ADU458773:ADV458773 TY458773:TZ458773 KC458773:KD458773 AG458773:AH458773 WWO393237:WWP393237 WMS393237:WMT393237 WCW393237:WCX393237 VTA393237:VTB393237 VJE393237:VJF393237 UZI393237:UZJ393237 UPM393237:UPN393237 UFQ393237:UFR393237 TVU393237:TVV393237 TLY393237:TLZ393237 TCC393237:TCD393237 SSG393237:SSH393237 SIK393237:SIL393237 RYO393237:RYP393237 ROS393237:ROT393237 REW393237:REX393237 QVA393237:QVB393237 QLE393237:QLF393237 QBI393237:QBJ393237 PRM393237:PRN393237 PHQ393237:PHR393237 OXU393237:OXV393237 ONY393237:ONZ393237 OEC393237:OED393237 NUG393237:NUH393237 NKK393237:NKL393237 NAO393237:NAP393237 MQS393237:MQT393237 MGW393237:MGX393237 LXA393237:LXB393237 LNE393237:LNF393237 LDI393237:LDJ393237 KTM393237:KTN393237 KJQ393237:KJR393237 JZU393237:JZV393237 JPY393237:JPZ393237 JGC393237:JGD393237 IWG393237:IWH393237 IMK393237:IML393237 ICO393237:ICP393237 HSS393237:HST393237 HIW393237:HIX393237 GZA393237:GZB393237 GPE393237:GPF393237 GFI393237:GFJ393237 FVM393237:FVN393237 FLQ393237:FLR393237 FBU393237:FBV393237 ERY393237:ERZ393237 EIC393237:EID393237 DYG393237:DYH393237 DOK393237:DOL393237 DEO393237:DEP393237 CUS393237:CUT393237 CKW393237:CKX393237 CBA393237:CBB393237 BRE393237:BRF393237 BHI393237:BHJ393237 AXM393237:AXN393237 ANQ393237:ANR393237 ADU393237:ADV393237 TY393237:TZ393237 KC393237:KD393237 AG393237:AH393237 WWO327701:WWP327701 WMS327701:WMT327701 WCW327701:WCX327701 VTA327701:VTB327701 VJE327701:VJF327701 UZI327701:UZJ327701 UPM327701:UPN327701 UFQ327701:UFR327701 TVU327701:TVV327701 TLY327701:TLZ327701 TCC327701:TCD327701 SSG327701:SSH327701 SIK327701:SIL327701 RYO327701:RYP327701 ROS327701:ROT327701 REW327701:REX327701 QVA327701:QVB327701 QLE327701:QLF327701 QBI327701:QBJ327701 PRM327701:PRN327701 PHQ327701:PHR327701 OXU327701:OXV327701 ONY327701:ONZ327701 OEC327701:OED327701 NUG327701:NUH327701 NKK327701:NKL327701 NAO327701:NAP327701 MQS327701:MQT327701 MGW327701:MGX327701 LXA327701:LXB327701 LNE327701:LNF327701 LDI327701:LDJ327701 KTM327701:KTN327701 KJQ327701:KJR327701 JZU327701:JZV327701 JPY327701:JPZ327701 JGC327701:JGD327701 IWG327701:IWH327701 IMK327701:IML327701 ICO327701:ICP327701 HSS327701:HST327701 HIW327701:HIX327701 GZA327701:GZB327701 GPE327701:GPF327701 GFI327701:GFJ327701 FVM327701:FVN327701 FLQ327701:FLR327701 FBU327701:FBV327701 ERY327701:ERZ327701 EIC327701:EID327701 DYG327701:DYH327701 DOK327701:DOL327701 DEO327701:DEP327701 CUS327701:CUT327701 CKW327701:CKX327701 CBA327701:CBB327701 BRE327701:BRF327701 BHI327701:BHJ327701 AXM327701:AXN327701 ANQ327701:ANR327701 ADU327701:ADV327701 TY327701:TZ327701 KC327701:KD327701 AG327701:AH327701 WWO262165:WWP262165 WMS262165:WMT262165 WCW262165:WCX262165 VTA262165:VTB262165 VJE262165:VJF262165 UZI262165:UZJ262165 UPM262165:UPN262165 UFQ262165:UFR262165 TVU262165:TVV262165 TLY262165:TLZ262165 TCC262165:TCD262165 SSG262165:SSH262165 SIK262165:SIL262165 RYO262165:RYP262165 ROS262165:ROT262165 REW262165:REX262165 QVA262165:QVB262165 QLE262165:QLF262165 QBI262165:QBJ262165 PRM262165:PRN262165 PHQ262165:PHR262165 OXU262165:OXV262165 ONY262165:ONZ262165 OEC262165:OED262165 NUG262165:NUH262165 NKK262165:NKL262165 NAO262165:NAP262165 MQS262165:MQT262165 MGW262165:MGX262165 LXA262165:LXB262165 LNE262165:LNF262165 LDI262165:LDJ262165 KTM262165:KTN262165 KJQ262165:KJR262165 JZU262165:JZV262165 JPY262165:JPZ262165 JGC262165:JGD262165 IWG262165:IWH262165 IMK262165:IML262165 ICO262165:ICP262165 HSS262165:HST262165 HIW262165:HIX262165 GZA262165:GZB262165 GPE262165:GPF262165 GFI262165:GFJ262165 FVM262165:FVN262165 FLQ262165:FLR262165 FBU262165:FBV262165 ERY262165:ERZ262165 EIC262165:EID262165 DYG262165:DYH262165 DOK262165:DOL262165 DEO262165:DEP262165 CUS262165:CUT262165 CKW262165:CKX262165 CBA262165:CBB262165 BRE262165:BRF262165 BHI262165:BHJ262165 AXM262165:AXN262165 ANQ262165:ANR262165 ADU262165:ADV262165 TY262165:TZ262165 KC262165:KD262165 AG262165:AH262165 WWO196629:WWP196629 WMS196629:WMT196629 WCW196629:WCX196629 VTA196629:VTB196629 VJE196629:VJF196629 UZI196629:UZJ196629 UPM196629:UPN196629 UFQ196629:UFR196629 TVU196629:TVV196629 TLY196629:TLZ196629 TCC196629:TCD196629 SSG196629:SSH196629 SIK196629:SIL196629 RYO196629:RYP196629 ROS196629:ROT196629 REW196629:REX196629 QVA196629:QVB196629 QLE196629:QLF196629 QBI196629:QBJ196629 PRM196629:PRN196629 PHQ196629:PHR196629 OXU196629:OXV196629 ONY196629:ONZ196629 OEC196629:OED196629 NUG196629:NUH196629 NKK196629:NKL196629 NAO196629:NAP196629 MQS196629:MQT196629 MGW196629:MGX196629 LXA196629:LXB196629 LNE196629:LNF196629 LDI196629:LDJ196629 KTM196629:KTN196629 KJQ196629:KJR196629 JZU196629:JZV196629 JPY196629:JPZ196629 JGC196629:JGD196629 IWG196629:IWH196629 IMK196629:IML196629 ICO196629:ICP196629 HSS196629:HST196629 HIW196629:HIX196629 GZA196629:GZB196629 GPE196629:GPF196629 GFI196629:GFJ196629 FVM196629:FVN196629 FLQ196629:FLR196629 FBU196629:FBV196629 ERY196629:ERZ196629 EIC196629:EID196629 DYG196629:DYH196629 DOK196629:DOL196629 DEO196629:DEP196629 CUS196629:CUT196629 CKW196629:CKX196629 CBA196629:CBB196629 BRE196629:BRF196629 BHI196629:BHJ196629 AXM196629:AXN196629 ANQ196629:ANR196629 ADU196629:ADV196629 TY196629:TZ196629 KC196629:KD196629 AG196629:AH196629 WWO131093:WWP131093 WMS131093:WMT131093 WCW131093:WCX131093 VTA131093:VTB131093 VJE131093:VJF131093 UZI131093:UZJ131093 UPM131093:UPN131093 UFQ131093:UFR131093 TVU131093:TVV131093 TLY131093:TLZ131093 TCC131093:TCD131093 SSG131093:SSH131093 SIK131093:SIL131093 RYO131093:RYP131093 ROS131093:ROT131093 REW131093:REX131093 QVA131093:QVB131093 QLE131093:QLF131093 QBI131093:QBJ131093 PRM131093:PRN131093 PHQ131093:PHR131093 OXU131093:OXV131093 ONY131093:ONZ131093 OEC131093:OED131093 NUG131093:NUH131093 NKK131093:NKL131093 NAO131093:NAP131093 MQS131093:MQT131093 MGW131093:MGX131093 LXA131093:LXB131093 LNE131093:LNF131093 LDI131093:LDJ131093 KTM131093:KTN131093 KJQ131093:KJR131093 JZU131093:JZV131093 JPY131093:JPZ131093 JGC131093:JGD131093 IWG131093:IWH131093 IMK131093:IML131093 ICO131093:ICP131093 HSS131093:HST131093 HIW131093:HIX131093 GZA131093:GZB131093 GPE131093:GPF131093 GFI131093:GFJ131093 FVM131093:FVN131093 FLQ131093:FLR131093 FBU131093:FBV131093 ERY131093:ERZ131093 EIC131093:EID131093 DYG131093:DYH131093 DOK131093:DOL131093 DEO131093:DEP131093 CUS131093:CUT131093 CKW131093:CKX131093 CBA131093:CBB131093 BRE131093:BRF131093 BHI131093:BHJ131093 AXM131093:AXN131093 ANQ131093:ANR131093 ADU131093:ADV131093 TY131093:TZ131093 KC131093:KD131093 AG131093:AH131093 WWO65557:WWP65557 WMS65557:WMT65557 WCW65557:WCX65557 VTA65557:VTB65557 VJE65557:VJF65557 UZI65557:UZJ65557 UPM65557:UPN65557 UFQ65557:UFR65557 TVU65557:TVV65557 TLY65557:TLZ65557 TCC65557:TCD65557 SSG65557:SSH65557 SIK65557:SIL65557 RYO65557:RYP65557 ROS65557:ROT65557 REW65557:REX65557 QVA65557:QVB65557 QLE65557:QLF65557 QBI65557:QBJ65557 PRM65557:PRN65557 PHQ65557:PHR65557 OXU65557:OXV65557 ONY65557:ONZ65557 OEC65557:OED65557 NUG65557:NUH65557 NKK65557:NKL65557 NAO65557:NAP65557 MQS65557:MQT65557 MGW65557:MGX65557 LXA65557:LXB65557 LNE65557:LNF65557 LDI65557:LDJ65557 KTM65557:KTN65557 KJQ65557:KJR65557 JZU65557:JZV65557 JPY65557:JPZ65557 JGC65557:JGD65557 IWG65557:IWH65557 IMK65557:IML65557 ICO65557:ICP65557 HSS65557:HST65557 HIW65557:HIX65557 GZA65557:GZB65557 GPE65557:GPF65557 GFI65557:GFJ65557 FVM65557:FVN65557 FLQ65557:FLR65557 FBU65557:FBV65557 ERY65557:ERZ65557 EIC65557:EID65557 DYG65557:DYH65557 DOK65557:DOL65557 DEO65557:DEP65557 CUS65557:CUT65557 CKW65557:CKX65557 CBA65557:CBB65557 BRE65557:BRF65557 BHI65557:BHJ65557 AXM65557:AXN65557 ANQ65557:ANR65557 ADU65557:ADV65557 TY65557:TZ65557 KC65557:KD65557 AG65557:AH65557 WWO33:WWP33 WMS33:WMT33 WCW33:WCX33 VTA33:VTB33 VJE33:VJF33 UZI33:UZJ33 UPM33:UPN33 UFQ33:UFR33 TVU33:TVV33 TLY33:TLZ33 TCC33:TCD33 SSG33:SSH33 SIK33:SIL33 RYO33:RYP33 ROS33:ROT33 REW33:REX33 QVA33:QVB33 QLE33:QLF33 QBI33:QBJ33 PRM33:PRN33 PHQ33:PHR33 OXU33:OXV33 ONY33:ONZ33 OEC33:OED33 NUG33:NUH33 NKK33:NKL33 NAO33:NAP33 MQS33:MQT33 MGW33:MGX33 LXA33:LXB33 LNE33:LNF33 LDI33:LDJ33 KTM33:KTN33 KJQ33:KJR33 JZU33:JZV33 JPY33:JPZ33 JGC33:JGD33 IWG33:IWH33 IMK33:IML33 ICO33:ICP33 HSS33:HST33 HIW33:HIX33 GZA33:GZB33 GPE33:GPF33 GFI33:GFJ33 FVM33:FVN33 FLQ33:FLR33 FBU33:FBV33 ERY33:ERZ33 EIC33:EID33 DYG33:DYH33 DOK33:DOL33 DEO33:DEP33 CUS33:CUT33 CKW33:CKX33 CBA33:CBB33 BRE33:BRF33 BHI33:BHJ33 AXM33:AXN33 ANQ33:ANR33 ADU33:ADV33 TY33:TZ33 KC33:KD33 AG33:AH33 WVV983077:WVW983077 WLZ983077:WMA983077 WCD983077:WCE983077 VSH983077:VSI983077 VIL983077:VIM983077 UYP983077:UYQ983077 UOT983077:UOU983077 UEX983077:UEY983077 TVB983077:TVC983077 TLF983077:TLG983077 TBJ983077:TBK983077 SRN983077:SRO983077 SHR983077:SHS983077 RXV983077:RXW983077 RNZ983077:ROA983077 RED983077:REE983077 QUH983077:QUI983077 QKL983077:QKM983077 QAP983077:QAQ983077 PQT983077:PQU983077 PGX983077:PGY983077 OXB983077:OXC983077 ONF983077:ONG983077 ODJ983077:ODK983077 NTN983077:NTO983077 NJR983077:NJS983077 MZV983077:MZW983077 MPZ983077:MQA983077 MGD983077:MGE983077 LWH983077:LWI983077 LML983077:LMM983077 LCP983077:LCQ983077 KST983077:KSU983077 KIX983077:KIY983077 JZB983077:JZC983077 JPF983077:JPG983077 JFJ983077:JFK983077 IVN983077:IVO983077 ILR983077:ILS983077 IBV983077:IBW983077 HRZ983077:HSA983077 HID983077:HIE983077 GYH983077:GYI983077 GOL983077:GOM983077 GEP983077:GEQ983077 FUT983077:FUU983077 FKX983077:FKY983077 FBB983077:FBC983077 ERF983077:ERG983077 EHJ983077:EHK983077 DXN983077:DXO983077 DNR983077:DNS983077 DDV983077:DDW983077 CTZ983077:CUA983077 CKD983077:CKE983077 CAH983077:CAI983077 BQL983077:BQM983077 BGP983077:BGQ983077 AWT983077:AWU983077 AMX983077:AMY983077 ADB983077:ADC983077 TF983077:TG983077 JJ983077:JK983077 N983077:O983077 WVV917541:WVW917541 WLZ917541:WMA917541 WCD917541:WCE917541 VSH917541:VSI917541 VIL917541:VIM917541 UYP917541:UYQ917541 UOT917541:UOU917541 UEX917541:UEY917541 TVB917541:TVC917541 TLF917541:TLG917541 TBJ917541:TBK917541 SRN917541:SRO917541 SHR917541:SHS917541 RXV917541:RXW917541 RNZ917541:ROA917541 RED917541:REE917541 QUH917541:QUI917541 QKL917541:QKM917541 QAP917541:QAQ917541 PQT917541:PQU917541 PGX917541:PGY917541 OXB917541:OXC917541 ONF917541:ONG917541 ODJ917541:ODK917541 NTN917541:NTO917541 NJR917541:NJS917541 MZV917541:MZW917541 MPZ917541:MQA917541 MGD917541:MGE917541 LWH917541:LWI917541 LML917541:LMM917541 LCP917541:LCQ917541 KST917541:KSU917541 KIX917541:KIY917541 JZB917541:JZC917541 JPF917541:JPG917541 JFJ917541:JFK917541 IVN917541:IVO917541 ILR917541:ILS917541 IBV917541:IBW917541 HRZ917541:HSA917541 HID917541:HIE917541 GYH917541:GYI917541 GOL917541:GOM917541 GEP917541:GEQ917541 FUT917541:FUU917541 FKX917541:FKY917541 FBB917541:FBC917541 ERF917541:ERG917541 EHJ917541:EHK917541 DXN917541:DXO917541 DNR917541:DNS917541 DDV917541:DDW917541 CTZ917541:CUA917541 CKD917541:CKE917541 CAH917541:CAI917541 BQL917541:BQM917541 BGP917541:BGQ917541 AWT917541:AWU917541 AMX917541:AMY917541 ADB917541:ADC917541 TF917541:TG917541 JJ917541:JK917541 N917541:O917541 WVV852005:WVW852005 WLZ852005:WMA852005 WCD852005:WCE852005 VSH852005:VSI852005 VIL852005:VIM852005 UYP852005:UYQ852005 UOT852005:UOU852005 UEX852005:UEY852005 TVB852005:TVC852005 TLF852005:TLG852005 TBJ852005:TBK852005 SRN852005:SRO852005 SHR852005:SHS852005 RXV852005:RXW852005 RNZ852005:ROA852005 RED852005:REE852005 QUH852005:QUI852005 QKL852005:QKM852005 QAP852005:QAQ852005 PQT852005:PQU852005 PGX852005:PGY852005 OXB852005:OXC852005 ONF852005:ONG852005 ODJ852005:ODK852005 NTN852005:NTO852005 NJR852005:NJS852005 MZV852005:MZW852005 MPZ852005:MQA852005 MGD852005:MGE852005 LWH852005:LWI852005 LML852005:LMM852005 LCP852005:LCQ852005 KST852005:KSU852005 KIX852005:KIY852005 JZB852005:JZC852005 JPF852005:JPG852005 JFJ852005:JFK852005 IVN852005:IVO852005 ILR852005:ILS852005 IBV852005:IBW852005 HRZ852005:HSA852005 HID852005:HIE852005 GYH852005:GYI852005 GOL852005:GOM852005 GEP852005:GEQ852005 FUT852005:FUU852005 FKX852005:FKY852005 FBB852005:FBC852005 ERF852005:ERG852005 EHJ852005:EHK852005 DXN852005:DXO852005 DNR852005:DNS852005 DDV852005:DDW852005 CTZ852005:CUA852005 CKD852005:CKE852005 CAH852005:CAI852005 BQL852005:BQM852005 BGP852005:BGQ852005 AWT852005:AWU852005 AMX852005:AMY852005 ADB852005:ADC852005 TF852005:TG852005 JJ852005:JK852005 N852005:O852005 WVV786469:WVW786469 WLZ786469:WMA786469 WCD786469:WCE786469 VSH786469:VSI786469 VIL786469:VIM786469 UYP786469:UYQ786469 UOT786469:UOU786469 UEX786469:UEY786469 TVB786469:TVC786469 TLF786469:TLG786469 TBJ786469:TBK786469 SRN786469:SRO786469 SHR786469:SHS786469 RXV786469:RXW786469 RNZ786469:ROA786469 RED786469:REE786469 QUH786469:QUI786469 QKL786469:QKM786469 QAP786469:QAQ786469 PQT786469:PQU786469 PGX786469:PGY786469 OXB786469:OXC786469 ONF786469:ONG786469 ODJ786469:ODK786469 NTN786469:NTO786469 NJR786469:NJS786469 MZV786469:MZW786469 MPZ786469:MQA786469 MGD786469:MGE786469 LWH786469:LWI786469 LML786469:LMM786469 LCP786469:LCQ786469 KST786469:KSU786469 KIX786469:KIY786469 JZB786469:JZC786469 JPF786469:JPG786469 JFJ786469:JFK786469 IVN786469:IVO786469 ILR786469:ILS786469 IBV786469:IBW786469 HRZ786469:HSA786469 HID786469:HIE786469 GYH786469:GYI786469 GOL786469:GOM786469 GEP786469:GEQ786469 FUT786469:FUU786469 FKX786469:FKY786469 FBB786469:FBC786469 ERF786469:ERG786469 EHJ786469:EHK786469 DXN786469:DXO786469 DNR786469:DNS786469 DDV786469:DDW786469 CTZ786469:CUA786469 CKD786469:CKE786469 CAH786469:CAI786469 BQL786469:BQM786469 BGP786469:BGQ786469 AWT786469:AWU786469 AMX786469:AMY786469 ADB786469:ADC786469 TF786469:TG786469 JJ786469:JK786469 N786469:O786469 WVV720933:WVW720933 WLZ720933:WMA720933 WCD720933:WCE720933 VSH720933:VSI720933 VIL720933:VIM720933 UYP720933:UYQ720933 UOT720933:UOU720933 UEX720933:UEY720933 TVB720933:TVC720933 TLF720933:TLG720933 TBJ720933:TBK720933 SRN720933:SRO720933 SHR720933:SHS720933 RXV720933:RXW720933 RNZ720933:ROA720933 RED720933:REE720933 QUH720933:QUI720933 QKL720933:QKM720933 QAP720933:QAQ720933 PQT720933:PQU720933 PGX720933:PGY720933 OXB720933:OXC720933 ONF720933:ONG720933 ODJ720933:ODK720933 NTN720933:NTO720933 NJR720933:NJS720933 MZV720933:MZW720933 MPZ720933:MQA720933 MGD720933:MGE720933 LWH720933:LWI720933 LML720933:LMM720933 LCP720933:LCQ720933 KST720933:KSU720933 KIX720933:KIY720933 JZB720933:JZC720933 JPF720933:JPG720933 JFJ720933:JFK720933 IVN720933:IVO720933 ILR720933:ILS720933 IBV720933:IBW720933 HRZ720933:HSA720933 HID720933:HIE720933 GYH720933:GYI720933 GOL720933:GOM720933 GEP720933:GEQ720933 FUT720933:FUU720933 FKX720933:FKY720933 FBB720933:FBC720933 ERF720933:ERG720933 EHJ720933:EHK720933 DXN720933:DXO720933 DNR720933:DNS720933 DDV720933:DDW720933 CTZ720933:CUA720933 CKD720933:CKE720933 CAH720933:CAI720933 BQL720933:BQM720933 BGP720933:BGQ720933 AWT720933:AWU720933 AMX720933:AMY720933 ADB720933:ADC720933 TF720933:TG720933 JJ720933:JK720933 N720933:O720933 WVV655397:WVW655397 WLZ655397:WMA655397 WCD655397:WCE655397 VSH655397:VSI655397 VIL655397:VIM655397 UYP655397:UYQ655397 UOT655397:UOU655397 UEX655397:UEY655397 TVB655397:TVC655397 TLF655397:TLG655397 TBJ655397:TBK655397 SRN655397:SRO655397 SHR655397:SHS655397 RXV655397:RXW655397 RNZ655397:ROA655397 RED655397:REE655397 QUH655397:QUI655397 QKL655397:QKM655397 QAP655397:QAQ655397 PQT655397:PQU655397 PGX655397:PGY655397 OXB655397:OXC655397 ONF655397:ONG655397 ODJ655397:ODK655397 NTN655397:NTO655397 NJR655397:NJS655397 MZV655397:MZW655397 MPZ655397:MQA655397 MGD655397:MGE655397 LWH655397:LWI655397 LML655397:LMM655397 LCP655397:LCQ655397 KST655397:KSU655397 KIX655397:KIY655397 JZB655397:JZC655397 JPF655397:JPG655397 JFJ655397:JFK655397 IVN655397:IVO655397 ILR655397:ILS655397 IBV655397:IBW655397 HRZ655397:HSA655397 HID655397:HIE655397 GYH655397:GYI655397 GOL655397:GOM655397 GEP655397:GEQ655397 FUT655397:FUU655397 FKX655397:FKY655397 FBB655397:FBC655397 ERF655397:ERG655397 EHJ655397:EHK655397 DXN655397:DXO655397 DNR655397:DNS655397 DDV655397:DDW655397 CTZ655397:CUA655397 CKD655397:CKE655397 CAH655397:CAI655397 BQL655397:BQM655397 BGP655397:BGQ655397 AWT655397:AWU655397 AMX655397:AMY655397 ADB655397:ADC655397 TF655397:TG655397 JJ655397:JK655397 N655397:O655397 WVV589861:WVW589861 WLZ589861:WMA589861 WCD589861:WCE589861 VSH589861:VSI589861 VIL589861:VIM589861 UYP589861:UYQ589861 UOT589861:UOU589861 UEX589861:UEY589861 TVB589861:TVC589861 TLF589861:TLG589861 TBJ589861:TBK589861 SRN589861:SRO589861 SHR589861:SHS589861 RXV589861:RXW589861 RNZ589861:ROA589861 RED589861:REE589861 QUH589861:QUI589861 QKL589861:QKM589861 QAP589861:QAQ589861 PQT589861:PQU589861 PGX589861:PGY589861 OXB589861:OXC589861 ONF589861:ONG589861 ODJ589861:ODK589861 NTN589861:NTO589861 NJR589861:NJS589861 MZV589861:MZW589861 MPZ589861:MQA589861 MGD589861:MGE589861 LWH589861:LWI589861 LML589861:LMM589861 LCP589861:LCQ589861 KST589861:KSU589861 KIX589861:KIY589861 JZB589861:JZC589861 JPF589861:JPG589861 JFJ589861:JFK589861 IVN589861:IVO589861 ILR589861:ILS589861 IBV589861:IBW589861 HRZ589861:HSA589861 HID589861:HIE589861 GYH589861:GYI589861 GOL589861:GOM589861 GEP589861:GEQ589861 FUT589861:FUU589861 FKX589861:FKY589861 FBB589861:FBC589861 ERF589861:ERG589861 EHJ589861:EHK589861 DXN589861:DXO589861 DNR589861:DNS589861 DDV589861:DDW589861 CTZ589861:CUA589861 CKD589861:CKE589861 CAH589861:CAI589861 BQL589861:BQM589861 BGP589861:BGQ589861 AWT589861:AWU589861 AMX589861:AMY589861 ADB589861:ADC589861 TF589861:TG589861 JJ589861:JK589861 N589861:O589861 WVV524325:WVW524325 WLZ524325:WMA524325 WCD524325:WCE524325 VSH524325:VSI524325 VIL524325:VIM524325 UYP524325:UYQ524325 UOT524325:UOU524325 UEX524325:UEY524325 TVB524325:TVC524325 TLF524325:TLG524325 TBJ524325:TBK524325 SRN524325:SRO524325 SHR524325:SHS524325 RXV524325:RXW524325 RNZ524325:ROA524325 RED524325:REE524325 QUH524325:QUI524325 QKL524325:QKM524325 QAP524325:QAQ524325 PQT524325:PQU524325 PGX524325:PGY524325 OXB524325:OXC524325 ONF524325:ONG524325 ODJ524325:ODK524325 NTN524325:NTO524325 NJR524325:NJS524325 MZV524325:MZW524325 MPZ524325:MQA524325 MGD524325:MGE524325 LWH524325:LWI524325 LML524325:LMM524325 LCP524325:LCQ524325 KST524325:KSU524325 KIX524325:KIY524325 JZB524325:JZC524325 JPF524325:JPG524325 JFJ524325:JFK524325 IVN524325:IVO524325 ILR524325:ILS524325 IBV524325:IBW524325 HRZ524325:HSA524325 HID524325:HIE524325 GYH524325:GYI524325 GOL524325:GOM524325 GEP524325:GEQ524325 FUT524325:FUU524325 FKX524325:FKY524325 FBB524325:FBC524325 ERF524325:ERG524325 EHJ524325:EHK524325 DXN524325:DXO524325 DNR524325:DNS524325 DDV524325:DDW524325 CTZ524325:CUA524325 CKD524325:CKE524325 CAH524325:CAI524325 BQL524325:BQM524325 BGP524325:BGQ524325 AWT524325:AWU524325 AMX524325:AMY524325 ADB524325:ADC524325 TF524325:TG524325 JJ524325:JK524325 N524325:O524325 WVV458789:WVW458789 WLZ458789:WMA458789 WCD458789:WCE458789 VSH458789:VSI458789 VIL458789:VIM458789 UYP458789:UYQ458789 UOT458789:UOU458789 UEX458789:UEY458789 TVB458789:TVC458789 TLF458789:TLG458789 TBJ458789:TBK458789 SRN458789:SRO458789 SHR458789:SHS458789 RXV458789:RXW458789 RNZ458789:ROA458789 RED458789:REE458789 QUH458789:QUI458789 QKL458789:QKM458789 QAP458789:QAQ458789 PQT458789:PQU458789 PGX458789:PGY458789 OXB458789:OXC458789 ONF458789:ONG458789 ODJ458789:ODK458789 NTN458789:NTO458789 NJR458789:NJS458789 MZV458789:MZW458789 MPZ458789:MQA458789 MGD458789:MGE458789 LWH458789:LWI458789 LML458789:LMM458789 LCP458789:LCQ458789 KST458789:KSU458789 KIX458789:KIY458789 JZB458789:JZC458789 JPF458789:JPG458789 JFJ458789:JFK458789 IVN458789:IVO458789 ILR458789:ILS458789 IBV458789:IBW458789 HRZ458789:HSA458789 HID458789:HIE458789 GYH458789:GYI458789 GOL458789:GOM458789 GEP458789:GEQ458789 FUT458789:FUU458789 FKX458789:FKY458789 FBB458789:FBC458789 ERF458789:ERG458789 EHJ458789:EHK458789 DXN458789:DXO458789 DNR458789:DNS458789 DDV458789:DDW458789 CTZ458789:CUA458789 CKD458789:CKE458789 CAH458789:CAI458789 BQL458789:BQM458789 BGP458789:BGQ458789 AWT458789:AWU458789 AMX458789:AMY458789 ADB458789:ADC458789 TF458789:TG458789 JJ458789:JK458789 N458789:O458789 WVV393253:WVW393253 WLZ393253:WMA393253 WCD393253:WCE393253 VSH393253:VSI393253 VIL393253:VIM393253 UYP393253:UYQ393253 UOT393253:UOU393253 UEX393253:UEY393253 TVB393253:TVC393253 TLF393253:TLG393253 TBJ393253:TBK393253 SRN393253:SRO393253 SHR393253:SHS393253 RXV393253:RXW393253 RNZ393253:ROA393253 RED393253:REE393253 QUH393253:QUI393253 QKL393253:QKM393253 QAP393253:QAQ393253 PQT393253:PQU393253 PGX393253:PGY393253 OXB393253:OXC393253 ONF393253:ONG393253 ODJ393253:ODK393253 NTN393253:NTO393253 NJR393253:NJS393253 MZV393253:MZW393253 MPZ393253:MQA393253 MGD393253:MGE393253 LWH393253:LWI393253 LML393253:LMM393253 LCP393253:LCQ393253 KST393253:KSU393253 KIX393253:KIY393253 JZB393253:JZC393253 JPF393253:JPG393253 JFJ393253:JFK393253 IVN393253:IVO393253 ILR393253:ILS393253 IBV393253:IBW393253 HRZ393253:HSA393253 HID393253:HIE393253 GYH393253:GYI393253 GOL393253:GOM393253 GEP393253:GEQ393253 FUT393253:FUU393253 FKX393253:FKY393253 FBB393253:FBC393253 ERF393253:ERG393253 EHJ393253:EHK393253 DXN393253:DXO393253 DNR393253:DNS393253 DDV393253:DDW393253 CTZ393253:CUA393253 CKD393253:CKE393253 CAH393253:CAI393253 BQL393253:BQM393253 BGP393253:BGQ393253 AWT393253:AWU393253 AMX393253:AMY393253 ADB393253:ADC393253 TF393253:TG393253 JJ393253:JK393253 N393253:O393253 WVV327717:WVW327717 WLZ327717:WMA327717 WCD327717:WCE327717 VSH327717:VSI327717 VIL327717:VIM327717 UYP327717:UYQ327717 UOT327717:UOU327717 UEX327717:UEY327717 TVB327717:TVC327717 TLF327717:TLG327717 TBJ327717:TBK327717 SRN327717:SRO327717 SHR327717:SHS327717 RXV327717:RXW327717 RNZ327717:ROA327717 RED327717:REE327717 QUH327717:QUI327717 QKL327717:QKM327717 QAP327717:QAQ327717 PQT327717:PQU327717 PGX327717:PGY327717 OXB327717:OXC327717 ONF327717:ONG327717 ODJ327717:ODK327717 NTN327717:NTO327717 NJR327717:NJS327717 MZV327717:MZW327717 MPZ327717:MQA327717 MGD327717:MGE327717 LWH327717:LWI327717 LML327717:LMM327717 LCP327717:LCQ327717 KST327717:KSU327717 KIX327717:KIY327717 JZB327717:JZC327717 JPF327717:JPG327717 JFJ327717:JFK327717 IVN327717:IVO327717 ILR327717:ILS327717 IBV327717:IBW327717 HRZ327717:HSA327717 HID327717:HIE327717 GYH327717:GYI327717 GOL327717:GOM327717 GEP327717:GEQ327717 FUT327717:FUU327717 FKX327717:FKY327717 FBB327717:FBC327717 ERF327717:ERG327717 EHJ327717:EHK327717 DXN327717:DXO327717 DNR327717:DNS327717 DDV327717:DDW327717 CTZ327717:CUA327717 CKD327717:CKE327717 CAH327717:CAI327717 BQL327717:BQM327717 BGP327717:BGQ327717 AWT327717:AWU327717 AMX327717:AMY327717 ADB327717:ADC327717 TF327717:TG327717 JJ327717:JK327717 N327717:O327717 WVV262181:WVW262181 WLZ262181:WMA262181 WCD262181:WCE262181 VSH262181:VSI262181 VIL262181:VIM262181 UYP262181:UYQ262181 UOT262181:UOU262181 UEX262181:UEY262181 TVB262181:TVC262181 TLF262181:TLG262181 TBJ262181:TBK262181 SRN262181:SRO262181 SHR262181:SHS262181 RXV262181:RXW262181 RNZ262181:ROA262181 RED262181:REE262181 QUH262181:QUI262181 QKL262181:QKM262181 QAP262181:QAQ262181 PQT262181:PQU262181 PGX262181:PGY262181 OXB262181:OXC262181 ONF262181:ONG262181 ODJ262181:ODK262181 NTN262181:NTO262181 NJR262181:NJS262181 MZV262181:MZW262181 MPZ262181:MQA262181 MGD262181:MGE262181 LWH262181:LWI262181 LML262181:LMM262181 LCP262181:LCQ262181 KST262181:KSU262181 KIX262181:KIY262181 JZB262181:JZC262181 JPF262181:JPG262181 JFJ262181:JFK262181 IVN262181:IVO262181 ILR262181:ILS262181 IBV262181:IBW262181 HRZ262181:HSA262181 HID262181:HIE262181 GYH262181:GYI262181 GOL262181:GOM262181 GEP262181:GEQ262181 FUT262181:FUU262181 FKX262181:FKY262181 FBB262181:FBC262181 ERF262181:ERG262181 EHJ262181:EHK262181 DXN262181:DXO262181 DNR262181:DNS262181 DDV262181:DDW262181 CTZ262181:CUA262181 CKD262181:CKE262181 CAH262181:CAI262181 BQL262181:BQM262181 BGP262181:BGQ262181 AWT262181:AWU262181 AMX262181:AMY262181 ADB262181:ADC262181 TF262181:TG262181 JJ262181:JK262181 N262181:O262181 WVV196645:WVW196645 WLZ196645:WMA196645 WCD196645:WCE196645 VSH196645:VSI196645 VIL196645:VIM196645 UYP196645:UYQ196645 UOT196645:UOU196645 UEX196645:UEY196645 TVB196645:TVC196645 TLF196645:TLG196645 TBJ196645:TBK196645 SRN196645:SRO196645 SHR196645:SHS196645 RXV196645:RXW196645 RNZ196645:ROA196645 RED196645:REE196645 QUH196645:QUI196645 QKL196645:QKM196645 QAP196645:QAQ196645 PQT196645:PQU196645 PGX196645:PGY196645 OXB196645:OXC196645 ONF196645:ONG196645 ODJ196645:ODK196645 NTN196645:NTO196645 NJR196645:NJS196645 MZV196645:MZW196645 MPZ196645:MQA196645 MGD196645:MGE196645 LWH196645:LWI196645 LML196645:LMM196645 LCP196645:LCQ196645 KST196645:KSU196645 KIX196645:KIY196645 JZB196645:JZC196645 JPF196645:JPG196645 JFJ196645:JFK196645 IVN196645:IVO196645 ILR196645:ILS196645 IBV196645:IBW196645 HRZ196645:HSA196645 HID196645:HIE196645 GYH196645:GYI196645 GOL196645:GOM196645 GEP196645:GEQ196645 FUT196645:FUU196645 FKX196645:FKY196645 FBB196645:FBC196645 ERF196645:ERG196645 EHJ196645:EHK196645 DXN196645:DXO196645 DNR196645:DNS196645 DDV196645:DDW196645 CTZ196645:CUA196645 CKD196645:CKE196645 CAH196645:CAI196645 BQL196645:BQM196645 BGP196645:BGQ196645 AWT196645:AWU196645 AMX196645:AMY196645 ADB196645:ADC196645 TF196645:TG196645 JJ196645:JK196645 N196645:O196645 WVV131109:WVW131109 WLZ131109:WMA131109 WCD131109:WCE131109 VSH131109:VSI131109 VIL131109:VIM131109 UYP131109:UYQ131109 UOT131109:UOU131109 UEX131109:UEY131109 TVB131109:TVC131109 TLF131109:TLG131109 TBJ131109:TBK131109 SRN131109:SRO131109 SHR131109:SHS131109 RXV131109:RXW131109 RNZ131109:ROA131109 RED131109:REE131109 QUH131109:QUI131109 QKL131109:QKM131109 QAP131109:QAQ131109 PQT131109:PQU131109 PGX131109:PGY131109 OXB131109:OXC131109 ONF131109:ONG131109 ODJ131109:ODK131109 NTN131109:NTO131109 NJR131109:NJS131109 MZV131109:MZW131109 MPZ131109:MQA131109 MGD131109:MGE131109 LWH131109:LWI131109 LML131109:LMM131109 LCP131109:LCQ131109 KST131109:KSU131109 KIX131109:KIY131109 JZB131109:JZC131109 JPF131109:JPG131109 JFJ131109:JFK131109 IVN131109:IVO131109 ILR131109:ILS131109 IBV131109:IBW131109 HRZ131109:HSA131109 HID131109:HIE131109 GYH131109:GYI131109 GOL131109:GOM131109 GEP131109:GEQ131109 FUT131109:FUU131109 FKX131109:FKY131109 FBB131109:FBC131109 ERF131109:ERG131109 EHJ131109:EHK131109 DXN131109:DXO131109 DNR131109:DNS131109 DDV131109:DDW131109 CTZ131109:CUA131109 CKD131109:CKE131109 CAH131109:CAI131109 BQL131109:BQM131109 BGP131109:BGQ131109 AWT131109:AWU131109 AMX131109:AMY131109 ADB131109:ADC131109 TF131109:TG131109 JJ131109:JK131109 N131109:O131109 WVV65573:WVW65573 WLZ65573:WMA65573 WCD65573:WCE65573 VSH65573:VSI65573 VIL65573:VIM65573 UYP65573:UYQ65573 UOT65573:UOU65573 UEX65573:UEY65573 TVB65573:TVC65573 TLF65573:TLG65573 TBJ65573:TBK65573 SRN65573:SRO65573 SHR65573:SHS65573 RXV65573:RXW65573 RNZ65573:ROA65573 RED65573:REE65573 QUH65573:QUI65573 QKL65573:QKM65573 QAP65573:QAQ65573 PQT65573:PQU65573 PGX65573:PGY65573 OXB65573:OXC65573 ONF65573:ONG65573 ODJ65573:ODK65573 NTN65573:NTO65573 NJR65573:NJS65573 MZV65573:MZW65573 MPZ65573:MQA65573 MGD65573:MGE65573 LWH65573:LWI65573 LML65573:LMM65573 LCP65573:LCQ65573 KST65573:KSU65573 KIX65573:KIY65573 JZB65573:JZC65573 JPF65573:JPG65573 JFJ65573:JFK65573 IVN65573:IVO65573 ILR65573:ILS65573 IBV65573:IBW65573 HRZ65573:HSA65573 HID65573:HIE65573 GYH65573:GYI65573 GOL65573:GOM65573 GEP65573:GEQ65573 FUT65573:FUU65573 FKX65573:FKY65573 FBB65573:FBC65573 ERF65573:ERG65573 EHJ65573:EHK65573 DXN65573:DXO65573 DNR65573:DNS65573 DDV65573:DDW65573 CTZ65573:CUA65573 CKD65573:CKE65573 CAH65573:CAI65573 BQL65573:BQM65573 BGP65573:BGQ65573 AWT65573:AWU65573 AMX65573:AMY65573 ADB65573:ADC65573 TF65573:TG65573 JJ65573:JK65573 N65573:O65573 WVV55:WVW55 WLZ55:WMA55 WCD55:WCE55 VSH55:VSI55 VIL55:VIM55 UYP55:UYQ55 UOT55:UOU55 UEX55:UEY55 TVB55:TVC55 TLF55:TLG55 TBJ55:TBK55 SRN55:SRO55 SHR55:SHS55 RXV55:RXW55 RNZ55:ROA55 RED55:REE55 QUH55:QUI55 QKL55:QKM55 QAP55:QAQ55 PQT55:PQU55 PGX55:PGY55 OXB55:OXC55 ONF55:ONG55 ODJ55:ODK55 NTN55:NTO55 NJR55:NJS55 MZV55:MZW55 MPZ55:MQA55 MGD55:MGE55 LWH55:LWI55 LML55:LMM55 LCP55:LCQ55 KST55:KSU55 KIX55:KIY55 JZB55:JZC55 JPF55:JPG55 JFJ55:JFK55 IVN55:IVO55 ILR55:ILS55 IBV55:IBW55 HRZ55:HSA55 HID55:HIE55 GYH55:GYI55 GOL55:GOM55 GEP55:GEQ55 FUT55:FUU55 FKX55:FKY55 FBB55:FBC55 ERF55:ERG55 EHJ55:EHK55 DXN55:DXO55 DNR55:DNS55 DDV55:DDW55 CTZ55:CUA55 CKD55:CKE55 CAH55:CAI55 BQL55:BQM55 BGP55:BGQ55 AWT55:AWU55 AMX55:AMY55 ADB55:ADC55 TF55:TG55 JJ55:JK55">
      <formula1>$C$100:$C$102</formula1>
    </dataValidation>
  </dataValidations>
  <hyperlinks>
    <hyperlink ref="K35" r:id="rId1"/>
    <hyperlink ref="F39" r:id="rId2" tooltip="Download the calculator spreadsheet"/>
    <hyperlink ref="U39:AG39" r:id="rId3" display="Complies with NECB Envelope Alterations (2.1.1)"/>
    <hyperlink ref="U51:AG51" r:id="rId4" display="Complies with NECB HVAC Additions (2.1.3.1.)"/>
    <hyperlink ref="U53:AG53" r:id="rId5" display="Complies with NECB HVAC Alterations (2.1.3.2.)"/>
    <hyperlink ref="U59:AG59" r:id="rId6" display="Complies with NECB SWH Alterations (2.1.4.)"/>
    <hyperlink ref="F45:R45" r:id="rId7" display="Complies with NECB Lighting Alterations (2.1.2.)"/>
    <hyperlink ref="K41" r:id="rId8"/>
    <hyperlink ref="K47" r:id="rId9"/>
    <hyperlink ref="K55" r:id="rId10"/>
    <hyperlink ref="K61" r:id="rId11"/>
    <hyperlink ref="G2:AJ2" r:id="rId12" display="(See NECB/ZEBP alteration requirements)"/>
  </hyperlinks>
  <printOptions horizontalCentered="1" verticalCentered="1"/>
  <pageMargins left="0.5" right="0.5" top="0.4" bottom="0.35" header="0" footer="0"/>
  <pageSetup scale="88" orientation="portrait" r:id="rId13"/>
  <headerFooter alignWithMargins="0"/>
  <drawing r:id="rId14"/>
  <legacyDrawing r:id="rId15"/>
  <extLst>
    <ext xmlns:x14="http://schemas.microsoft.com/office/spreadsheetml/2009/9/main" uri="{CCE6A557-97BC-4b89-ADB6-D9C93CAAB3DF}">
      <x14:dataValidations xmlns:xm="http://schemas.microsoft.com/office/excel/2006/main" count="1">
        <x14:dataValidation type="list" allowBlank="1" showInputMessage="1" showErrorMessage="1">
          <x14:formula1>
            <xm:f>$P$100:$P$102</xm:f>
          </x14:formula1>
          <xm:sqref>D43 WVL983071 WLP983071 WBT983071 VRX983071 VIB983071 UYF983071 UOJ983071 UEN983071 TUR983071 TKV983071 TAZ983071 SRD983071 SHH983071 RXL983071 RNP983071 RDT983071 QTX983071 QKB983071 QAF983071 PQJ983071 PGN983071 OWR983071 OMV983071 OCZ983071 NTD983071 NJH983071 MZL983071 MPP983071 MFT983071 LVX983071 LMB983071 LCF983071 KSJ983071 KIN983071 JYR983071 JOV983071 JEZ983071 IVD983071 ILH983071 IBL983071 HRP983071 HHT983071 GXX983071 GOB983071 GEF983071 FUJ983071 FKN983071 FAR983071 EQV983071 EGZ983071 DXD983071 DNH983071 DDL983071 CTP983071 CJT983071 BZX983071 BQB983071 BGF983071 AWJ983071 AMN983071 ACR983071 SV983071 IZ983071 D983071 WVL917535 WLP917535 WBT917535 VRX917535 VIB917535 UYF917535 UOJ917535 UEN917535 TUR917535 TKV917535 TAZ917535 SRD917535 SHH917535 RXL917535 RNP917535 RDT917535 QTX917535 QKB917535 QAF917535 PQJ917535 PGN917535 OWR917535 OMV917535 OCZ917535 NTD917535 NJH917535 MZL917535 MPP917535 MFT917535 LVX917535 LMB917535 LCF917535 KSJ917535 KIN917535 JYR917535 JOV917535 JEZ917535 IVD917535 ILH917535 IBL917535 HRP917535 HHT917535 GXX917535 GOB917535 GEF917535 FUJ917535 FKN917535 FAR917535 EQV917535 EGZ917535 DXD917535 DNH917535 DDL917535 CTP917535 CJT917535 BZX917535 BQB917535 BGF917535 AWJ917535 AMN917535 ACR917535 SV917535 IZ917535 D917535 WVL851999 WLP851999 WBT851999 VRX851999 VIB851999 UYF851999 UOJ851999 UEN851999 TUR851999 TKV851999 TAZ851999 SRD851999 SHH851999 RXL851999 RNP851999 RDT851999 QTX851999 QKB851999 QAF851999 PQJ851999 PGN851999 OWR851999 OMV851999 OCZ851999 NTD851999 NJH851999 MZL851999 MPP851999 MFT851999 LVX851999 LMB851999 LCF851999 KSJ851999 KIN851999 JYR851999 JOV851999 JEZ851999 IVD851999 ILH851999 IBL851999 HRP851999 HHT851999 GXX851999 GOB851999 GEF851999 FUJ851999 FKN851999 FAR851999 EQV851999 EGZ851999 DXD851999 DNH851999 DDL851999 CTP851999 CJT851999 BZX851999 BQB851999 BGF851999 AWJ851999 AMN851999 ACR851999 SV851999 IZ851999 D851999 WVL786463 WLP786463 WBT786463 VRX786463 VIB786463 UYF786463 UOJ786463 UEN786463 TUR786463 TKV786463 TAZ786463 SRD786463 SHH786463 RXL786463 RNP786463 RDT786463 QTX786463 QKB786463 QAF786463 PQJ786463 PGN786463 OWR786463 OMV786463 OCZ786463 NTD786463 NJH786463 MZL786463 MPP786463 MFT786463 LVX786463 LMB786463 LCF786463 KSJ786463 KIN786463 JYR786463 JOV786463 JEZ786463 IVD786463 ILH786463 IBL786463 HRP786463 HHT786463 GXX786463 GOB786463 GEF786463 FUJ786463 FKN786463 FAR786463 EQV786463 EGZ786463 DXD786463 DNH786463 DDL786463 CTP786463 CJT786463 BZX786463 BQB786463 BGF786463 AWJ786463 AMN786463 ACR786463 SV786463 IZ786463 D786463 WVL720927 WLP720927 WBT720927 VRX720927 VIB720927 UYF720927 UOJ720927 UEN720927 TUR720927 TKV720927 TAZ720927 SRD720927 SHH720927 RXL720927 RNP720927 RDT720927 QTX720927 QKB720927 QAF720927 PQJ720927 PGN720927 OWR720927 OMV720927 OCZ720927 NTD720927 NJH720927 MZL720927 MPP720927 MFT720927 LVX720927 LMB720927 LCF720927 KSJ720927 KIN720927 JYR720927 JOV720927 JEZ720927 IVD720927 ILH720927 IBL720927 HRP720927 HHT720927 GXX720927 GOB720927 GEF720927 FUJ720927 FKN720927 FAR720927 EQV720927 EGZ720927 DXD720927 DNH720927 DDL720927 CTP720927 CJT720927 BZX720927 BQB720927 BGF720927 AWJ720927 AMN720927 ACR720927 SV720927 IZ720927 D720927 WVL655391 WLP655391 WBT655391 VRX655391 VIB655391 UYF655391 UOJ655391 UEN655391 TUR655391 TKV655391 TAZ655391 SRD655391 SHH655391 RXL655391 RNP655391 RDT655391 QTX655391 QKB655391 QAF655391 PQJ655391 PGN655391 OWR655391 OMV655391 OCZ655391 NTD655391 NJH655391 MZL655391 MPP655391 MFT655391 LVX655391 LMB655391 LCF655391 KSJ655391 KIN655391 JYR655391 JOV655391 JEZ655391 IVD655391 ILH655391 IBL655391 HRP655391 HHT655391 GXX655391 GOB655391 GEF655391 FUJ655391 FKN655391 FAR655391 EQV655391 EGZ655391 DXD655391 DNH655391 DDL655391 CTP655391 CJT655391 BZX655391 BQB655391 BGF655391 AWJ655391 AMN655391 ACR655391 SV655391 IZ655391 D655391 WVL589855 WLP589855 WBT589855 VRX589855 VIB589855 UYF589855 UOJ589855 UEN589855 TUR589855 TKV589855 TAZ589855 SRD589855 SHH589855 RXL589855 RNP589855 RDT589855 QTX589855 QKB589855 QAF589855 PQJ589855 PGN589855 OWR589855 OMV589855 OCZ589855 NTD589855 NJH589855 MZL589855 MPP589855 MFT589855 LVX589855 LMB589855 LCF589855 KSJ589855 KIN589855 JYR589855 JOV589855 JEZ589855 IVD589855 ILH589855 IBL589855 HRP589855 HHT589855 GXX589855 GOB589855 GEF589855 FUJ589855 FKN589855 FAR589855 EQV589855 EGZ589855 DXD589855 DNH589855 DDL589855 CTP589855 CJT589855 BZX589855 BQB589855 BGF589855 AWJ589855 AMN589855 ACR589855 SV589855 IZ589855 D589855 WVL524319 WLP524319 WBT524319 VRX524319 VIB524319 UYF524319 UOJ524319 UEN524319 TUR524319 TKV524319 TAZ524319 SRD524319 SHH524319 RXL524319 RNP524319 RDT524319 QTX524319 QKB524319 QAF524319 PQJ524319 PGN524319 OWR524319 OMV524319 OCZ524319 NTD524319 NJH524319 MZL524319 MPP524319 MFT524319 LVX524319 LMB524319 LCF524319 KSJ524319 KIN524319 JYR524319 JOV524319 JEZ524319 IVD524319 ILH524319 IBL524319 HRP524319 HHT524319 GXX524319 GOB524319 GEF524319 FUJ524319 FKN524319 FAR524319 EQV524319 EGZ524319 DXD524319 DNH524319 DDL524319 CTP524319 CJT524319 BZX524319 BQB524319 BGF524319 AWJ524319 AMN524319 ACR524319 SV524319 IZ524319 D524319 WVL458783 WLP458783 WBT458783 VRX458783 VIB458783 UYF458783 UOJ458783 UEN458783 TUR458783 TKV458783 TAZ458783 SRD458783 SHH458783 RXL458783 RNP458783 RDT458783 QTX458783 QKB458783 QAF458783 PQJ458783 PGN458783 OWR458783 OMV458783 OCZ458783 NTD458783 NJH458783 MZL458783 MPP458783 MFT458783 LVX458783 LMB458783 LCF458783 KSJ458783 KIN458783 JYR458783 JOV458783 JEZ458783 IVD458783 ILH458783 IBL458783 HRP458783 HHT458783 GXX458783 GOB458783 GEF458783 FUJ458783 FKN458783 FAR458783 EQV458783 EGZ458783 DXD458783 DNH458783 DDL458783 CTP458783 CJT458783 BZX458783 BQB458783 BGF458783 AWJ458783 AMN458783 ACR458783 SV458783 IZ458783 D458783 WVL393247 WLP393247 WBT393247 VRX393247 VIB393247 UYF393247 UOJ393247 UEN393247 TUR393247 TKV393247 TAZ393247 SRD393247 SHH393247 RXL393247 RNP393247 RDT393247 QTX393247 QKB393247 QAF393247 PQJ393247 PGN393247 OWR393247 OMV393247 OCZ393247 NTD393247 NJH393247 MZL393247 MPP393247 MFT393247 LVX393247 LMB393247 LCF393247 KSJ393247 KIN393247 JYR393247 JOV393247 JEZ393247 IVD393247 ILH393247 IBL393247 HRP393247 HHT393247 GXX393247 GOB393247 GEF393247 FUJ393247 FKN393247 FAR393247 EQV393247 EGZ393247 DXD393247 DNH393247 DDL393247 CTP393247 CJT393247 BZX393247 BQB393247 BGF393247 AWJ393247 AMN393247 ACR393247 SV393247 IZ393247 D393247 WVL327711 WLP327711 WBT327711 VRX327711 VIB327711 UYF327711 UOJ327711 UEN327711 TUR327711 TKV327711 TAZ327711 SRD327711 SHH327711 RXL327711 RNP327711 RDT327711 QTX327711 QKB327711 QAF327711 PQJ327711 PGN327711 OWR327711 OMV327711 OCZ327711 NTD327711 NJH327711 MZL327711 MPP327711 MFT327711 LVX327711 LMB327711 LCF327711 KSJ327711 KIN327711 JYR327711 JOV327711 JEZ327711 IVD327711 ILH327711 IBL327711 HRP327711 HHT327711 GXX327711 GOB327711 GEF327711 FUJ327711 FKN327711 FAR327711 EQV327711 EGZ327711 DXD327711 DNH327711 DDL327711 CTP327711 CJT327711 BZX327711 BQB327711 BGF327711 AWJ327711 AMN327711 ACR327711 SV327711 IZ327711 D327711 WVL262175 WLP262175 WBT262175 VRX262175 VIB262175 UYF262175 UOJ262175 UEN262175 TUR262175 TKV262175 TAZ262175 SRD262175 SHH262175 RXL262175 RNP262175 RDT262175 QTX262175 QKB262175 QAF262175 PQJ262175 PGN262175 OWR262175 OMV262175 OCZ262175 NTD262175 NJH262175 MZL262175 MPP262175 MFT262175 LVX262175 LMB262175 LCF262175 KSJ262175 KIN262175 JYR262175 JOV262175 JEZ262175 IVD262175 ILH262175 IBL262175 HRP262175 HHT262175 GXX262175 GOB262175 GEF262175 FUJ262175 FKN262175 FAR262175 EQV262175 EGZ262175 DXD262175 DNH262175 DDL262175 CTP262175 CJT262175 BZX262175 BQB262175 BGF262175 AWJ262175 AMN262175 ACR262175 SV262175 IZ262175 D262175 WVL196639 WLP196639 WBT196639 VRX196639 VIB196639 UYF196639 UOJ196639 UEN196639 TUR196639 TKV196639 TAZ196639 SRD196639 SHH196639 RXL196639 RNP196639 RDT196639 QTX196639 QKB196639 QAF196639 PQJ196639 PGN196639 OWR196639 OMV196639 OCZ196639 NTD196639 NJH196639 MZL196639 MPP196639 MFT196639 LVX196639 LMB196639 LCF196639 KSJ196639 KIN196639 JYR196639 JOV196639 JEZ196639 IVD196639 ILH196639 IBL196639 HRP196639 HHT196639 GXX196639 GOB196639 GEF196639 FUJ196639 FKN196639 FAR196639 EQV196639 EGZ196639 DXD196639 DNH196639 DDL196639 CTP196639 CJT196639 BZX196639 BQB196639 BGF196639 AWJ196639 AMN196639 ACR196639 SV196639 IZ196639 D196639 WVL131103 WLP131103 WBT131103 VRX131103 VIB131103 UYF131103 UOJ131103 UEN131103 TUR131103 TKV131103 TAZ131103 SRD131103 SHH131103 RXL131103 RNP131103 RDT131103 QTX131103 QKB131103 QAF131103 PQJ131103 PGN131103 OWR131103 OMV131103 OCZ131103 NTD131103 NJH131103 MZL131103 MPP131103 MFT131103 LVX131103 LMB131103 LCF131103 KSJ131103 KIN131103 JYR131103 JOV131103 JEZ131103 IVD131103 ILH131103 IBL131103 HRP131103 HHT131103 GXX131103 GOB131103 GEF131103 FUJ131103 FKN131103 FAR131103 EQV131103 EGZ131103 DXD131103 DNH131103 DDL131103 CTP131103 CJT131103 BZX131103 BQB131103 BGF131103 AWJ131103 AMN131103 ACR131103 SV131103 IZ131103 D131103 WVL65567 WLP65567 WBT65567 VRX65567 VIB65567 UYF65567 UOJ65567 UEN65567 TUR65567 TKV65567 TAZ65567 SRD65567 SHH65567 RXL65567 RNP65567 RDT65567 QTX65567 QKB65567 QAF65567 PQJ65567 PGN65567 OWR65567 OMV65567 OCZ65567 NTD65567 NJH65567 MZL65567 MPP65567 MFT65567 LVX65567 LMB65567 LCF65567 KSJ65567 KIN65567 JYR65567 JOV65567 JEZ65567 IVD65567 ILH65567 IBL65567 HRP65567 HHT65567 GXX65567 GOB65567 GEF65567 FUJ65567 FKN65567 FAR65567 EQV65567 EGZ65567 DXD65567 DNH65567 DDL65567 CTP65567 CJT65567 BZX65567 BQB65567 BGF65567 AWJ65567 AMN65567 ACR65567 SV65567 IZ65567 D65567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D49 WWA983081 WME983081 WCI983081 VSM983081 VIQ983081 UYU983081 UOY983081 UFC983081 TVG983081 TLK983081 TBO983081 SRS983081 SHW983081 RYA983081 ROE983081 REI983081 QUM983081 QKQ983081 QAU983081 PQY983081 PHC983081 OXG983081 ONK983081 ODO983081 NTS983081 NJW983081 NAA983081 MQE983081 MGI983081 LWM983081 LMQ983081 LCU983081 KSY983081 KJC983081 JZG983081 JPK983081 JFO983081 IVS983081 ILW983081 ICA983081 HSE983081 HII983081 GYM983081 GOQ983081 GEU983081 FUY983081 FLC983081 FBG983081 ERK983081 EHO983081 DXS983081 DNW983081 DEA983081 CUE983081 CKI983081 CAM983081 BQQ983081 BGU983081 AWY983081 ANC983081 ADG983081 TK983081 JO983081 S983081 WWA917545 WME917545 WCI917545 VSM917545 VIQ917545 UYU917545 UOY917545 UFC917545 TVG917545 TLK917545 TBO917545 SRS917545 SHW917545 RYA917545 ROE917545 REI917545 QUM917545 QKQ917545 QAU917545 PQY917545 PHC917545 OXG917545 ONK917545 ODO917545 NTS917545 NJW917545 NAA917545 MQE917545 MGI917545 LWM917545 LMQ917545 LCU917545 KSY917545 KJC917545 JZG917545 JPK917545 JFO917545 IVS917545 ILW917545 ICA917545 HSE917545 HII917545 GYM917545 GOQ917545 GEU917545 FUY917545 FLC917545 FBG917545 ERK917545 EHO917545 DXS917545 DNW917545 DEA917545 CUE917545 CKI917545 CAM917545 BQQ917545 BGU917545 AWY917545 ANC917545 ADG917545 TK917545 JO917545 S917545 WWA852009 WME852009 WCI852009 VSM852009 VIQ852009 UYU852009 UOY852009 UFC852009 TVG852009 TLK852009 TBO852009 SRS852009 SHW852009 RYA852009 ROE852009 REI852009 QUM852009 QKQ852009 QAU852009 PQY852009 PHC852009 OXG852009 ONK852009 ODO852009 NTS852009 NJW852009 NAA852009 MQE852009 MGI852009 LWM852009 LMQ852009 LCU852009 KSY852009 KJC852009 JZG852009 JPK852009 JFO852009 IVS852009 ILW852009 ICA852009 HSE852009 HII852009 GYM852009 GOQ852009 GEU852009 FUY852009 FLC852009 FBG852009 ERK852009 EHO852009 DXS852009 DNW852009 DEA852009 CUE852009 CKI852009 CAM852009 BQQ852009 BGU852009 AWY852009 ANC852009 ADG852009 TK852009 JO852009 S852009 WWA786473 WME786473 WCI786473 VSM786473 VIQ786473 UYU786473 UOY786473 UFC786473 TVG786473 TLK786473 TBO786473 SRS786473 SHW786473 RYA786473 ROE786473 REI786473 QUM786473 QKQ786473 QAU786473 PQY786473 PHC786473 OXG786473 ONK786473 ODO786473 NTS786473 NJW786473 NAA786473 MQE786473 MGI786473 LWM786473 LMQ786473 LCU786473 KSY786473 KJC786473 JZG786473 JPK786473 JFO786473 IVS786473 ILW786473 ICA786473 HSE786473 HII786473 GYM786473 GOQ786473 GEU786473 FUY786473 FLC786473 FBG786473 ERK786473 EHO786473 DXS786473 DNW786473 DEA786473 CUE786473 CKI786473 CAM786473 BQQ786473 BGU786473 AWY786473 ANC786473 ADG786473 TK786473 JO786473 S786473 WWA720937 WME720937 WCI720937 VSM720937 VIQ720937 UYU720937 UOY720937 UFC720937 TVG720937 TLK720937 TBO720937 SRS720937 SHW720937 RYA720937 ROE720937 REI720937 QUM720937 QKQ720937 QAU720937 PQY720937 PHC720937 OXG720937 ONK720937 ODO720937 NTS720937 NJW720937 NAA720937 MQE720937 MGI720937 LWM720937 LMQ720937 LCU720937 KSY720937 KJC720937 JZG720937 JPK720937 JFO720937 IVS720937 ILW720937 ICA720937 HSE720937 HII720937 GYM720937 GOQ720937 GEU720937 FUY720937 FLC720937 FBG720937 ERK720937 EHO720937 DXS720937 DNW720937 DEA720937 CUE720937 CKI720937 CAM720937 BQQ720937 BGU720937 AWY720937 ANC720937 ADG720937 TK720937 JO720937 S720937 WWA655401 WME655401 WCI655401 VSM655401 VIQ655401 UYU655401 UOY655401 UFC655401 TVG655401 TLK655401 TBO655401 SRS655401 SHW655401 RYA655401 ROE655401 REI655401 QUM655401 QKQ655401 QAU655401 PQY655401 PHC655401 OXG655401 ONK655401 ODO655401 NTS655401 NJW655401 NAA655401 MQE655401 MGI655401 LWM655401 LMQ655401 LCU655401 KSY655401 KJC655401 JZG655401 JPK655401 JFO655401 IVS655401 ILW655401 ICA655401 HSE655401 HII655401 GYM655401 GOQ655401 GEU655401 FUY655401 FLC655401 FBG655401 ERK655401 EHO655401 DXS655401 DNW655401 DEA655401 CUE655401 CKI655401 CAM655401 BQQ655401 BGU655401 AWY655401 ANC655401 ADG655401 TK655401 JO655401 S655401 WWA589865 WME589865 WCI589865 VSM589865 VIQ589865 UYU589865 UOY589865 UFC589865 TVG589865 TLK589865 TBO589865 SRS589865 SHW589865 RYA589865 ROE589865 REI589865 QUM589865 QKQ589865 QAU589865 PQY589865 PHC589865 OXG589865 ONK589865 ODO589865 NTS589865 NJW589865 NAA589865 MQE589865 MGI589865 LWM589865 LMQ589865 LCU589865 KSY589865 KJC589865 JZG589865 JPK589865 JFO589865 IVS589865 ILW589865 ICA589865 HSE589865 HII589865 GYM589865 GOQ589865 GEU589865 FUY589865 FLC589865 FBG589865 ERK589865 EHO589865 DXS589865 DNW589865 DEA589865 CUE589865 CKI589865 CAM589865 BQQ589865 BGU589865 AWY589865 ANC589865 ADG589865 TK589865 JO589865 S589865 WWA524329 WME524329 WCI524329 VSM524329 VIQ524329 UYU524329 UOY524329 UFC524329 TVG524329 TLK524329 TBO524329 SRS524329 SHW524329 RYA524329 ROE524329 REI524329 QUM524329 QKQ524329 QAU524329 PQY524329 PHC524329 OXG524329 ONK524329 ODO524329 NTS524329 NJW524329 NAA524329 MQE524329 MGI524329 LWM524329 LMQ524329 LCU524329 KSY524329 KJC524329 JZG524329 JPK524329 JFO524329 IVS524329 ILW524329 ICA524329 HSE524329 HII524329 GYM524329 GOQ524329 GEU524329 FUY524329 FLC524329 FBG524329 ERK524329 EHO524329 DXS524329 DNW524329 DEA524329 CUE524329 CKI524329 CAM524329 BQQ524329 BGU524329 AWY524329 ANC524329 ADG524329 TK524329 JO524329 S524329 WWA458793 WME458793 WCI458793 VSM458793 VIQ458793 UYU458793 UOY458793 UFC458793 TVG458793 TLK458793 TBO458793 SRS458793 SHW458793 RYA458793 ROE458793 REI458793 QUM458793 QKQ458793 QAU458793 PQY458793 PHC458793 OXG458793 ONK458793 ODO458793 NTS458793 NJW458793 NAA458793 MQE458793 MGI458793 LWM458793 LMQ458793 LCU458793 KSY458793 KJC458793 JZG458793 JPK458793 JFO458793 IVS458793 ILW458793 ICA458793 HSE458793 HII458793 GYM458793 GOQ458793 GEU458793 FUY458793 FLC458793 FBG458793 ERK458793 EHO458793 DXS458793 DNW458793 DEA458793 CUE458793 CKI458793 CAM458793 BQQ458793 BGU458793 AWY458793 ANC458793 ADG458793 TK458793 JO458793 S458793 WWA393257 WME393257 WCI393257 VSM393257 VIQ393257 UYU393257 UOY393257 UFC393257 TVG393257 TLK393257 TBO393257 SRS393257 SHW393257 RYA393257 ROE393257 REI393257 QUM393257 QKQ393257 QAU393257 PQY393257 PHC393257 OXG393257 ONK393257 ODO393257 NTS393257 NJW393257 NAA393257 MQE393257 MGI393257 LWM393257 LMQ393257 LCU393257 KSY393257 KJC393257 JZG393257 JPK393257 JFO393257 IVS393257 ILW393257 ICA393257 HSE393257 HII393257 GYM393257 GOQ393257 GEU393257 FUY393257 FLC393257 FBG393257 ERK393257 EHO393257 DXS393257 DNW393257 DEA393257 CUE393257 CKI393257 CAM393257 BQQ393257 BGU393257 AWY393257 ANC393257 ADG393257 TK393257 JO393257 S393257 WWA327721 WME327721 WCI327721 VSM327721 VIQ327721 UYU327721 UOY327721 UFC327721 TVG327721 TLK327721 TBO327721 SRS327721 SHW327721 RYA327721 ROE327721 REI327721 QUM327721 QKQ327721 QAU327721 PQY327721 PHC327721 OXG327721 ONK327721 ODO327721 NTS327721 NJW327721 NAA327721 MQE327721 MGI327721 LWM327721 LMQ327721 LCU327721 KSY327721 KJC327721 JZG327721 JPK327721 JFO327721 IVS327721 ILW327721 ICA327721 HSE327721 HII327721 GYM327721 GOQ327721 GEU327721 FUY327721 FLC327721 FBG327721 ERK327721 EHO327721 DXS327721 DNW327721 DEA327721 CUE327721 CKI327721 CAM327721 BQQ327721 BGU327721 AWY327721 ANC327721 ADG327721 TK327721 JO327721 S327721 WWA262185 WME262185 WCI262185 VSM262185 VIQ262185 UYU262185 UOY262185 UFC262185 TVG262185 TLK262185 TBO262185 SRS262185 SHW262185 RYA262185 ROE262185 REI262185 QUM262185 QKQ262185 QAU262185 PQY262185 PHC262185 OXG262185 ONK262185 ODO262185 NTS262185 NJW262185 NAA262185 MQE262185 MGI262185 LWM262185 LMQ262185 LCU262185 KSY262185 KJC262185 JZG262185 JPK262185 JFO262185 IVS262185 ILW262185 ICA262185 HSE262185 HII262185 GYM262185 GOQ262185 GEU262185 FUY262185 FLC262185 FBG262185 ERK262185 EHO262185 DXS262185 DNW262185 DEA262185 CUE262185 CKI262185 CAM262185 BQQ262185 BGU262185 AWY262185 ANC262185 ADG262185 TK262185 JO262185 S262185 WWA196649 WME196649 WCI196649 VSM196649 VIQ196649 UYU196649 UOY196649 UFC196649 TVG196649 TLK196649 TBO196649 SRS196649 SHW196649 RYA196649 ROE196649 REI196649 QUM196649 QKQ196649 QAU196649 PQY196649 PHC196649 OXG196649 ONK196649 ODO196649 NTS196649 NJW196649 NAA196649 MQE196649 MGI196649 LWM196649 LMQ196649 LCU196649 KSY196649 KJC196649 JZG196649 JPK196649 JFO196649 IVS196649 ILW196649 ICA196649 HSE196649 HII196649 GYM196649 GOQ196649 GEU196649 FUY196649 FLC196649 FBG196649 ERK196649 EHO196649 DXS196649 DNW196649 DEA196649 CUE196649 CKI196649 CAM196649 BQQ196649 BGU196649 AWY196649 ANC196649 ADG196649 TK196649 JO196649 S196649 WWA131113 WME131113 WCI131113 VSM131113 VIQ131113 UYU131113 UOY131113 UFC131113 TVG131113 TLK131113 TBO131113 SRS131113 SHW131113 RYA131113 ROE131113 REI131113 QUM131113 QKQ131113 QAU131113 PQY131113 PHC131113 OXG131113 ONK131113 ODO131113 NTS131113 NJW131113 NAA131113 MQE131113 MGI131113 LWM131113 LMQ131113 LCU131113 KSY131113 KJC131113 JZG131113 JPK131113 JFO131113 IVS131113 ILW131113 ICA131113 HSE131113 HII131113 GYM131113 GOQ131113 GEU131113 FUY131113 FLC131113 FBG131113 ERK131113 EHO131113 DXS131113 DNW131113 DEA131113 CUE131113 CKI131113 CAM131113 BQQ131113 BGU131113 AWY131113 ANC131113 ADG131113 TK131113 JO131113 S131113 WWA65577 WME65577 WCI65577 VSM65577 VIQ65577 UYU65577 UOY65577 UFC65577 TVG65577 TLK65577 TBO65577 SRS65577 SHW65577 RYA65577 ROE65577 REI65577 QUM65577 QKQ65577 QAU65577 PQY65577 PHC65577 OXG65577 ONK65577 ODO65577 NTS65577 NJW65577 NAA65577 MQE65577 MGI65577 LWM65577 LMQ65577 LCU65577 KSY65577 KJC65577 JZG65577 JPK65577 JFO65577 IVS65577 ILW65577 ICA65577 HSE65577 HII65577 GYM65577 GOQ65577 GEU65577 FUY65577 FLC65577 FBG65577 ERK65577 EHO65577 DXS65577 DNW65577 DEA65577 CUE65577 CKI65577 CAM65577 BQQ65577 BGU65577 AWY65577 ANC65577 ADG65577 TK65577 JO65577 S65577 WWA59 WME59 WCI59 VSM59 VIQ59 UYU59 UOY59 UFC59 TVG59 TLK59 TBO59 SRS59 SHW59 RYA59 ROE59 REI59 QUM59 QKQ59 QAU59 PQY59 PHC59 OXG59 ONK59 ODO59 NTS59 NJW59 NAA59 MQE59 MGI59 LWM59 LMQ59 LCU59 KSY59 KJC59 JZG59 JPK59 JFO59 IVS59 ILW59 ICA59 HSE59 HII59 GYM59 GOQ59 GEU59 FUY59 FLC59 FBG59 ERK59 EHO59 DXS59 DNW59 DEA59 CUE59 CKI59 CAM59 BQQ59 BGU59 AWY59 ANC59 ADG59 TK59 JO59 S59 WVL983089:WVL983090 WLP983089:WLP983090 WBT983089:WBT983090 VRX983089:VRX983090 VIB983089:VIB983090 UYF983089:UYF983090 UOJ983089:UOJ983090 UEN983089:UEN983090 TUR983089:TUR983090 TKV983089:TKV983090 TAZ983089:TAZ983090 SRD983089:SRD983090 SHH983089:SHH983090 RXL983089:RXL983090 RNP983089:RNP983090 RDT983089:RDT983090 QTX983089:QTX983090 QKB983089:QKB983090 QAF983089:QAF983090 PQJ983089:PQJ983090 PGN983089:PGN983090 OWR983089:OWR983090 OMV983089:OMV983090 OCZ983089:OCZ983090 NTD983089:NTD983090 NJH983089:NJH983090 MZL983089:MZL983090 MPP983089:MPP983090 MFT983089:MFT983090 LVX983089:LVX983090 LMB983089:LMB983090 LCF983089:LCF983090 KSJ983089:KSJ983090 KIN983089:KIN983090 JYR983089:JYR983090 JOV983089:JOV983090 JEZ983089:JEZ983090 IVD983089:IVD983090 ILH983089:ILH983090 IBL983089:IBL983090 HRP983089:HRP983090 HHT983089:HHT983090 GXX983089:GXX983090 GOB983089:GOB983090 GEF983089:GEF983090 FUJ983089:FUJ983090 FKN983089:FKN983090 FAR983089:FAR983090 EQV983089:EQV983090 EGZ983089:EGZ983090 DXD983089:DXD983090 DNH983089:DNH983090 DDL983089:DDL983090 CTP983089:CTP983090 CJT983089:CJT983090 BZX983089:BZX983090 BQB983089:BQB983090 BGF983089:BGF983090 AWJ983089:AWJ983090 AMN983089:AMN983090 ACR983089:ACR983090 SV983089:SV983090 IZ983089:IZ983090 D983089:D983090 WVL917553:WVL917554 WLP917553:WLP917554 WBT917553:WBT917554 VRX917553:VRX917554 VIB917553:VIB917554 UYF917553:UYF917554 UOJ917553:UOJ917554 UEN917553:UEN917554 TUR917553:TUR917554 TKV917553:TKV917554 TAZ917553:TAZ917554 SRD917553:SRD917554 SHH917553:SHH917554 RXL917553:RXL917554 RNP917553:RNP917554 RDT917553:RDT917554 QTX917553:QTX917554 QKB917553:QKB917554 QAF917553:QAF917554 PQJ917553:PQJ917554 PGN917553:PGN917554 OWR917553:OWR917554 OMV917553:OMV917554 OCZ917553:OCZ917554 NTD917553:NTD917554 NJH917553:NJH917554 MZL917553:MZL917554 MPP917553:MPP917554 MFT917553:MFT917554 LVX917553:LVX917554 LMB917553:LMB917554 LCF917553:LCF917554 KSJ917553:KSJ917554 KIN917553:KIN917554 JYR917553:JYR917554 JOV917553:JOV917554 JEZ917553:JEZ917554 IVD917553:IVD917554 ILH917553:ILH917554 IBL917553:IBL917554 HRP917553:HRP917554 HHT917553:HHT917554 GXX917553:GXX917554 GOB917553:GOB917554 GEF917553:GEF917554 FUJ917553:FUJ917554 FKN917553:FKN917554 FAR917553:FAR917554 EQV917553:EQV917554 EGZ917553:EGZ917554 DXD917553:DXD917554 DNH917553:DNH917554 DDL917553:DDL917554 CTP917553:CTP917554 CJT917553:CJT917554 BZX917553:BZX917554 BQB917553:BQB917554 BGF917553:BGF917554 AWJ917553:AWJ917554 AMN917553:AMN917554 ACR917553:ACR917554 SV917553:SV917554 IZ917553:IZ917554 D917553:D917554 WVL852017:WVL852018 WLP852017:WLP852018 WBT852017:WBT852018 VRX852017:VRX852018 VIB852017:VIB852018 UYF852017:UYF852018 UOJ852017:UOJ852018 UEN852017:UEN852018 TUR852017:TUR852018 TKV852017:TKV852018 TAZ852017:TAZ852018 SRD852017:SRD852018 SHH852017:SHH852018 RXL852017:RXL852018 RNP852017:RNP852018 RDT852017:RDT852018 QTX852017:QTX852018 QKB852017:QKB852018 QAF852017:QAF852018 PQJ852017:PQJ852018 PGN852017:PGN852018 OWR852017:OWR852018 OMV852017:OMV852018 OCZ852017:OCZ852018 NTD852017:NTD852018 NJH852017:NJH852018 MZL852017:MZL852018 MPP852017:MPP852018 MFT852017:MFT852018 LVX852017:LVX852018 LMB852017:LMB852018 LCF852017:LCF852018 KSJ852017:KSJ852018 KIN852017:KIN852018 JYR852017:JYR852018 JOV852017:JOV852018 JEZ852017:JEZ852018 IVD852017:IVD852018 ILH852017:ILH852018 IBL852017:IBL852018 HRP852017:HRP852018 HHT852017:HHT852018 GXX852017:GXX852018 GOB852017:GOB852018 GEF852017:GEF852018 FUJ852017:FUJ852018 FKN852017:FKN852018 FAR852017:FAR852018 EQV852017:EQV852018 EGZ852017:EGZ852018 DXD852017:DXD852018 DNH852017:DNH852018 DDL852017:DDL852018 CTP852017:CTP852018 CJT852017:CJT852018 BZX852017:BZX852018 BQB852017:BQB852018 BGF852017:BGF852018 AWJ852017:AWJ852018 AMN852017:AMN852018 ACR852017:ACR852018 SV852017:SV852018 IZ852017:IZ852018 D852017:D852018 WVL786481:WVL786482 WLP786481:WLP786482 WBT786481:WBT786482 VRX786481:VRX786482 VIB786481:VIB786482 UYF786481:UYF786482 UOJ786481:UOJ786482 UEN786481:UEN786482 TUR786481:TUR786482 TKV786481:TKV786482 TAZ786481:TAZ786482 SRD786481:SRD786482 SHH786481:SHH786482 RXL786481:RXL786482 RNP786481:RNP786482 RDT786481:RDT786482 QTX786481:QTX786482 QKB786481:QKB786482 QAF786481:QAF786482 PQJ786481:PQJ786482 PGN786481:PGN786482 OWR786481:OWR786482 OMV786481:OMV786482 OCZ786481:OCZ786482 NTD786481:NTD786482 NJH786481:NJH786482 MZL786481:MZL786482 MPP786481:MPP786482 MFT786481:MFT786482 LVX786481:LVX786482 LMB786481:LMB786482 LCF786481:LCF786482 KSJ786481:KSJ786482 KIN786481:KIN786482 JYR786481:JYR786482 JOV786481:JOV786482 JEZ786481:JEZ786482 IVD786481:IVD786482 ILH786481:ILH786482 IBL786481:IBL786482 HRP786481:HRP786482 HHT786481:HHT786482 GXX786481:GXX786482 GOB786481:GOB786482 GEF786481:GEF786482 FUJ786481:FUJ786482 FKN786481:FKN786482 FAR786481:FAR786482 EQV786481:EQV786482 EGZ786481:EGZ786482 DXD786481:DXD786482 DNH786481:DNH786482 DDL786481:DDL786482 CTP786481:CTP786482 CJT786481:CJT786482 BZX786481:BZX786482 BQB786481:BQB786482 BGF786481:BGF786482 AWJ786481:AWJ786482 AMN786481:AMN786482 ACR786481:ACR786482 SV786481:SV786482 IZ786481:IZ786482 D786481:D786482 WVL720945:WVL720946 WLP720945:WLP720946 WBT720945:WBT720946 VRX720945:VRX720946 VIB720945:VIB720946 UYF720945:UYF720946 UOJ720945:UOJ720946 UEN720945:UEN720946 TUR720945:TUR720946 TKV720945:TKV720946 TAZ720945:TAZ720946 SRD720945:SRD720946 SHH720945:SHH720946 RXL720945:RXL720946 RNP720945:RNP720946 RDT720945:RDT720946 QTX720945:QTX720946 QKB720945:QKB720946 QAF720945:QAF720946 PQJ720945:PQJ720946 PGN720945:PGN720946 OWR720945:OWR720946 OMV720945:OMV720946 OCZ720945:OCZ720946 NTD720945:NTD720946 NJH720945:NJH720946 MZL720945:MZL720946 MPP720945:MPP720946 MFT720945:MFT720946 LVX720945:LVX720946 LMB720945:LMB720946 LCF720945:LCF720946 KSJ720945:KSJ720946 KIN720945:KIN720946 JYR720945:JYR720946 JOV720945:JOV720946 JEZ720945:JEZ720946 IVD720945:IVD720946 ILH720945:ILH720946 IBL720945:IBL720946 HRP720945:HRP720946 HHT720945:HHT720946 GXX720945:GXX720946 GOB720945:GOB720946 GEF720945:GEF720946 FUJ720945:FUJ720946 FKN720945:FKN720946 FAR720945:FAR720946 EQV720945:EQV720946 EGZ720945:EGZ720946 DXD720945:DXD720946 DNH720945:DNH720946 DDL720945:DDL720946 CTP720945:CTP720946 CJT720945:CJT720946 BZX720945:BZX720946 BQB720945:BQB720946 BGF720945:BGF720946 AWJ720945:AWJ720946 AMN720945:AMN720946 ACR720945:ACR720946 SV720945:SV720946 IZ720945:IZ720946 D720945:D720946 WVL655409:WVL655410 WLP655409:WLP655410 WBT655409:WBT655410 VRX655409:VRX655410 VIB655409:VIB655410 UYF655409:UYF655410 UOJ655409:UOJ655410 UEN655409:UEN655410 TUR655409:TUR655410 TKV655409:TKV655410 TAZ655409:TAZ655410 SRD655409:SRD655410 SHH655409:SHH655410 RXL655409:RXL655410 RNP655409:RNP655410 RDT655409:RDT655410 QTX655409:QTX655410 QKB655409:QKB655410 QAF655409:QAF655410 PQJ655409:PQJ655410 PGN655409:PGN655410 OWR655409:OWR655410 OMV655409:OMV655410 OCZ655409:OCZ655410 NTD655409:NTD655410 NJH655409:NJH655410 MZL655409:MZL655410 MPP655409:MPP655410 MFT655409:MFT655410 LVX655409:LVX655410 LMB655409:LMB655410 LCF655409:LCF655410 KSJ655409:KSJ655410 KIN655409:KIN655410 JYR655409:JYR655410 JOV655409:JOV655410 JEZ655409:JEZ655410 IVD655409:IVD655410 ILH655409:ILH655410 IBL655409:IBL655410 HRP655409:HRP655410 HHT655409:HHT655410 GXX655409:GXX655410 GOB655409:GOB655410 GEF655409:GEF655410 FUJ655409:FUJ655410 FKN655409:FKN655410 FAR655409:FAR655410 EQV655409:EQV655410 EGZ655409:EGZ655410 DXD655409:DXD655410 DNH655409:DNH655410 DDL655409:DDL655410 CTP655409:CTP655410 CJT655409:CJT655410 BZX655409:BZX655410 BQB655409:BQB655410 BGF655409:BGF655410 AWJ655409:AWJ655410 AMN655409:AMN655410 ACR655409:ACR655410 SV655409:SV655410 IZ655409:IZ655410 D655409:D655410 WVL589873:WVL589874 WLP589873:WLP589874 WBT589873:WBT589874 VRX589873:VRX589874 VIB589873:VIB589874 UYF589873:UYF589874 UOJ589873:UOJ589874 UEN589873:UEN589874 TUR589873:TUR589874 TKV589873:TKV589874 TAZ589873:TAZ589874 SRD589873:SRD589874 SHH589873:SHH589874 RXL589873:RXL589874 RNP589873:RNP589874 RDT589873:RDT589874 QTX589873:QTX589874 QKB589873:QKB589874 QAF589873:QAF589874 PQJ589873:PQJ589874 PGN589873:PGN589874 OWR589873:OWR589874 OMV589873:OMV589874 OCZ589873:OCZ589874 NTD589873:NTD589874 NJH589873:NJH589874 MZL589873:MZL589874 MPP589873:MPP589874 MFT589873:MFT589874 LVX589873:LVX589874 LMB589873:LMB589874 LCF589873:LCF589874 KSJ589873:KSJ589874 KIN589873:KIN589874 JYR589873:JYR589874 JOV589873:JOV589874 JEZ589873:JEZ589874 IVD589873:IVD589874 ILH589873:ILH589874 IBL589873:IBL589874 HRP589873:HRP589874 HHT589873:HHT589874 GXX589873:GXX589874 GOB589873:GOB589874 GEF589873:GEF589874 FUJ589873:FUJ589874 FKN589873:FKN589874 FAR589873:FAR589874 EQV589873:EQV589874 EGZ589873:EGZ589874 DXD589873:DXD589874 DNH589873:DNH589874 DDL589873:DDL589874 CTP589873:CTP589874 CJT589873:CJT589874 BZX589873:BZX589874 BQB589873:BQB589874 BGF589873:BGF589874 AWJ589873:AWJ589874 AMN589873:AMN589874 ACR589873:ACR589874 SV589873:SV589874 IZ589873:IZ589874 D589873:D589874 WVL524337:WVL524338 WLP524337:WLP524338 WBT524337:WBT524338 VRX524337:VRX524338 VIB524337:VIB524338 UYF524337:UYF524338 UOJ524337:UOJ524338 UEN524337:UEN524338 TUR524337:TUR524338 TKV524337:TKV524338 TAZ524337:TAZ524338 SRD524337:SRD524338 SHH524337:SHH524338 RXL524337:RXL524338 RNP524337:RNP524338 RDT524337:RDT524338 QTX524337:QTX524338 QKB524337:QKB524338 QAF524337:QAF524338 PQJ524337:PQJ524338 PGN524337:PGN524338 OWR524337:OWR524338 OMV524337:OMV524338 OCZ524337:OCZ524338 NTD524337:NTD524338 NJH524337:NJH524338 MZL524337:MZL524338 MPP524337:MPP524338 MFT524337:MFT524338 LVX524337:LVX524338 LMB524337:LMB524338 LCF524337:LCF524338 KSJ524337:KSJ524338 KIN524337:KIN524338 JYR524337:JYR524338 JOV524337:JOV524338 JEZ524337:JEZ524338 IVD524337:IVD524338 ILH524337:ILH524338 IBL524337:IBL524338 HRP524337:HRP524338 HHT524337:HHT524338 GXX524337:GXX524338 GOB524337:GOB524338 GEF524337:GEF524338 FUJ524337:FUJ524338 FKN524337:FKN524338 FAR524337:FAR524338 EQV524337:EQV524338 EGZ524337:EGZ524338 DXD524337:DXD524338 DNH524337:DNH524338 DDL524337:DDL524338 CTP524337:CTP524338 CJT524337:CJT524338 BZX524337:BZX524338 BQB524337:BQB524338 BGF524337:BGF524338 AWJ524337:AWJ524338 AMN524337:AMN524338 ACR524337:ACR524338 SV524337:SV524338 IZ524337:IZ524338 D524337:D524338 WVL458801:WVL458802 WLP458801:WLP458802 WBT458801:WBT458802 VRX458801:VRX458802 VIB458801:VIB458802 UYF458801:UYF458802 UOJ458801:UOJ458802 UEN458801:UEN458802 TUR458801:TUR458802 TKV458801:TKV458802 TAZ458801:TAZ458802 SRD458801:SRD458802 SHH458801:SHH458802 RXL458801:RXL458802 RNP458801:RNP458802 RDT458801:RDT458802 QTX458801:QTX458802 QKB458801:QKB458802 QAF458801:QAF458802 PQJ458801:PQJ458802 PGN458801:PGN458802 OWR458801:OWR458802 OMV458801:OMV458802 OCZ458801:OCZ458802 NTD458801:NTD458802 NJH458801:NJH458802 MZL458801:MZL458802 MPP458801:MPP458802 MFT458801:MFT458802 LVX458801:LVX458802 LMB458801:LMB458802 LCF458801:LCF458802 KSJ458801:KSJ458802 KIN458801:KIN458802 JYR458801:JYR458802 JOV458801:JOV458802 JEZ458801:JEZ458802 IVD458801:IVD458802 ILH458801:ILH458802 IBL458801:IBL458802 HRP458801:HRP458802 HHT458801:HHT458802 GXX458801:GXX458802 GOB458801:GOB458802 GEF458801:GEF458802 FUJ458801:FUJ458802 FKN458801:FKN458802 FAR458801:FAR458802 EQV458801:EQV458802 EGZ458801:EGZ458802 DXD458801:DXD458802 DNH458801:DNH458802 DDL458801:DDL458802 CTP458801:CTP458802 CJT458801:CJT458802 BZX458801:BZX458802 BQB458801:BQB458802 BGF458801:BGF458802 AWJ458801:AWJ458802 AMN458801:AMN458802 ACR458801:ACR458802 SV458801:SV458802 IZ458801:IZ458802 D458801:D458802 WVL393265:WVL393266 WLP393265:WLP393266 WBT393265:WBT393266 VRX393265:VRX393266 VIB393265:VIB393266 UYF393265:UYF393266 UOJ393265:UOJ393266 UEN393265:UEN393266 TUR393265:TUR393266 TKV393265:TKV393266 TAZ393265:TAZ393266 SRD393265:SRD393266 SHH393265:SHH393266 RXL393265:RXL393266 RNP393265:RNP393266 RDT393265:RDT393266 QTX393265:QTX393266 QKB393265:QKB393266 QAF393265:QAF393266 PQJ393265:PQJ393266 PGN393265:PGN393266 OWR393265:OWR393266 OMV393265:OMV393266 OCZ393265:OCZ393266 NTD393265:NTD393266 NJH393265:NJH393266 MZL393265:MZL393266 MPP393265:MPP393266 MFT393265:MFT393266 LVX393265:LVX393266 LMB393265:LMB393266 LCF393265:LCF393266 KSJ393265:KSJ393266 KIN393265:KIN393266 JYR393265:JYR393266 JOV393265:JOV393266 JEZ393265:JEZ393266 IVD393265:IVD393266 ILH393265:ILH393266 IBL393265:IBL393266 HRP393265:HRP393266 HHT393265:HHT393266 GXX393265:GXX393266 GOB393265:GOB393266 GEF393265:GEF393266 FUJ393265:FUJ393266 FKN393265:FKN393266 FAR393265:FAR393266 EQV393265:EQV393266 EGZ393265:EGZ393266 DXD393265:DXD393266 DNH393265:DNH393266 DDL393265:DDL393266 CTP393265:CTP393266 CJT393265:CJT393266 BZX393265:BZX393266 BQB393265:BQB393266 BGF393265:BGF393266 AWJ393265:AWJ393266 AMN393265:AMN393266 ACR393265:ACR393266 SV393265:SV393266 IZ393265:IZ393266 D393265:D393266 WVL327729:WVL327730 WLP327729:WLP327730 WBT327729:WBT327730 VRX327729:VRX327730 VIB327729:VIB327730 UYF327729:UYF327730 UOJ327729:UOJ327730 UEN327729:UEN327730 TUR327729:TUR327730 TKV327729:TKV327730 TAZ327729:TAZ327730 SRD327729:SRD327730 SHH327729:SHH327730 RXL327729:RXL327730 RNP327729:RNP327730 RDT327729:RDT327730 QTX327729:QTX327730 QKB327729:QKB327730 QAF327729:QAF327730 PQJ327729:PQJ327730 PGN327729:PGN327730 OWR327729:OWR327730 OMV327729:OMV327730 OCZ327729:OCZ327730 NTD327729:NTD327730 NJH327729:NJH327730 MZL327729:MZL327730 MPP327729:MPP327730 MFT327729:MFT327730 LVX327729:LVX327730 LMB327729:LMB327730 LCF327729:LCF327730 KSJ327729:KSJ327730 KIN327729:KIN327730 JYR327729:JYR327730 JOV327729:JOV327730 JEZ327729:JEZ327730 IVD327729:IVD327730 ILH327729:ILH327730 IBL327729:IBL327730 HRP327729:HRP327730 HHT327729:HHT327730 GXX327729:GXX327730 GOB327729:GOB327730 GEF327729:GEF327730 FUJ327729:FUJ327730 FKN327729:FKN327730 FAR327729:FAR327730 EQV327729:EQV327730 EGZ327729:EGZ327730 DXD327729:DXD327730 DNH327729:DNH327730 DDL327729:DDL327730 CTP327729:CTP327730 CJT327729:CJT327730 BZX327729:BZX327730 BQB327729:BQB327730 BGF327729:BGF327730 AWJ327729:AWJ327730 AMN327729:AMN327730 ACR327729:ACR327730 SV327729:SV327730 IZ327729:IZ327730 D327729:D327730 WVL262193:WVL262194 WLP262193:WLP262194 WBT262193:WBT262194 VRX262193:VRX262194 VIB262193:VIB262194 UYF262193:UYF262194 UOJ262193:UOJ262194 UEN262193:UEN262194 TUR262193:TUR262194 TKV262193:TKV262194 TAZ262193:TAZ262194 SRD262193:SRD262194 SHH262193:SHH262194 RXL262193:RXL262194 RNP262193:RNP262194 RDT262193:RDT262194 QTX262193:QTX262194 QKB262193:QKB262194 QAF262193:QAF262194 PQJ262193:PQJ262194 PGN262193:PGN262194 OWR262193:OWR262194 OMV262193:OMV262194 OCZ262193:OCZ262194 NTD262193:NTD262194 NJH262193:NJH262194 MZL262193:MZL262194 MPP262193:MPP262194 MFT262193:MFT262194 LVX262193:LVX262194 LMB262193:LMB262194 LCF262193:LCF262194 KSJ262193:KSJ262194 KIN262193:KIN262194 JYR262193:JYR262194 JOV262193:JOV262194 JEZ262193:JEZ262194 IVD262193:IVD262194 ILH262193:ILH262194 IBL262193:IBL262194 HRP262193:HRP262194 HHT262193:HHT262194 GXX262193:GXX262194 GOB262193:GOB262194 GEF262193:GEF262194 FUJ262193:FUJ262194 FKN262193:FKN262194 FAR262193:FAR262194 EQV262193:EQV262194 EGZ262193:EGZ262194 DXD262193:DXD262194 DNH262193:DNH262194 DDL262193:DDL262194 CTP262193:CTP262194 CJT262193:CJT262194 BZX262193:BZX262194 BQB262193:BQB262194 BGF262193:BGF262194 AWJ262193:AWJ262194 AMN262193:AMN262194 ACR262193:ACR262194 SV262193:SV262194 IZ262193:IZ262194 D262193:D262194 WVL196657:WVL196658 WLP196657:WLP196658 WBT196657:WBT196658 VRX196657:VRX196658 VIB196657:VIB196658 UYF196657:UYF196658 UOJ196657:UOJ196658 UEN196657:UEN196658 TUR196657:TUR196658 TKV196657:TKV196658 TAZ196657:TAZ196658 SRD196657:SRD196658 SHH196657:SHH196658 RXL196657:RXL196658 RNP196657:RNP196658 RDT196657:RDT196658 QTX196657:QTX196658 QKB196657:QKB196658 QAF196657:QAF196658 PQJ196657:PQJ196658 PGN196657:PGN196658 OWR196657:OWR196658 OMV196657:OMV196658 OCZ196657:OCZ196658 NTD196657:NTD196658 NJH196657:NJH196658 MZL196657:MZL196658 MPP196657:MPP196658 MFT196657:MFT196658 LVX196657:LVX196658 LMB196657:LMB196658 LCF196657:LCF196658 KSJ196657:KSJ196658 KIN196657:KIN196658 JYR196657:JYR196658 JOV196657:JOV196658 JEZ196657:JEZ196658 IVD196657:IVD196658 ILH196657:ILH196658 IBL196657:IBL196658 HRP196657:HRP196658 HHT196657:HHT196658 GXX196657:GXX196658 GOB196657:GOB196658 GEF196657:GEF196658 FUJ196657:FUJ196658 FKN196657:FKN196658 FAR196657:FAR196658 EQV196657:EQV196658 EGZ196657:EGZ196658 DXD196657:DXD196658 DNH196657:DNH196658 DDL196657:DDL196658 CTP196657:CTP196658 CJT196657:CJT196658 BZX196657:BZX196658 BQB196657:BQB196658 BGF196657:BGF196658 AWJ196657:AWJ196658 AMN196657:AMN196658 ACR196657:ACR196658 SV196657:SV196658 IZ196657:IZ196658 D196657:D196658 WVL131121:WVL131122 WLP131121:WLP131122 WBT131121:WBT131122 VRX131121:VRX131122 VIB131121:VIB131122 UYF131121:UYF131122 UOJ131121:UOJ131122 UEN131121:UEN131122 TUR131121:TUR131122 TKV131121:TKV131122 TAZ131121:TAZ131122 SRD131121:SRD131122 SHH131121:SHH131122 RXL131121:RXL131122 RNP131121:RNP131122 RDT131121:RDT131122 QTX131121:QTX131122 QKB131121:QKB131122 QAF131121:QAF131122 PQJ131121:PQJ131122 PGN131121:PGN131122 OWR131121:OWR131122 OMV131121:OMV131122 OCZ131121:OCZ131122 NTD131121:NTD131122 NJH131121:NJH131122 MZL131121:MZL131122 MPP131121:MPP131122 MFT131121:MFT131122 LVX131121:LVX131122 LMB131121:LMB131122 LCF131121:LCF131122 KSJ131121:KSJ131122 KIN131121:KIN131122 JYR131121:JYR131122 JOV131121:JOV131122 JEZ131121:JEZ131122 IVD131121:IVD131122 ILH131121:ILH131122 IBL131121:IBL131122 HRP131121:HRP131122 HHT131121:HHT131122 GXX131121:GXX131122 GOB131121:GOB131122 GEF131121:GEF131122 FUJ131121:FUJ131122 FKN131121:FKN131122 FAR131121:FAR131122 EQV131121:EQV131122 EGZ131121:EGZ131122 DXD131121:DXD131122 DNH131121:DNH131122 DDL131121:DDL131122 CTP131121:CTP131122 CJT131121:CJT131122 BZX131121:BZX131122 BQB131121:BQB131122 BGF131121:BGF131122 AWJ131121:AWJ131122 AMN131121:AMN131122 ACR131121:ACR131122 SV131121:SV131122 IZ131121:IZ131122 D131121:D131122 WVL65585:WVL65586 WLP65585:WLP65586 WBT65585:WBT65586 VRX65585:VRX65586 VIB65585:VIB65586 UYF65585:UYF65586 UOJ65585:UOJ65586 UEN65585:UEN65586 TUR65585:TUR65586 TKV65585:TKV65586 TAZ65585:TAZ65586 SRD65585:SRD65586 SHH65585:SHH65586 RXL65585:RXL65586 RNP65585:RNP65586 RDT65585:RDT65586 QTX65585:QTX65586 QKB65585:QKB65586 QAF65585:QAF65586 PQJ65585:PQJ65586 PGN65585:PGN65586 OWR65585:OWR65586 OMV65585:OMV65586 OCZ65585:OCZ65586 NTD65585:NTD65586 NJH65585:NJH65586 MZL65585:MZL65586 MPP65585:MPP65586 MFT65585:MFT65586 LVX65585:LVX65586 LMB65585:LMB65586 LCF65585:LCF65586 KSJ65585:KSJ65586 KIN65585:KIN65586 JYR65585:JYR65586 JOV65585:JOV65586 JEZ65585:JEZ65586 IVD65585:IVD65586 ILH65585:ILH65586 IBL65585:IBL65586 HRP65585:HRP65586 HHT65585:HHT65586 GXX65585:GXX65586 GOB65585:GOB65586 GEF65585:GEF65586 FUJ65585:FUJ65586 FKN65585:FKN65586 FAR65585:FAR65586 EQV65585:EQV65586 EGZ65585:EGZ65586 DXD65585:DXD65586 DNH65585:DNH65586 DDL65585:DDL65586 CTP65585:CTP65586 CJT65585:CJT65586 BZX65585:BZX65586 BQB65585:BQB65586 BGF65585:BGF65586 AWJ65585:AWJ65586 AMN65585:AMN65586 ACR65585:ACR65586 SV65585:SV65586 IZ65585:IZ65586 D65585:D65586 WWA983073 WME983073 WCI983073 VSM983073 VIQ983073 UYU983073 UOY983073 UFC983073 TVG983073 TLK983073 TBO983073 SRS983073 SHW983073 RYA983073 ROE983073 REI983073 QUM983073 QKQ983073 QAU983073 PQY983073 PHC983073 OXG983073 ONK983073 ODO983073 NTS983073 NJW983073 NAA983073 MQE983073 MGI983073 LWM983073 LMQ983073 LCU983073 KSY983073 KJC983073 JZG983073 JPK983073 JFO983073 IVS983073 ILW983073 ICA983073 HSE983073 HII983073 GYM983073 GOQ983073 GEU983073 FUY983073 FLC983073 FBG983073 ERK983073 EHO983073 DXS983073 DNW983073 DEA983073 CUE983073 CKI983073 CAM983073 BQQ983073 BGU983073 AWY983073 ANC983073 ADG983073 TK983073 JO983073 S983073 WWA917537 WME917537 WCI917537 VSM917537 VIQ917537 UYU917537 UOY917537 UFC917537 TVG917537 TLK917537 TBO917537 SRS917537 SHW917537 RYA917537 ROE917537 REI917537 QUM917537 QKQ917537 QAU917537 PQY917537 PHC917537 OXG917537 ONK917537 ODO917537 NTS917537 NJW917537 NAA917537 MQE917537 MGI917537 LWM917537 LMQ917537 LCU917537 KSY917537 KJC917537 JZG917537 JPK917537 JFO917537 IVS917537 ILW917537 ICA917537 HSE917537 HII917537 GYM917537 GOQ917537 GEU917537 FUY917537 FLC917537 FBG917537 ERK917537 EHO917537 DXS917537 DNW917537 DEA917537 CUE917537 CKI917537 CAM917537 BQQ917537 BGU917537 AWY917537 ANC917537 ADG917537 TK917537 JO917537 S917537 WWA852001 WME852001 WCI852001 VSM852001 VIQ852001 UYU852001 UOY852001 UFC852001 TVG852001 TLK852001 TBO852001 SRS852001 SHW852001 RYA852001 ROE852001 REI852001 QUM852001 QKQ852001 QAU852001 PQY852001 PHC852001 OXG852001 ONK852001 ODO852001 NTS852001 NJW852001 NAA852001 MQE852001 MGI852001 LWM852001 LMQ852001 LCU852001 KSY852001 KJC852001 JZG852001 JPK852001 JFO852001 IVS852001 ILW852001 ICA852001 HSE852001 HII852001 GYM852001 GOQ852001 GEU852001 FUY852001 FLC852001 FBG852001 ERK852001 EHO852001 DXS852001 DNW852001 DEA852001 CUE852001 CKI852001 CAM852001 BQQ852001 BGU852001 AWY852001 ANC852001 ADG852001 TK852001 JO852001 S852001 WWA786465 WME786465 WCI786465 VSM786465 VIQ786465 UYU786465 UOY786465 UFC786465 TVG786465 TLK786465 TBO786465 SRS786465 SHW786465 RYA786465 ROE786465 REI786465 QUM786465 QKQ786465 QAU786465 PQY786465 PHC786465 OXG786465 ONK786465 ODO786465 NTS786465 NJW786465 NAA786465 MQE786465 MGI786465 LWM786465 LMQ786465 LCU786465 KSY786465 KJC786465 JZG786465 JPK786465 JFO786465 IVS786465 ILW786465 ICA786465 HSE786465 HII786465 GYM786465 GOQ786465 GEU786465 FUY786465 FLC786465 FBG786465 ERK786465 EHO786465 DXS786465 DNW786465 DEA786465 CUE786465 CKI786465 CAM786465 BQQ786465 BGU786465 AWY786465 ANC786465 ADG786465 TK786465 JO786465 S786465 WWA720929 WME720929 WCI720929 VSM720929 VIQ720929 UYU720929 UOY720929 UFC720929 TVG720929 TLK720929 TBO720929 SRS720929 SHW720929 RYA720929 ROE720929 REI720929 QUM720929 QKQ720929 QAU720929 PQY720929 PHC720929 OXG720929 ONK720929 ODO720929 NTS720929 NJW720929 NAA720929 MQE720929 MGI720929 LWM720929 LMQ720929 LCU720929 KSY720929 KJC720929 JZG720929 JPK720929 JFO720929 IVS720929 ILW720929 ICA720929 HSE720929 HII720929 GYM720929 GOQ720929 GEU720929 FUY720929 FLC720929 FBG720929 ERK720929 EHO720929 DXS720929 DNW720929 DEA720929 CUE720929 CKI720929 CAM720929 BQQ720929 BGU720929 AWY720929 ANC720929 ADG720929 TK720929 JO720929 S720929 WWA655393 WME655393 WCI655393 VSM655393 VIQ655393 UYU655393 UOY655393 UFC655393 TVG655393 TLK655393 TBO655393 SRS655393 SHW655393 RYA655393 ROE655393 REI655393 QUM655393 QKQ655393 QAU655393 PQY655393 PHC655393 OXG655393 ONK655393 ODO655393 NTS655393 NJW655393 NAA655393 MQE655393 MGI655393 LWM655393 LMQ655393 LCU655393 KSY655393 KJC655393 JZG655393 JPK655393 JFO655393 IVS655393 ILW655393 ICA655393 HSE655393 HII655393 GYM655393 GOQ655393 GEU655393 FUY655393 FLC655393 FBG655393 ERK655393 EHO655393 DXS655393 DNW655393 DEA655393 CUE655393 CKI655393 CAM655393 BQQ655393 BGU655393 AWY655393 ANC655393 ADG655393 TK655393 JO655393 S655393 WWA589857 WME589857 WCI589857 VSM589857 VIQ589857 UYU589857 UOY589857 UFC589857 TVG589857 TLK589857 TBO589857 SRS589857 SHW589857 RYA589857 ROE589857 REI589857 QUM589857 QKQ589857 QAU589857 PQY589857 PHC589857 OXG589857 ONK589857 ODO589857 NTS589857 NJW589857 NAA589857 MQE589857 MGI589857 LWM589857 LMQ589857 LCU589857 KSY589857 KJC589857 JZG589857 JPK589857 JFO589857 IVS589857 ILW589857 ICA589857 HSE589857 HII589857 GYM589857 GOQ589857 GEU589857 FUY589857 FLC589857 FBG589857 ERK589857 EHO589857 DXS589857 DNW589857 DEA589857 CUE589857 CKI589857 CAM589857 BQQ589857 BGU589857 AWY589857 ANC589857 ADG589857 TK589857 JO589857 S589857 WWA524321 WME524321 WCI524321 VSM524321 VIQ524321 UYU524321 UOY524321 UFC524321 TVG524321 TLK524321 TBO524321 SRS524321 SHW524321 RYA524321 ROE524321 REI524321 QUM524321 QKQ524321 QAU524321 PQY524321 PHC524321 OXG524321 ONK524321 ODO524321 NTS524321 NJW524321 NAA524321 MQE524321 MGI524321 LWM524321 LMQ524321 LCU524321 KSY524321 KJC524321 JZG524321 JPK524321 JFO524321 IVS524321 ILW524321 ICA524321 HSE524321 HII524321 GYM524321 GOQ524321 GEU524321 FUY524321 FLC524321 FBG524321 ERK524321 EHO524321 DXS524321 DNW524321 DEA524321 CUE524321 CKI524321 CAM524321 BQQ524321 BGU524321 AWY524321 ANC524321 ADG524321 TK524321 JO524321 S524321 WWA458785 WME458785 WCI458785 VSM458785 VIQ458785 UYU458785 UOY458785 UFC458785 TVG458785 TLK458785 TBO458785 SRS458785 SHW458785 RYA458785 ROE458785 REI458785 QUM458785 QKQ458785 QAU458785 PQY458785 PHC458785 OXG458785 ONK458785 ODO458785 NTS458785 NJW458785 NAA458785 MQE458785 MGI458785 LWM458785 LMQ458785 LCU458785 KSY458785 KJC458785 JZG458785 JPK458785 JFO458785 IVS458785 ILW458785 ICA458785 HSE458785 HII458785 GYM458785 GOQ458785 GEU458785 FUY458785 FLC458785 FBG458785 ERK458785 EHO458785 DXS458785 DNW458785 DEA458785 CUE458785 CKI458785 CAM458785 BQQ458785 BGU458785 AWY458785 ANC458785 ADG458785 TK458785 JO458785 S458785 WWA393249 WME393249 WCI393249 VSM393249 VIQ393249 UYU393249 UOY393249 UFC393249 TVG393249 TLK393249 TBO393249 SRS393249 SHW393249 RYA393249 ROE393249 REI393249 QUM393249 QKQ393249 QAU393249 PQY393249 PHC393249 OXG393249 ONK393249 ODO393249 NTS393249 NJW393249 NAA393249 MQE393249 MGI393249 LWM393249 LMQ393249 LCU393249 KSY393249 KJC393249 JZG393249 JPK393249 JFO393249 IVS393249 ILW393249 ICA393249 HSE393249 HII393249 GYM393249 GOQ393249 GEU393249 FUY393249 FLC393249 FBG393249 ERK393249 EHO393249 DXS393249 DNW393249 DEA393249 CUE393249 CKI393249 CAM393249 BQQ393249 BGU393249 AWY393249 ANC393249 ADG393249 TK393249 JO393249 S393249 WWA327713 WME327713 WCI327713 VSM327713 VIQ327713 UYU327713 UOY327713 UFC327713 TVG327713 TLK327713 TBO327713 SRS327713 SHW327713 RYA327713 ROE327713 REI327713 QUM327713 QKQ327713 QAU327713 PQY327713 PHC327713 OXG327713 ONK327713 ODO327713 NTS327713 NJW327713 NAA327713 MQE327713 MGI327713 LWM327713 LMQ327713 LCU327713 KSY327713 KJC327713 JZG327713 JPK327713 JFO327713 IVS327713 ILW327713 ICA327713 HSE327713 HII327713 GYM327713 GOQ327713 GEU327713 FUY327713 FLC327713 FBG327713 ERK327713 EHO327713 DXS327713 DNW327713 DEA327713 CUE327713 CKI327713 CAM327713 BQQ327713 BGU327713 AWY327713 ANC327713 ADG327713 TK327713 JO327713 S327713 WWA262177 WME262177 WCI262177 VSM262177 VIQ262177 UYU262177 UOY262177 UFC262177 TVG262177 TLK262177 TBO262177 SRS262177 SHW262177 RYA262177 ROE262177 REI262177 QUM262177 QKQ262177 QAU262177 PQY262177 PHC262177 OXG262177 ONK262177 ODO262177 NTS262177 NJW262177 NAA262177 MQE262177 MGI262177 LWM262177 LMQ262177 LCU262177 KSY262177 KJC262177 JZG262177 JPK262177 JFO262177 IVS262177 ILW262177 ICA262177 HSE262177 HII262177 GYM262177 GOQ262177 GEU262177 FUY262177 FLC262177 FBG262177 ERK262177 EHO262177 DXS262177 DNW262177 DEA262177 CUE262177 CKI262177 CAM262177 BQQ262177 BGU262177 AWY262177 ANC262177 ADG262177 TK262177 JO262177 S262177 WWA196641 WME196641 WCI196641 VSM196641 VIQ196641 UYU196641 UOY196641 UFC196641 TVG196641 TLK196641 TBO196641 SRS196641 SHW196641 RYA196641 ROE196641 REI196641 QUM196641 QKQ196641 QAU196641 PQY196641 PHC196641 OXG196641 ONK196641 ODO196641 NTS196641 NJW196641 NAA196641 MQE196641 MGI196641 LWM196641 LMQ196641 LCU196641 KSY196641 KJC196641 JZG196641 JPK196641 JFO196641 IVS196641 ILW196641 ICA196641 HSE196641 HII196641 GYM196641 GOQ196641 GEU196641 FUY196641 FLC196641 FBG196641 ERK196641 EHO196641 DXS196641 DNW196641 DEA196641 CUE196641 CKI196641 CAM196641 BQQ196641 BGU196641 AWY196641 ANC196641 ADG196641 TK196641 JO196641 S196641 WWA131105 WME131105 WCI131105 VSM131105 VIQ131105 UYU131105 UOY131105 UFC131105 TVG131105 TLK131105 TBO131105 SRS131105 SHW131105 RYA131105 ROE131105 REI131105 QUM131105 QKQ131105 QAU131105 PQY131105 PHC131105 OXG131105 ONK131105 ODO131105 NTS131105 NJW131105 NAA131105 MQE131105 MGI131105 LWM131105 LMQ131105 LCU131105 KSY131105 KJC131105 JZG131105 JPK131105 JFO131105 IVS131105 ILW131105 ICA131105 HSE131105 HII131105 GYM131105 GOQ131105 GEU131105 FUY131105 FLC131105 FBG131105 ERK131105 EHO131105 DXS131105 DNW131105 DEA131105 CUE131105 CKI131105 CAM131105 BQQ131105 BGU131105 AWY131105 ANC131105 ADG131105 TK131105 JO131105 S131105 WWA65569 WME65569 WCI65569 VSM65569 VIQ65569 UYU65569 UOY65569 UFC65569 TVG65569 TLK65569 TBO65569 SRS65569 SHW65569 RYA65569 ROE65569 REI65569 QUM65569 QKQ65569 QAU65569 PQY65569 PHC65569 OXG65569 ONK65569 ODO65569 NTS65569 NJW65569 NAA65569 MQE65569 MGI65569 LWM65569 LMQ65569 LCU65569 KSY65569 KJC65569 JZG65569 JPK65569 JFO65569 IVS65569 ILW65569 ICA65569 HSE65569 HII65569 GYM65569 GOQ65569 GEU65569 FUY65569 FLC65569 FBG65569 ERK65569 EHO65569 DXS65569 DNW65569 DEA65569 CUE65569 CKI65569 CAM65569 BQQ65569 BGU65569 AWY65569 ANC65569 ADG65569 TK65569 JO65569 S65569 WWA51 WME51 WCI51 VSM51 VIQ51 UYU51 UOY51 UFC51 TVG51 TLK51 TBO51 SRS51 SHW51 RYA51 ROE51 REI51 QUM51 QKQ51 QAU51 PQY51 PHC51 OXG51 ONK51 ODO51 NTS51 NJW51 NAA51 MQE51 MGI51 LWM51 LMQ51 LCU51 KSY51 KJC51 JZG51 JPK51 JFO51 IVS51 ILW51 ICA51 HSE51 HII51 GYM51 GOQ51 GEU51 FUY51 FLC51 FBG51 ERK51 EHO51 DXS51 DNW51 DEA51 CUE51 CKI51 CAM51 BQQ51 BGU51 AWY51 ANC51 ADG51 TK51 JO51 S51 WWA983075 WME983075 WCI983075 VSM983075 VIQ983075 UYU983075 UOY983075 UFC983075 TVG983075 TLK983075 TBO983075 SRS983075 SHW983075 RYA983075 ROE983075 REI983075 QUM983075 QKQ983075 QAU983075 PQY983075 PHC983075 OXG983075 ONK983075 ODO983075 NTS983075 NJW983075 NAA983075 MQE983075 MGI983075 LWM983075 LMQ983075 LCU983075 KSY983075 KJC983075 JZG983075 JPK983075 JFO983075 IVS983075 ILW983075 ICA983075 HSE983075 HII983075 GYM983075 GOQ983075 GEU983075 FUY983075 FLC983075 FBG983075 ERK983075 EHO983075 DXS983075 DNW983075 DEA983075 CUE983075 CKI983075 CAM983075 BQQ983075 BGU983075 AWY983075 ANC983075 ADG983075 TK983075 JO983075 S983075 WWA917539 WME917539 WCI917539 VSM917539 VIQ917539 UYU917539 UOY917539 UFC917539 TVG917539 TLK917539 TBO917539 SRS917539 SHW917539 RYA917539 ROE917539 REI917539 QUM917539 QKQ917539 QAU917539 PQY917539 PHC917539 OXG917539 ONK917539 ODO917539 NTS917539 NJW917539 NAA917539 MQE917539 MGI917539 LWM917539 LMQ917539 LCU917539 KSY917539 KJC917539 JZG917539 JPK917539 JFO917539 IVS917539 ILW917539 ICA917539 HSE917539 HII917539 GYM917539 GOQ917539 GEU917539 FUY917539 FLC917539 FBG917539 ERK917539 EHO917539 DXS917539 DNW917539 DEA917539 CUE917539 CKI917539 CAM917539 BQQ917539 BGU917539 AWY917539 ANC917539 ADG917539 TK917539 JO917539 S917539 WWA852003 WME852003 WCI852003 VSM852003 VIQ852003 UYU852003 UOY852003 UFC852003 TVG852003 TLK852003 TBO852003 SRS852003 SHW852003 RYA852003 ROE852003 REI852003 QUM852003 QKQ852003 QAU852003 PQY852003 PHC852003 OXG852003 ONK852003 ODO852003 NTS852003 NJW852003 NAA852003 MQE852003 MGI852003 LWM852003 LMQ852003 LCU852003 KSY852003 KJC852003 JZG852003 JPK852003 JFO852003 IVS852003 ILW852003 ICA852003 HSE852003 HII852003 GYM852003 GOQ852003 GEU852003 FUY852003 FLC852003 FBG852003 ERK852003 EHO852003 DXS852003 DNW852003 DEA852003 CUE852003 CKI852003 CAM852003 BQQ852003 BGU852003 AWY852003 ANC852003 ADG852003 TK852003 JO852003 S852003 WWA786467 WME786467 WCI786467 VSM786467 VIQ786467 UYU786467 UOY786467 UFC786467 TVG786467 TLK786467 TBO786467 SRS786467 SHW786467 RYA786467 ROE786467 REI786467 QUM786467 QKQ786467 QAU786467 PQY786467 PHC786467 OXG786467 ONK786467 ODO786467 NTS786467 NJW786467 NAA786467 MQE786467 MGI786467 LWM786467 LMQ786467 LCU786467 KSY786467 KJC786467 JZG786467 JPK786467 JFO786467 IVS786467 ILW786467 ICA786467 HSE786467 HII786467 GYM786467 GOQ786467 GEU786467 FUY786467 FLC786467 FBG786467 ERK786467 EHO786467 DXS786467 DNW786467 DEA786467 CUE786467 CKI786467 CAM786467 BQQ786467 BGU786467 AWY786467 ANC786467 ADG786467 TK786467 JO786467 S786467 WWA720931 WME720931 WCI720931 VSM720931 VIQ720931 UYU720931 UOY720931 UFC720931 TVG720931 TLK720931 TBO720931 SRS720931 SHW720931 RYA720931 ROE720931 REI720931 QUM720931 QKQ720931 QAU720931 PQY720931 PHC720931 OXG720931 ONK720931 ODO720931 NTS720931 NJW720931 NAA720931 MQE720931 MGI720931 LWM720931 LMQ720931 LCU720931 KSY720931 KJC720931 JZG720931 JPK720931 JFO720931 IVS720931 ILW720931 ICA720931 HSE720931 HII720931 GYM720931 GOQ720931 GEU720931 FUY720931 FLC720931 FBG720931 ERK720931 EHO720931 DXS720931 DNW720931 DEA720931 CUE720931 CKI720931 CAM720931 BQQ720931 BGU720931 AWY720931 ANC720931 ADG720931 TK720931 JO720931 S720931 WWA655395 WME655395 WCI655395 VSM655395 VIQ655395 UYU655395 UOY655395 UFC655395 TVG655395 TLK655395 TBO655395 SRS655395 SHW655395 RYA655395 ROE655395 REI655395 QUM655395 QKQ655395 QAU655395 PQY655395 PHC655395 OXG655395 ONK655395 ODO655395 NTS655395 NJW655395 NAA655395 MQE655395 MGI655395 LWM655395 LMQ655395 LCU655395 KSY655395 KJC655395 JZG655395 JPK655395 JFO655395 IVS655395 ILW655395 ICA655395 HSE655395 HII655395 GYM655395 GOQ655395 GEU655395 FUY655395 FLC655395 FBG655395 ERK655395 EHO655395 DXS655395 DNW655395 DEA655395 CUE655395 CKI655395 CAM655395 BQQ655395 BGU655395 AWY655395 ANC655395 ADG655395 TK655395 JO655395 S655395 WWA589859 WME589859 WCI589859 VSM589859 VIQ589859 UYU589859 UOY589859 UFC589859 TVG589859 TLK589859 TBO589859 SRS589859 SHW589859 RYA589859 ROE589859 REI589859 QUM589859 QKQ589859 QAU589859 PQY589859 PHC589859 OXG589859 ONK589859 ODO589859 NTS589859 NJW589859 NAA589859 MQE589859 MGI589859 LWM589859 LMQ589859 LCU589859 KSY589859 KJC589859 JZG589859 JPK589859 JFO589859 IVS589859 ILW589859 ICA589859 HSE589859 HII589859 GYM589859 GOQ589859 GEU589859 FUY589859 FLC589859 FBG589859 ERK589859 EHO589859 DXS589859 DNW589859 DEA589859 CUE589859 CKI589859 CAM589859 BQQ589859 BGU589859 AWY589859 ANC589859 ADG589859 TK589859 JO589859 S589859 WWA524323 WME524323 WCI524323 VSM524323 VIQ524323 UYU524323 UOY524323 UFC524323 TVG524323 TLK524323 TBO524323 SRS524323 SHW524323 RYA524323 ROE524323 REI524323 QUM524323 QKQ524323 QAU524323 PQY524323 PHC524323 OXG524323 ONK524323 ODO524323 NTS524323 NJW524323 NAA524323 MQE524323 MGI524323 LWM524323 LMQ524323 LCU524323 KSY524323 KJC524323 JZG524323 JPK524323 JFO524323 IVS524323 ILW524323 ICA524323 HSE524323 HII524323 GYM524323 GOQ524323 GEU524323 FUY524323 FLC524323 FBG524323 ERK524323 EHO524323 DXS524323 DNW524323 DEA524323 CUE524323 CKI524323 CAM524323 BQQ524323 BGU524323 AWY524323 ANC524323 ADG524323 TK524323 JO524323 S524323 WWA458787 WME458787 WCI458787 VSM458787 VIQ458787 UYU458787 UOY458787 UFC458787 TVG458787 TLK458787 TBO458787 SRS458787 SHW458787 RYA458787 ROE458787 REI458787 QUM458787 QKQ458787 QAU458787 PQY458787 PHC458787 OXG458787 ONK458787 ODO458787 NTS458787 NJW458787 NAA458787 MQE458787 MGI458787 LWM458787 LMQ458787 LCU458787 KSY458787 KJC458787 JZG458787 JPK458787 JFO458787 IVS458787 ILW458787 ICA458787 HSE458787 HII458787 GYM458787 GOQ458787 GEU458787 FUY458787 FLC458787 FBG458787 ERK458787 EHO458787 DXS458787 DNW458787 DEA458787 CUE458787 CKI458787 CAM458787 BQQ458787 BGU458787 AWY458787 ANC458787 ADG458787 TK458787 JO458787 S458787 WWA393251 WME393251 WCI393251 VSM393251 VIQ393251 UYU393251 UOY393251 UFC393251 TVG393251 TLK393251 TBO393251 SRS393251 SHW393251 RYA393251 ROE393251 REI393251 QUM393251 QKQ393251 QAU393251 PQY393251 PHC393251 OXG393251 ONK393251 ODO393251 NTS393251 NJW393251 NAA393251 MQE393251 MGI393251 LWM393251 LMQ393251 LCU393251 KSY393251 KJC393251 JZG393251 JPK393251 JFO393251 IVS393251 ILW393251 ICA393251 HSE393251 HII393251 GYM393251 GOQ393251 GEU393251 FUY393251 FLC393251 FBG393251 ERK393251 EHO393251 DXS393251 DNW393251 DEA393251 CUE393251 CKI393251 CAM393251 BQQ393251 BGU393251 AWY393251 ANC393251 ADG393251 TK393251 JO393251 S393251 WWA327715 WME327715 WCI327715 VSM327715 VIQ327715 UYU327715 UOY327715 UFC327715 TVG327715 TLK327715 TBO327715 SRS327715 SHW327715 RYA327715 ROE327715 REI327715 QUM327715 QKQ327715 QAU327715 PQY327715 PHC327715 OXG327715 ONK327715 ODO327715 NTS327715 NJW327715 NAA327715 MQE327715 MGI327715 LWM327715 LMQ327715 LCU327715 KSY327715 KJC327715 JZG327715 JPK327715 JFO327715 IVS327715 ILW327715 ICA327715 HSE327715 HII327715 GYM327715 GOQ327715 GEU327715 FUY327715 FLC327715 FBG327715 ERK327715 EHO327715 DXS327715 DNW327715 DEA327715 CUE327715 CKI327715 CAM327715 BQQ327715 BGU327715 AWY327715 ANC327715 ADG327715 TK327715 JO327715 S327715 WWA262179 WME262179 WCI262179 VSM262179 VIQ262179 UYU262179 UOY262179 UFC262179 TVG262179 TLK262179 TBO262179 SRS262179 SHW262179 RYA262179 ROE262179 REI262179 QUM262179 QKQ262179 QAU262179 PQY262179 PHC262179 OXG262179 ONK262179 ODO262179 NTS262179 NJW262179 NAA262179 MQE262179 MGI262179 LWM262179 LMQ262179 LCU262179 KSY262179 KJC262179 JZG262179 JPK262179 JFO262179 IVS262179 ILW262179 ICA262179 HSE262179 HII262179 GYM262179 GOQ262179 GEU262179 FUY262179 FLC262179 FBG262179 ERK262179 EHO262179 DXS262179 DNW262179 DEA262179 CUE262179 CKI262179 CAM262179 BQQ262179 BGU262179 AWY262179 ANC262179 ADG262179 TK262179 JO262179 S262179 WWA196643 WME196643 WCI196643 VSM196643 VIQ196643 UYU196643 UOY196643 UFC196643 TVG196643 TLK196643 TBO196643 SRS196643 SHW196643 RYA196643 ROE196643 REI196643 QUM196643 QKQ196643 QAU196643 PQY196643 PHC196643 OXG196643 ONK196643 ODO196643 NTS196643 NJW196643 NAA196643 MQE196643 MGI196643 LWM196643 LMQ196643 LCU196643 KSY196643 KJC196643 JZG196643 JPK196643 JFO196643 IVS196643 ILW196643 ICA196643 HSE196643 HII196643 GYM196643 GOQ196643 GEU196643 FUY196643 FLC196643 FBG196643 ERK196643 EHO196643 DXS196643 DNW196643 DEA196643 CUE196643 CKI196643 CAM196643 BQQ196643 BGU196643 AWY196643 ANC196643 ADG196643 TK196643 JO196643 S196643 WWA131107 WME131107 WCI131107 VSM131107 VIQ131107 UYU131107 UOY131107 UFC131107 TVG131107 TLK131107 TBO131107 SRS131107 SHW131107 RYA131107 ROE131107 REI131107 QUM131107 QKQ131107 QAU131107 PQY131107 PHC131107 OXG131107 ONK131107 ODO131107 NTS131107 NJW131107 NAA131107 MQE131107 MGI131107 LWM131107 LMQ131107 LCU131107 KSY131107 KJC131107 JZG131107 JPK131107 JFO131107 IVS131107 ILW131107 ICA131107 HSE131107 HII131107 GYM131107 GOQ131107 GEU131107 FUY131107 FLC131107 FBG131107 ERK131107 EHO131107 DXS131107 DNW131107 DEA131107 CUE131107 CKI131107 CAM131107 BQQ131107 BGU131107 AWY131107 ANC131107 ADG131107 TK131107 JO131107 S131107 WWA65571 WME65571 WCI65571 VSM65571 VIQ65571 UYU65571 UOY65571 UFC65571 TVG65571 TLK65571 TBO65571 SRS65571 SHW65571 RYA65571 ROE65571 REI65571 QUM65571 QKQ65571 QAU65571 PQY65571 PHC65571 OXG65571 ONK65571 ODO65571 NTS65571 NJW65571 NAA65571 MQE65571 MGI65571 LWM65571 LMQ65571 LCU65571 KSY65571 KJC65571 JZG65571 JPK65571 JFO65571 IVS65571 ILW65571 ICA65571 HSE65571 HII65571 GYM65571 GOQ65571 GEU65571 FUY65571 FLC65571 FBG65571 ERK65571 EHO65571 DXS65571 DNW65571 DEA65571 CUE65571 CKI65571 CAM65571 BQQ65571 BGU65571 AWY65571 ANC65571 ADG65571 TK65571 JO65571 S65571 WWA53 WME53 WCI53 VSM53 VIQ53 UYU53 UOY53 UFC53 TVG53 TLK53 TBO53 SRS53 SHW53 RYA53 ROE53 REI53 QUM53 QKQ53 QAU53 PQY53 PHC53 OXG53 ONK53 ODO53 NTS53 NJW53 NAA53 MQE53 MGI53 LWM53 LMQ53 LCU53 KSY53 KJC53 JZG53 JPK53 JFO53 IVS53 ILW53 ICA53 HSE53 HII53 GYM53 GOQ53 GEU53 FUY53 FLC53 FBG53 ERK53 EHO53 DXS53 DNW53 DEA53 CUE53 CKI53 CAM53 BQQ53 BGU53 AWY53 ANC53 ADG53 TK53 JO53 S53 WWA983067 WME983067 WCI983067 VSM983067 VIQ983067 UYU983067 UOY983067 UFC983067 TVG983067 TLK983067 TBO983067 SRS983067 SHW983067 RYA983067 ROE983067 REI983067 QUM983067 QKQ983067 QAU983067 PQY983067 PHC983067 OXG983067 ONK983067 ODO983067 NTS983067 NJW983067 NAA983067 MQE983067 MGI983067 LWM983067 LMQ983067 LCU983067 KSY983067 KJC983067 JZG983067 JPK983067 JFO983067 IVS983067 ILW983067 ICA983067 HSE983067 HII983067 GYM983067 GOQ983067 GEU983067 FUY983067 FLC983067 FBG983067 ERK983067 EHO983067 DXS983067 DNW983067 DEA983067 CUE983067 CKI983067 CAM983067 BQQ983067 BGU983067 AWY983067 ANC983067 ADG983067 TK983067 JO983067 S983067 WWA917531 WME917531 WCI917531 VSM917531 VIQ917531 UYU917531 UOY917531 UFC917531 TVG917531 TLK917531 TBO917531 SRS917531 SHW917531 RYA917531 ROE917531 REI917531 QUM917531 QKQ917531 QAU917531 PQY917531 PHC917531 OXG917531 ONK917531 ODO917531 NTS917531 NJW917531 NAA917531 MQE917531 MGI917531 LWM917531 LMQ917531 LCU917531 KSY917531 KJC917531 JZG917531 JPK917531 JFO917531 IVS917531 ILW917531 ICA917531 HSE917531 HII917531 GYM917531 GOQ917531 GEU917531 FUY917531 FLC917531 FBG917531 ERK917531 EHO917531 DXS917531 DNW917531 DEA917531 CUE917531 CKI917531 CAM917531 BQQ917531 BGU917531 AWY917531 ANC917531 ADG917531 TK917531 JO917531 S917531 WWA851995 WME851995 WCI851995 VSM851995 VIQ851995 UYU851995 UOY851995 UFC851995 TVG851995 TLK851995 TBO851995 SRS851995 SHW851995 RYA851995 ROE851995 REI851995 QUM851995 QKQ851995 QAU851995 PQY851995 PHC851995 OXG851995 ONK851995 ODO851995 NTS851995 NJW851995 NAA851995 MQE851995 MGI851995 LWM851995 LMQ851995 LCU851995 KSY851995 KJC851995 JZG851995 JPK851995 JFO851995 IVS851995 ILW851995 ICA851995 HSE851995 HII851995 GYM851995 GOQ851995 GEU851995 FUY851995 FLC851995 FBG851995 ERK851995 EHO851995 DXS851995 DNW851995 DEA851995 CUE851995 CKI851995 CAM851995 BQQ851995 BGU851995 AWY851995 ANC851995 ADG851995 TK851995 JO851995 S851995 WWA786459 WME786459 WCI786459 VSM786459 VIQ786459 UYU786459 UOY786459 UFC786459 TVG786459 TLK786459 TBO786459 SRS786459 SHW786459 RYA786459 ROE786459 REI786459 QUM786459 QKQ786459 QAU786459 PQY786459 PHC786459 OXG786459 ONK786459 ODO786459 NTS786459 NJW786459 NAA786459 MQE786459 MGI786459 LWM786459 LMQ786459 LCU786459 KSY786459 KJC786459 JZG786459 JPK786459 JFO786459 IVS786459 ILW786459 ICA786459 HSE786459 HII786459 GYM786459 GOQ786459 GEU786459 FUY786459 FLC786459 FBG786459 ERK786459 EHO786459 DXS786459 DNW786459 DEA786459 CUE786459 CKI786459 CAM786459 BQQ786459 BGU786459 AWY786459 ANC786459 ADG786459 TK786459 JO786459 S786459 WWA720923 WME720923 WCI720923 VSM720923 VIQ720923 UYU720923 UOY720923 UFC720923 TVG720923 TLK720923 TBO720923 SRS720923 SHW720923 RYA720923 ROE720923 REI720923 QUM720923 QKQ720923 QAU720923 PQY720923 PHC720923 OXG720923 ONK720923 ODO720923 NTS720923 NJW720923 NAA720923 MQE720923 MGI720923 LWM720923 LMQ720923 LCU720923 KSY720923 KJC720923 JZG720923 JPK720923 JFO720923 IVS720923 ILW720923 ICA720923 HSE720923 HII720923 GYM720923 GOQ720923 GEU720923 FUY720923 FLC720923 FBG720923 ERK720923 EHO720923 DXS720923 DNW720923 DEA720923 CUE720923 CKI720923 CAM720923 BQQ720923 BGU720923 AWY720923 ANC720923 ADG720923 TK720923 JO720923 S720923 WWA655387 WME655387 WCI655387 VSM655387 VIQ655387 UYU655387 UOY655387 UFC655387 TVG655387 TLK655387 TBO655387 SRS655387 SHW655387 RYA655387 ROE655387 REI655387 QUM655387 QKQ655387 QAU655387 PQY655387 PHC655387 OXG655387 ONK655387 ODO655387 NTS655387 NJW655387 NAA655387 MQE655387 MGI655387 LWM655387 LMQ655387 LCU655387 KSY655387 KJC655387 JZG655387 JPK655387 JFO655387 IVS655387 ILW655387 ICA655387 HSE655387 HII655387 GYM655387 GOQ655387 GEU655387 FUY655387 FLC655387 FBG655387 ERK655387 EHO655387 DXS655387 DNW655387 DEA655387 CUE655387 CKI655387 CAM655387 BQQ655387 BGU655387 AWY655387 ANC655387 ADG655387 TK655387 JO655387 S655387 WWA589851 WME589851 WCI589851 VSM589851 VIQ589851 UYU589851 UOY589851 UFC589851 TVG589851 TLK589851 TBO589851 SRS589851 SHW589851 RYA589851 ROE589851 REI589851 QUM589851 QKQ589851 QAU589851 PQY589851 PHC589851 OXG589851 ONK589851 ODO589851 NTS589851 NJW589851 NAA589851 MQE589851 MGI589851 LWM589851 LMQ589851 LCU589851 KSY589851 KJC589851 JZG589851 JPK589851 JFO589851 IVS589851 ILW589851 ICA589851 HSE589851 HII589851 GYM589851 GOQ589851 GEU589851 FUY589851 FLC589851 FBG589851 ERK589851 EHO589851 DXS589851 DNW589851 DEA589851 CUE589851 CKI589851 CAM589851 BQQ589851 BGU589851 AWY589851 ANC589851 ADG589851 TK589851 JO589851 S589851 WWA524315 WME524315 WCI524315 VSM524315 VIQ524315 UYU524315 UOY524315 UFC524315 TVG524315 TLK524315 TBO524315 SRS524315 SHW524315 RYA524315 ROE524315 REI524315 QUM524315 QKQ524315 QAU524315 PQY524315 PHC524315 OXG524315 ONK524315 ODO524315 NTS524315 NJW524315 NAA524315 MQE524315 MGI524315 LWM524315 LMQ524315 LCU524315 KSY524315 KJC524315 JZG524315 JPK524315 JFO524315 IVS524315 ILW524315 ICA524315 HSE524315 HII524315 GYM524315 GOQ524315 GEU524315 FUY524315 FLC524315 FBG524315 ERK524315 EHO524315 DXS524315 DNW524315 DEA524315 CUE524315 CKI524315 CAM524315 BQQ524315 BGU524315 AWY524315 ANC524315 ADG524315 TK524315 JO524315 S524315 WWA458779 WME458779 WCI458779 VSM458779 VIQ458779 UYU458779 UOY458779 UFC458779 TVG458779 TLK458779 TBO458779 SRS458779 SHW458779 RYA458779 ROE458779 REI458779 QUM458779 QKQ458779 QAU458779 PQY458779 PHC458779 OXG458779 ONK458779 ODO458779 NTS458779 NJW458779 NAA458779 MQE458779 MGI458779 LWM458779 LMQ458779 LCU458779 KSY458779 KJC458779 JZG458779 JPK458779 JFO458779 IVS458779 ILW458779 ICA458779 HSE458779 HII458779 GYM458779 GOQ458779 GEU458779 FUY458779 FLC458779 FBG458779 ERK458779 EHO458779 DXS458779 DNW458779 DEA458779 CUE458779 CKI458779 CAM458779 BQQ458779 BGU458779 AWY458779 ANC458779 ADG458779 TK458779 JO458779 S458779 WWA393243 WME393243 WCI393243 VSM393243 VIQ393243 UYU393243 UOY393243 UFC393243 TVG393243 TLK393243 TBO393243 SRS393243 SHW393243 RYA393243 ROE393243 REI393243 QUM393243 QKQ393243 QAU393243 PQY393243 PHC393243 OXG393243 ONK393243 ODO393243 NTS393243 NJW393243 NAA393243 MQE393243 MGI393243 LWM393243 LMQ393243 LCU393243 KSY393243 KJC393243 JZG393243 JPK393243 JFO393243 IVS393243 ILW393243 ICA393243 HSE393243 HII393243 GYM393243 GOQ393243 GEU393243 FUY393243 FLC393243 FBG393243 ERK393243 EHO393243 DXS393243 DNW393243 DEA393243 CUE393243 CKI393243 CAM393243 BQQ393243 BGU393243 AWY393243 ANC393243 ADG393243 TK393243 JO393243 S393243 WWA327707 WME327707 WCI327707 VSM327707 VIQ327707 UYU327707 UOY327707 UFC327707 TVG327707 TLK327707 TBO327707 SRS327707 SHW327707 RYA327707 ROE327707 REI327707 QUM327707 QKQ327707 QAU327707 PQY327707 PHC327707 OXG327707 ONK327707 ODO327707 NTS327707 NJW327707 NAA327707 MQE327707 MGI327707 LWM327707 LMQ327707 LCU327707 KSY327707 KJC327707 JZG327707 JPK327707 JFO327707 IVS327707 ILW327707 ICA327707 HSE327707 HII327707 GYM327707 GOQ327707 GEU327707 FUY327707 FLC327707 FBG327707 ERK327707 EHO327707 DXS327707 DNW327707 DEA327707 CUE327707 CKI327707 CAM327707 BQQ327707 BGU327707 AWY327707 ANC327707 ADG327707 TK327707 JO327707 S327707 WWA262171 WME262171 WCI262171 VSM262171 VIQ262171 UYU262171 UOY262171 UFC262171 TVG262171 TLK262171 TBO262171 SRS262171 SHW262171 RYA262171 ROE262171 REI262171 QUM262171 QKQ262171 QAU262171 PQY262171 PHC262171 OXG262171 ONK262171 ODO262171 NTS262171 NJW262171 NAA262171 MQE262171 MGI262171 LWM262171 LMQ262171 LCU262171 KSY262171 KJC262171 JZG262171 JPK262171 JFO262171 IVS262171 ILW262171 ICA262171 HSE262171 HII262171 GYM262171 GOQ262171 GEU262171 FUY262171 FLC262171 FBG262171 ERK262171 EHO262171 DXS262171 DNW262171 DEA262171 CUE262171 CKI262171 CAM262171 BQQ262171 BGU262171 AWY262171 ANC262171 ADG262171 TK262171 JO262171 S262171 WWA196635 WME196635 WCI196635 VSM196635 VIQ196635 UYU196635 UOY196635 UFC196635 TVG196635 TLK196635 TBO196635 SRS196635 SHW196635 RYA196635 ROE196635 REI196635 QUM196635 QKQ196635 QAU196635 PQY196635 PHC196635 OXG196635 ONK196635 ODO196635 NTS196635 NJW196635 NAA196635 MQE196635 MGI196635 LWM196635 LMQ196635 LCU196635 KSY196635 KJC196635 JZG196635 JPK196635 JFO196635 IVS196635 ILW196635 ICA196635 HSE196635 HII196635 GYM196635 GOQ196635 GEU196635 FUY196635 FLC196635 FBG196635 ERK196635 EHO196635 DXS196635 DNW196635 DEA196635 CUE196635 CKI196635 CAM196635 BQQ196635 BGU196635 AWY196635 ANC196635 ADG196635 TK196635 JO196635 S196635 WWA131099 WME131099 WCI131099 VSM131099 VIQ131099 UYU131099 UOY131099 UFC131099 TVG131099 TLK131099 TBO131099 SRS131099 SHW131099 RYA131099 ROE131099 REI131099 QUM131099 QKQ131099 QAU131099 PQY131099 PHC131099 OXG131099 ONK131099 ODO131099 NTS131099 NJW131099 NAA131099 MQE131099 MGI131099 LWM131099 LMQ131099 LCU131099 KSY131099 KJC131099 JZG131099 JPK131099 JFO131099 IVS131099 ILW131099 ICA131099 HSE131099 HII131099 GYM131099 GOQ131099 GEU131099 FUY131099 FLC131099 FBG131099 ERK131099 EHO131099 DXS131099 DNW131099 DEA131099 CUE131099 CKI131099 CAM131099 BQQ131099 BGU131099 AWY131099 ANC131099 ADG131099 TK131099 JO131099 S131099 WWA65563 WME65563 WCI65563 VSM65563 VIQ65563 UYU65563 UOY65563 UFC65563 TVG65563 TLK65563 TBO65563 SRS65563 SHW65563 RYA65563 ROE65563 REI65563 QUM65563 QKQ65563 QAU65563 PQY65563 PHC65563 OXG65563 ONK65563 ODO65563 NTS65563 NJW65563 NAA65563 MQE65563 MGI65563 LWM65563 LMQ65563 LCU65563 KSY65563 KJC65563 JZG65563 JPK65563 JFO65563 IVS65563 ILW65563 ICA65563 HSE65563 HII65563 GYM65563 GOQ65563 GEU65563 FUY65563 FLC65563 FBG65563 ERK65563 EHO65563 DXS65563 DNW65563 DEA65563 CUE65563 CKI65563 CAM65563 BQQ65563 BGU65563 AWY65563 ANC65563 ADG65563 TK65563 JO65563 S65563 WWA39:WWA46 WME39:WME46 WCI39:WCI46 VSM39:VSM46 VIQ39:VIQ46 UYU39:UYU46 UOY39:UOY46 UFC39:UFC46 TVG39:TVG46 TLK39:TLK46 TBO39:TBO46 SRS39:SRS46 SHW39:SHW46 RYA39:RYA46 ROE39:ROE46 REI39:REI46 QUM39:QUM46 QKQ39:QKQ46 QAU39:QAU46 PQY39:PQY46 PHC39:PHC46 OXG39:OXG46 ONK39:ONK46 ODO39:ODO46 NTS39:NTS46 NJW39:NJW46 NAA39:NAA46 MQE39:MQE46 MGI39:MGI46 LWM39:LWM46 LMQ39:LMQ46 LCU39:LCU46 KSY39:KSY46 KJC39:KJC46 JZG39:JZG46 JPK39:JPK46 JFO39:JFO46 IVS39:IVS46 ILW39:ILW46 ICA39:ICA46 HSE39:HSE46 HII39:HII46 GYM39:GYM46 GOQ39:GOQ46 GEU39:GEU46 FUY39:FUY46 FLC39:FLC46 FBG39:FBG46 ERK39:ERK46 EHO39:EHO46 DXS39:DXS46 DNW39:DNW46 DEA39:DEA46 CUE39:CUE46 CKI39:CKI46 CAM39:CAM46 BQQ39:BQQ46 BGU39:BGU46 AWY39:AWY46 ANC39:ANC46 ADG39:ADG46 TK39:TK46 JO39:JO46 WWA983088:WWA983090 WME983088:WME983090 WCI983088:WCI983090 VSM983088:VSM983090 VIQ983088:VIQ983090 UYU983088:UYU983090 UOY983088:UOY983090 UFC983088:UFC983090 TVG983088:TVG983090 TLK983088:TLK983090 TBO983088:TBO983090 SRS983088:SRS983090 SHW983088:SHW983090 RYA983088:RYA983090 ROE983088:ROE983090 REI983088:REI983090 QUM983088:QUM983090 QKQ983088:QKQ983090 QAU983088:QAU983090 PQY983088:PQY983090 PHC983088:PHC983090 OXG983088:OXG983090 ONK983088:ONK983090 ODO983088:ODO983090 NTS983088:NTS983090 NJW983088:NJW983090 NAA983088:NAA983090 MQE983088:MQE983090 MGI983088:MGI983090 LWM983088:LWM983090 LMQ983088:LMQ983090 LCU983088:LCU983090 KSY983088:KSY983090 KJC983088:KJC983090 JZG983088:JZG983090 JPK983088:JPK983090 JFO983088:JFO983090 IVS983088:IVS983090 ILW983088:ILW983090 ICA983088:ICA983090 HSE983088:HSE983090 HII983088:HII983090 GYM983088:GYM983090 GOQ983088:GOQ983090 GEU983088:GEU983090 FUY983088:FUY983090 FLC983088:FLC983090 FBG983088:FBG983090 ERK983088:ERK983090 EHO983088:EHO983090 DXS983088:DXS983090 DNW983088:DNW983090 DEA983088:DEA983090 CUE983088:CUE983090 CKI983088:CKI983090 CAM983088:CAM983090 BQQ983088:BQQ983090 BGU983088:BGU983090 AWY983088:AWY983090 ANC983088:ANC983090 ADG983088:ADG983090 TK983088:TK983090 JO983088:JO983090 S983088:S983090 WWA917552:WWA917554 WME917552:WME917554 WCI917552:WCI917554 VSM917552:VSM917554 VIQ917552:VIQ917554 UYU917552:UYU917554 UOY917552:UOY917554 UFC917552:UFC917554 TVG917552:TVG917554 TLK917552:TLK917554 TBO917552:TBO917554 SRS917552:SRS917554 SHW917552:SHW917554 RYA917552:RYA917554 ROE917552:ROE917554 REI917552:REI917554 QUM917552:QUM917554 QKQ917552:QKQ917554 QAU917552:QAU917554 PQY917552:PQY917554 PHC917552:PHC917554 OXG917552:OXG917554 ONK917552:ONK917554 ODO917552:ODO917554 NTS917552:NTS917554 NJW917552:NJW917554 NAA917552:NAA917554 MQE917552:MQE917554 MGI917552:MGI917554 LWM917552:LWM917554 LMQ917552:LMQ917554 LCU917552:LCU917554 KSY917552:KSY917554 KJC917552:KJC917554 JZG917552:JZG917554 JPK917552:JPK917554 JFO917552:JFO917554 IVS917552:IVS917554 ILW917552:ILW917554 ICA917552:ICA917554 HSE917552:HSE917554 HII917552:HII917554 GYM917552:GYM917554 GOQ917552:GOQ917554 GEU917552:GEU917554 FUY917552:FUY917554 FLC917552:FLC917554 FBG917552:FBG917554 ERK917552:ERK917554 EHO917552:EHO917554 DXS917552:DXS917554 DNW917552:DNW917554 DEA917552:DEA917554 CUE917552:CUE917554 CKI917552:CKI917554 CAM917552:CAM917554 BQQ917552:BQQ917554 BGU917552:BGU917554 AWY917552:AWY917554 ANC917552:ANC917554 ADG917552:ADG917554 TK917552:TK917554 JO917552:JO917554 S917552:S917554 WWA852016:WWA852018 WME852016:WME852018 WCI852016:WCI852018 VSM852016:VSM852018 VIQ852016:VIQ852018 UYU852016:UYU852018 UOY852016:UOY852018 UFC852016:UFC852018 TVG852016:TVG852018 TLK852016:TLK852018 TBO852016:TBO852018 SRS852016:SRS852018 SHW852016:SHW852018 RYA852016:RYA852018 ROE852016:ROE852018 REI852016:REI852018 QUM852016:QUM852018 QKQ852016:QKQ852018 QAU852016:QAU852018 PQY852016:PQY852018 PHC852016:PHC852018 OXG852016:OXG852018 ONK852016:ONK852018 ODO852016:ODO852018 NTS852016:NTS852018 NJW852016:NJW852018 NAA852016:NAA852018 MQE852016:MQE852018 MGI852016:MGI852018 LWM852016:LWM852018 LMQ852016:LMQ852018 LCU852016:LCU852018 KSY852016:KSY852018 KJC852016:KJC852018 JZG852016:JZG852018 JPK852016:JPK852018 JFO852016:JFO852018 IVS852016:IVS852018 ILW852016:ILW852018 ICA852016:ICA852018 HSE852016:HSE852018 HII852016:HII852018 GYM852016:GYM852018 GOQ852016:GOQ852018 GEU852016:GEU852018 FUY852016:FUY852018 FLC852016:FLC852018 FBG852016:FBG852018 ERK852016:ERK852018 EHO852016:EHO852018 DXS852016:DXS852018 DNW852016:DNW852018 DEA852016:DEA852018 CUE852016:CUE852018 CKI852016:CKI852018 CAM852016:CAM852018 BQQ852016:BQQ852018 BGU852016:BGU852018 AWY852016:AWY852018 ANC852016:ANC852018 ADG852016:ADG852018 TK852016:TK852018 JO852016:JO852018 S852016:S852018 WWA786480:WWA786482 WME786480:WME786482 WCI786480:WCI786482 VSM786480:VSM786482 VIQ786480:VIQ786482 UYU786480:UYU786482 UOY786480:UOY786482 UFC786480:UFC786482 TVG786480:TVG786482 TLK786480:TLK786482 TBO786480:TBO786482 SRS786480:SRS786482 SHW786480:SHW786482 RYA786480:RYA786482 ROE786480:ROE786482 REI786480:REI786482 QUM786480:QUM786482 QKQ786480:QKQ786482 QAU786480:QAU786482 PQY786480:PQY786482 PHC786480:PHC786482 OXG786480:OXG786482 ONK786480:ONK786482 ODO786480:ODO786482 NTS786480:NTS786482 NJW786480:NJW786482 NAA786480:NAA786482 MQE786480:MQE786482 MGI786480:MGI786482 LWM786480:LWM786482 LMQ786480:LMQ786482 LCU786480:LCU786482 KSY786480:KSY786482 KJC786480:KJC786482 JZG786480:JZG786482 JPK786480:JPK786482 JFO786480:JFO786482 IVS786480:IVS786482 ILW786480:ILW786482 ICA786480:ICA786482 HSE786480:HSE786482 HII786480:HII786482 GYM786480:GYM786482 GOQ786480:GOQ786482 GEU786480:GEU786482 FUY786480:FUY786482 FLC786480:FLC786482 FBG786480:FBG786482 ERK786480:ERK786482 EHO786480:EHO786482 DXS786480:DXS786482 DNW786480:DNW786482 DEA786480:DEA786482 CUE786480:CUE786482 CKI786480:CKI786482 CAM786480:CAM786482 BQQ786480:BQQ786482 BGU786480:BGU786482 AWY786480:AWY786482 ANC786480:ANC786482 ADG786480:ADG786482 TK786480:TK786482 JO786480:JO786482 S786480:S786482 WWA720944:WWA720946 WME720944:WME720946 WCI720944:WCI720946 VSM720944:VSM720946 VIQ720944:VIQ720946 UYU720944:UYU720946 UOY720944:UOY720946 UFC720944:UFC720946 TVG720944:TVG720946 TLK720944:TLK720946 TBO720944:TBO720946 SRS720944:SRS720946 SHW720944:SHW720946 RYA720944:RYA720946 ROE720944:ROE720946 REI720944:REI720946 QUM720944:QUM720946 QKQ720944:QKQ720946 QAU720944:QAU720946 PQY720944:PQY720946 PHC720944:PHC720946 OXG720944:OXG720946 ONK720944:ONK720946 ODO720944:ODO720946 NTS720944:NTS720946 NJW720944:NJW720946 NAA720944:NAA720946 MQE720944:MQE720946 MGI720944:MGI720946 LWM720944:LWM720946 LMQ720944:LMQ720946 LCU720944:LCU720946 KSY720944:KSY720946 KJC720944:KJC720946 JZG720944:JZG720946 JPK720944:JPK720946 JFO720944:JFO720946 IVS720944:IVS720946 ILW720944:ILW720946 ICA720944:ICA720946 HSE720944:HSE720946 HII720944:HII720946 GYM720944:GYM720946 GOQ720944:GOQ720946 GEU720944:GEU720946 FUY720944:FUY720946 FLC720944:FLC720946 FBG720944:FBG720946 ERK720944:ERK720946 EHO720944:EHO720946 DXS720944:DXS720946 DNW720944:DNW720946 DEA720944:DEA720946 CUE720944:CUE720946 CKI720944:CKI720946 CAM720944:CAM720946 BQQ720944:BQQ720946 BGU720944:BGU720946 AWY720944:AWY720946 ANC720944:ANC720946 ADG720944:ADG720946 TK720944:TK720946 JO720944:JO720946 S720944:S720946 WWA655408:WWA655410 WME655408:WME655410 WCI655408:WCI655410 VSM655408:VSM655410 VIQ655408:VIQ655410 UYU655408:UYU655410 UOY655408:UOY655410 UFC655408:UFC655410 TVG655408:TVG655410 TLK655408:TLK655410 TBO655408:TBO655410 SRS655408:SRS655410 SHW655408:SHW655410 RYA655408:RYA655410 ROE655408:ROE655410 REI655408:REI655410 QUM655408:QUM655410 QKQ655408:QKQ655410 QAU655408:QAU655410 PQY655408:PQY655410 PHC655408:PHC655410 OXG655408:OXG655410 ONK655408:ONK655410 ODO655408:ODO655410 NTS655408:NTS655410 NJW655408:NJW655410 NAA655408:NAA655410 MQE655408:MQE655410 MGI655408:MGI655410 LWM655408:LWM655410 LMQ655408:LMQ655410 LCU655408:LCU655410 KSY655408:KSY655410 KJC655408:KJC655410 JZG655408:JZG655410 JPK655408:JPK655410 JFO655408:JFO655410 IVS655408:IVS655410 ILW655408:ILW655410 ICA655408:ICA655410 HSE655408:HSE655410 HII655408:HII655410 GYM655408:GYM655410 GOQ655408:GOQ655410 GEU655408:GEU655410 FUY655408:FUY655410 FLC655408:FLC655410 FBG655408:FBG655410 ERK655408:ERK655410 EHO655408:EHO655410 DXS655408:DXS655410 DNW655408:DNW655410 DEA655408:DEA655410 CUE655408:CUE655410 CKI655408:CKI655410 CAM655408:CAM655410 BQQ655408:BQQ655410 BGU655408:BGU655410 AWY655408:AWY655410 ANC655408:ANC655410 ADG655408:ADG655410 TK655408:TK655410 JO655408:JO655410 S655408:S655410 WWA589872:WWA589874 WME589872:WME589874 WCI589872:WCI589874 VSM589872:VSM589874 VIQ589872:VIQ589874 UYU589872:UYU589874 UOY589872:UOY589874 UFC589872:UFC589874 TVG589872:TVG589874 TLK589872:TLK589874 TBO589872:TBO589874 SRS589872:SRS589874 SHW589872:SHW589874 RYA589872:RYA589874 ROE589872:ROE589874 REI589872:REI589874 QUM589872:QUM589874 QKQ589872:QKQ589874 QAU589872:QAU589874 PQY589872:PQY589874 PHC589872:PHC589874 OXG589872:OXG589874 ONK589872:ONK589874 ODO589872:ODO589874 NTS589872:NTS589874 NJW589872:NJW589874 NAA589872:NAA589874 MQE589872:MQE589874 MGI589872:MGI589874 LWM589872:LWM589874 LMQ589872:LMQ589874 LCU589872:LCU589874 KSY589872:KSY589874 KJC589872:KJC589874 JZG589872:JZG589874 JPK589872:JPK589874 JFO589872:JFO589874 IVS589872:IVS589874 ILW589872:ILW589874 ICA589872:ICA589874 HSE589872:HSE589874 HII589872:HII589874 GYM589872:GYM589874 GOQ589872:GOQ589874 GEU589872:GEU589874 FUY589872:FUY589874 FLC589872:FLC589874 FBG589872:FBG589874 ERK589872:ERK589874 EHO589872:EHO589874 DXS589872:DXS589874 DNW589872:DNW589874 DEA589872:DEA589874 CUE589872:CUE589874 CKI589872:CKI589874 CAM589872:CAM589874 BQQ589872:BQQ589874 BGU589872:BGU589874 AWY589872:AWY589874 ANC589872:ANC589874 ADG589872:ADG589874 TK589872:TK589874 JO589872:JO589874 S589872:S589874 WWA524336:WWA524338 WME524336:WME524338 WCI524336:WCI524338 VSM524336:VSM524338 VIQ524336:VIQ524338 UYU524336:UYU524338 UOY524336:UOY524338 UFC524336:UFC524338 TVG524336:TVG524338 TLK524336:TLK524338 TBO524336:TBO524338 SRS524336:SRS524338 SHW524336:SHW524338 RYA524336:RYA524338 ROE524336:ROE524338 REI524336:REI524338 QUM524336:QUM524338 QKQ524336:QKQ524338 QAU524336:QAU524338 PQY524336:PQY524338 PHC524336:PHC524338 OXG524336:OXG524338 ONK524336:ONK524338 ODO524336:ODO524338 NTS524336:NTS524338 NJW524336:NJW524338 NAA524336:NAA524338 MQE524336:MQE524338 MGI524336:MGI524338 LWM524336:LWM524338 LMQ524336:LMQ524338 LCU524336:LCU524338 KSY524336:KSY524338 KJC524336:KJC524338 JZG524336:JZG524338 JPK524336:JPK524338 JFO524336:JFO524338 IVS524336:IVS524338 ILW524336:ILW524338 ICA524336:ICA524338 HSE524336:HSE524338 HII524336:HII524338 GYM524336:GYM524338 GOQ524336:GOQ524338 GEU524336:GEU524338 FUY524336:FUY524338 FLC524336:FLC524338 FBG524336:FBG524338 ERK524336:ERK524338 EHO524336:EHO524338 DXS524336:DXS524338 DNW524336:DNW524338 DEA524336:DEA524338 CUE524336:CUE524338 CKI524336:CKI524338 CAM524336:CAM524338 BQQ524336:BQQ524338 BGU524336:BGU524338 AWY524336:AWY524338 ANC524336:ANC524338 ADG524336:ADG524338 TK524336:TK524338 JO524336:JO524338 S524336:S524338 WWA458800:WWA458802 WME458800:WME458802 WCI458800:WCI458802 VSM458800:VSM458802 VIQ458800:VIQ458802 UYU458800:UYU458802 UOY458800:UOY458802 UFC458800:UFC458802 TVG458800:TVG458802 TLK458800:TLK458802 TBO458800:TBO458802 SRS458800:SRS458802 SHW458800:SHW458802 RYA458800:RYA458802 ROE458800:ROE458802 REI458800:REI458802 QUM458800:QUM458802 QKQ458800:QKQ458802 QAU458800:QAU458802 PQY458800:PQY458802 PHC458800:PHC458802 OXG458800:OXG458802 ONK458800:ONK458802 ODO458800:ODO458802 NTS458800:NTS458802 NJW458800:NJW458802 NAA458800:NAA458802 MQE458800:MQE458802 MGI458800:MGI458802 LWM458800:LWM458802 LMQ458800:LMQ458802 LCU458800:LCU458802 KSY458800:KSY458802 KJC458800:KJC458802 JZG458800:JZG458802 JPK458800:JPK458802 JFO458800:JFO458802 IVS458800:IVS458802 ILW458800:ILW458802 ICA458800:ICA458802 HSE458800:HSE458802 HII458800:HII458802 GYM458800:GYM458802 GOQ458800:GOQ458802 GEU458800:GEU458802 FUY458800:FUY458802 FLC458800:FLC458802 FBG458800:FBG458802 ERK458800:ERK458802 EHO458800:EHO458802 DXS458800:DXS458802 DNW458800:DNW458802 DEA458800:DEA458802 CUE458800:CUE458802 CKI458800:CKI458802 CAM458800:CAM458802 BQQ458800:BQQ458802 BGU458800:BGU458802 AWY458800:AWY458802 ANC458800:ANC458802 ADG458800:ADG458802 TK458800:TK458802 JO458800:JO458802 S458800:S458802 WWA393264:WWA393266 WME393264:WME393266 WCI393264:WCI393266 VSM393264:VSM393266 VIQ393264:VIQ393266 UYU393264:UYU393266 UOY393264:UOY393266 UFC393264:UFC393266 TVG393264:TVG393266 TLK393264:TLK393266 TBO393264:TBO393266 SRS393264:SRS393266 SHW393264:SHW393266 RYA393264:RYA393266 ROE393264:ROE393266 REI393264:REI393266 QUM393264:QUM393266 QKQ393264:QKQ393266 QAU393264:QAU393266 PQY393264:PQY393266 PHC393264:PHC393266 OXG393264:OXG393266 ONK393264:ONK393266 ODO393264:ODO393266 NTS393264:NTS393266 NJW393264:NJW393266 NAA393264:NAA393266 MQE393264:MQE393266 MGI393264:MGI393266 LWM393264:LWM393266 LMQ393264:LMQ393266 LCU393264:LCU393266 KSY393264:KSY393266 KJC393264:KJC393266 JZG393264:JZG393266 JPK393264:JPK393266 JFO393264:JFO393266 IVS393264:IVS393266 ILW393264:ILW393266 ICA393264:ICA393266 HSE393264:HSE393266 HII393264:HII393266 GYM393264:GYM393266 GOQ393264:GOQ393266 GEU393264:GEU393266 FUY393264:FUY393266 FLC393264:FLC393266 FBG393264:FBG393266 ERK393264:ERK393266 EHO393264:EHO393266 DXS393264:DXS393266 DNW393264:DNW393266 DEA393264:DEA393266 CUE393264:CUE393266 CKI393264:CKI393266 CAM393264:CAM393266 BQQ393264:BQQ393266 BGU393264:BGU393266 AWY393264:AWY393266 ANC393264:ANC393266 ADG393264:ADG393266 TK393264:TK393266 JO393264:JO393266 S393264:S393266 WWA327728:WWA327730 WME327728:WME327730 WCI327728:WCI327730 VSM327728:VSM327730 VIQ327728:VIQ327730 UYU327728:UYU327730 UOY327728:UOY327730 UFC327728:UFC327730 TVG327728:TVG327730 TLK327728:TLK327730 TBO327728:TBO327730 SRS327728:SRS327730 SHW327728:SHW327730 RYA327728:RYA327730 ROE327728:ROE327730 REI327728:REI327730 QUM327728:QUM327730 QKQ327728:QKQ327730 QAU327728:QAU327730 PQY327728:PQY327730 PHC327728:PHC327730 OXG327728:OXG327730 ONK327728:ONK327730 ODO327728:ODO327730 NTS327728:NTS327730 NJW327728:NJW327730 NAA327728:NAA327730 MQE327728:MQE327730 MGI327728:MGI327730 LWM327728:LWM327730 LMQ327728:LMQ327730 LCU327728:LCU327730 KSY327728:KSY327730 KJC327728:KJC327730 JZG327728:JZG327730 JPK327728:JPK327730 JFO327728:JFO327730 IVS327728:IVS327730 ILW327728:ILW327730 ICA327728:ICA327730 HSE327728:HSE327730 HII327728:HII327730 GYM327728:GYM327730 GOQ327728:GOQ327730 GEU327728:GEU327730 FUY327728:FUY327730 FLC327728:FLC327730 FBG327728:FBG327730 ERK327728:ERK327730 EHO327728:EHO327730 DXS327728:DXS327730 DNW327728:DNW327730 DEA327728:DEA327730 CUE327728:CUE327730 CKI327728:CKI327730 CAM327728:CAM327730 BQQ327728:BQQ327730 BGU327728:BGU327730 AWY327728:AWY327730 ANC327728:ANC327730 ADG327728:ADG327730 TK327728:TK327730 JO327728:JO327730 S327728:S327730 WWA262192:WWA262194 WME262192:WME262194 WCI262192:WCI262194 VSM262192:VSM262194 VIQ262192:VIQ262194 UYU262192:UYU262194 UOY262192:UOY262194 UFC262192:UFC262194 TVG262192:TVG262194 TLK262192:TLK262194 TBO262192:TBO262194 SRS262192:SRS262194 SHW262192:SHW262194 RYA262192:RYA262194 ROE262192:ROE262194 REI262192:REI262194 QUM262192:QUM262194 QKQ262192:QKQ262194 QAU262192:QAU262194 PQY262192:PQY262194 PHC262192:PHC262194 OXG262192:OXG262194 ONK262192:ONK262194 ODO262192:ODO262194 NTS262192:NTS262194 NJW262192:NJW262194 NAA262192:NAA262194 MQE262192:MQE262194 MGI262192:MGI262194 LWM262192:LWM262194 LMQ262192:LMQ262194 LCU262192:LCU262194 KSY262192:KSY262194 KJC262192:KJC262194 JZG262192:JZG262194 JPK262192:JPK262194 JFO262192:JFO262194 IVS262192:IVS262194 ILW262192:ILW262194 ICA262192:ICA262194 HSE262192:HSE262194 HII262192:HII262194 GYM262192:GYM262194 GOQ262192:GOQ262194 GEU262192:GEU262194 FUY262192:FUY262194 FLC262192:FLC262194 FBG262192:FBG262194 ERK262192:ERK262194 EHO262192:EHO262194 DXS262192:DXS262194 DNW262192:DNW262194 DEA262192:DEA262194 CUE262192:CUE262194 CKI262192:CKI262194 CAM262192:CAM262194 BQQ262192:BQQ262194 BGU262192:BGU262194 AWY262192:AWY262194 ANC262192:ANC262194 ADG262192:ADG262194 TK262192:TK262194 JO262192:JO262194 S262192:S262194 WWA196656:WWA196658 WME196656:WME196658 WCI196656:WCI196658 VSM196656:VSM196658 VIQ196656:VIQ196658 UYU196656:UYU196658 UOY196656:UOY196658 UFC196656:UFC196658 TVG196656:TVG196658 TLK196656:TLK196658 TBO196656:TBO196658 SRS196656:SRS196658 SHW196656:SHW196658 RYA196656:RYA196658 ROE196656:ROE196658 REI196656:REI196658 QUM196656:QUM196658 QKQ196656:QKQ196658 QAU196656:QAU196658 PQY196656:PQY196658 PHC196656:PHC196658 OXG196656:OXG196658 ONK196656:ONK196658 ODO196656:ODO196658 NTS196656:NTS196658 NJW196656:NJW196658 NAA196656:NAA196658 MQE196656:MQE196658 MGI196656:MGI196658 LWM196656:LWM196658 LMQ196656:LMQ196658 LCU196656:LCU196658 KSY196656:KSY196658 KJC196656:KJC196658 JZG196656:JZG196658 JPK196656:JPK196658 JFO196656:JFO196658 IVS196656:IVS196658 ILW196656:ILW196658 ICA196656:ICA196658 HSE196656:HSE196658 HII196656:HII196658 GYM196656:GYM196658 GOQ196656:GOQ196658 GEU196656:GEU196658 FUY196656:FUY196658 FLC196656:FLC196658 FBG196656:FBG196658 ERK196656:ERK196658 EHO196656:EHO196658 DXS196656:DXS196658 DNW196656:DNW196658 DEA196656:DEA196658 CUE196656:CUE196658 CKI196656:CKI196658 CAM196656:CAM196658 BQQ196656:BQQ196658 BGU196656:BGU196658 AWY196656:AWY196658 ANC196656:ANC196658 ADG196656:ADG196658 TK196656:TK196658 JO196656:JO196658 S196656:S196658 WWA131120:WWA131122 WME131120:WME131122 WCI131120:WCI131122 VSM131120:VSM131122 VIQ131120:VIQ131122 UYU131120:UYU131122 UOY131120:UOY131122 UFC131120:UFC131122 TVG131120:TVG131122 TLK131120:TLK131122 TBO131120:TBO131122 SRS131120:SRS131122 SHW131120:SHW131122 RYA131120:RYA131122 ROE131120:ROE131122 REI131120:REI131122 QUM131120:QUM131122 QKQ131120:QKQ131122 QAU131120:QAU131122 PQY131120:PQY131122 PHC131120:PHC131122 OXG131120:OXG131122 ONK131120:ONK131122 ODO131120:ODO131122 NTS131120:NTS131122 NJW131120:NJW131122 NAA131120:NAA131122 MQE131120:MQE131122 MGI131120:MGI131122 LWM131120:LWM131122 LMQ131120:LMQ131122 LCU131120:LCU131122 KSY131120:KSY131122 KJC131120:KJC131122 JZG131120:JZG131122 JPK131120:JPK131122 JFO131120:JFO131122 IVS131120:IVS131122 ILW131120:ILW131122 ICA131120:ICA131122 HSE131120:HSE131122 HII131120:HII131122 GYM131120:GYM131122 GOQ131120:GOQ131122 GEU131120:GEU131122 FUY131120:FUY131122 FLC131120:FLC131122 FBG131120:FBG131122 ERK131120:ERK131122 EHO131120:EHO131122 DXS131120:DXS131122 DNW131120:DNW131122 DEA131120:DEA131122 CUE131120:CUE131122 CKI131120:CKI131122 CAM131120:CAM131122 BQQ131120:BQQ131122 BGU131120:BGU131122 AWY131120:AWY131122 ANC131120:ANC131122 ADG131120:ADG131122 TK131120:TK131122 JO131120:JO131122 S131120:S131122 WWA65584:WWA65586 WME65584:WME65586 WCI65584:WCI65586 VSM65584:VSM65586 VIQ65584:VIQ65586 UYU65584:UYU65586 UOY65584:UOY65586 UFC65584:UFC65586 TVG65584:TVG65586 TLK65584:TLK65586 TBO65584:TBO65586 SRS65584:SRS65586 SHW65584:SHW65586 RYA65584:RYA65586 ROE65584:ROE65586 REI65584:REI65586 QUM65584:QUM65586 QKQ65584:QKQ65586 QAU65584:QAU65586 PQY65584:PQY65586 PHC65584:PHC65586 OXG65584:OXG65586 ONK65584:ONK65586 ODO65584:ODO65586 NTS65584:NTS65586 NJW65584:NJW65586 NAA65584:NAA65586 MQE65584:MQE65586 MGI65584:MGI65586 LWM65584:LWM65586 LMQ65584:LMQ65586 LCU65584:LCU65586 KSY65584:KSY65586 KJC65584:KJC65586 JZG65584:JZG65586 JPK65584:JPK65586 JFO65584:JFO65586 IVS65584:IVS65586 ILW65584:ILW65586 ICA65584:ICA65586 HSE65584:HSE65586 HII65584:HII65586 GYM65584:GYM65586 GOQ65584:GOQ65586 GEU65584:GEU65586 FUY65584:FUY65586 FLC65584:FLC65586 FBG65584:FBG65586 ERK65584:ERK65586 EHO65584:EHO65586 DXS65584:DXS65586 DNW65584:DNW65586 DEA65584:DEA65586 CUE65584:CUE65586 CKI65584:CKI65586 CAM65584:CAM65586 BQQ65584:BQQ65586 BGU65584:BGU65586 AWY65584:AWY65586 ANC65584:ANC65586 ADG65584:ADG65586 TK65584:TK65586 JO65584:JO65586 S65584:S65586 WVL983079 WLP983079 WBT983079 VRX983079 VIB983079 UYF983079 UOJ983079 UEN983079 TUR983079 TKV983079 TAZ983079 SRD983079 SHH983079 RXL983079 RNP983079 RDT983079 QTX983079 QKB983079 QAF983079 PQJ983079 PGN983079 OWR983079 OMV983079 OCZ983079 NTD983079 NJH983079 MZL983079 MPP983079 MFT983079 LVX983079 LMB983079 LCF983079 KSJ983079 KIN983079 JYR983079 JOV983079 JEZ983079 IVD983079 ILH983079 IBL983079 HRP983079 HHT983079 GXX983079 GOB983079 GEF983079 FUJ983079 FKN983079 FAR983079 EQV983079 EGZ983079 DXD983079 DNH983079 DDL983079 CTP983079 CJT983079 BZX983079 BQB983079 BGF983079 AWJ983079 AMN983079 ACR983079 SV983079 IZ983079 D983079 WVL917543 WLP917543 WBT917543 VRX917543 VIB917543 UYF917543 UOJ917543 UEN917543 TUR917543 TKV917543 TAZ917543 SRD917543 SHH917543 RXL917543 RNP917543 RDT917543 QTX917543 QKB917543 QAF917543 PQJ917543 PGN917543 OWR917543 OMV917543 OCZ917543 NTD917543 NJH917543 MZL917543 MPP917543 MFT917543 LVX917543 LMB917543 LCF917543 KSJ917543 KIN917543 JYR917543 JOV917543 JEZ917543 IVD917543 ILH917543 IBL917543 HRP917543 HHT917543 GXX917543 GOB917543 GEF917543 FUJ917543 FKN917543 FAR917543 EQV917543 EGZ917543 DXD917543 DNH917543 DDL917543 CTP917543 CJT917543 BZX917543 BQB917543 BGF917543 AWJ917543 AMN917543 ACR917543 SV917543 IZ917543 D917543 WVL852007 WLP852007 WBT852007 VRX852007 VIB852007 UYF852007 UOJ852007 UEN852007 TUR852007 TKV852007 TAZ852007 SRD852007 SHH852007 RXL852007 RNP852007 RDT852007 QTX852007 QKB852007 QAF852007 PQJ852007 PGN852007 OWR852007 OMV852007 OCZ852007 NTD852007 NJH852007 MZL852007 MPP852007 MFT852007 LVX852007 LMB852007 LCF852007 KSJ852007 KIN852007 JYR852007 JOV852007 JEZ852007 IVD852007 ILH852007 IBL852007 HRP852007 HHT852007 GXX852007 GOB852007 GEF852007 FUJ852007 FKN852007 FAR852007 EQV852007 EGZ852007 DXD852007 DNH852007 DDL852007 CTP852007 CJT852007 BZX852007 BQB852007 BGF852007 AWJ852007 AMN852007 ACR852007 SV852007 IZ852007 D852007 WVL786471 WLP786471 WBT786471 VRX786471 VIB786471 UYF786471 UOJ786471 UEN786471 TUR786471 TKV786471 TAZ786471 SRD786471 SHH786471 RXL786471 RNP786471 RDT786471 QTX786471 QKB786471 QAF786471 PQJ786471 PGN786471 OWR786471 OMV786471 OCZ786471 NTD786471 NJH786471 MZL786471 MPP786471 MFT786471 LVX786471 LMB786471 LCF786471 KSJ786471 KIN786471 JYR786471 JOV786471 JEZ786471 IVD786471 ILH786471 IBL786471 HRP786471 HHT786471 GXX786471 GOB786471 GEF786471 FUJ786471 FKN786471 FAR786471 EQV786471 EGZ786471 DXD786471 DNH786471 DDL786471 CTP786471 CJT786471 BZX786471 BQB786471 BGF786471 AWJ786471 AMN786471 ACR786471 SV786471 IZ786471 D786471 WVL720935 WLP720935 WBT720935 VRX720935 VIB720935 UYF720935 UOJ720935 UEN720935 TUR720935 TKV720935 TAZ720935 SRD720935 SHH720935 RXL720935 RNP720935 RDT720935 QTX720935 QKB720935 QAF720935 PQJ720935 PGN720935 OWR720935 OMV720935 OCZ720935 NTD720935 NJH720935 MZL720935 MPP720935 MFT720935 LVX720935 LMB720935 LCF720935 KSJ720935 KIN720935 JYR720935 JOV720935 JEZ720935 IVD720935 ILH720935 IBL720935 HRP720935 HHT720935 GXX720935 GOB720935 GEF720935 FUJ720935 FKN720935 FAR720935 EQV720935 EGZ720935 DXD720935 DNH720935 DDL720935 CTP720935 CJT720935 BZX720935 BQB720935 BGF720935 AWJ720935 AMN720935 ACR720935 SV720935 IZ720935 D720935 WVL655399 WLP655399 WBT655399 VRX655399 VIB655399 UYF655399 UOJ655399 UEN655399 TUR655399 TKV655399 TAZ655399 SRD655399 SHH655399 RXL655399 RNP655399 RDT655399 QTX655399 QKB655399 QAF655399 PQJ655399 PGN655399 OWR655399 OMV655399 OCZ655399 NTD655399 NJH655399 MZL655399 MPP655399 MFT655399 LVX655399 LMB655399 LCF655399 KSJ655399 KIN655399 JYR655399 JOV655399 JEZ655399 IVD655399 ILH655399 IBL655399 HRP655399 HHT655399 GXX655399 GOB655399 GEF655399 FUJ655399 FKN655399 FAR655399 EQV655399 EGZ655399 DXD655399 DNH655399 DDL655399 CTP655399 CJT655399 BZX655399 BQB655399 BGF655399 AWJ655399 AMN655399 ACR655399 SV655399 IZ655399 D655399 WVL589863 WLP589863 WBT589863 VRX589863 VIB589863 UYF589863 UOJ589863 UEN589863 TUR589863 TKV589863 TAZ589863 SRD589863 SHH589863 RXL589863 RNP589863 RDT589863 QTX589863 QKB589863 QAF589863 PQJ589863 PGN589863 OWR589863 OMV589863 OCZ589863 NTD589863 NJH589863 MZL589863 MPP589863 MFT589863 LVX589863 LMB589863 LCF589863 KSJ589863 KIN589863 JYR589863 JOV589863 JEZ589863 IVD589863 ILH589863 IBL589863 HRP589863 HHT589863 GXX589863 GOB589863 GEF589863 FUJ589863 FKN589863 FAR589863 EQV589863 EGZ589863 DXD589863 DNH589863 DDL589863 CTP589863 CJT589863 BZX589863 BQB589863 BGF589863 AWJ589863 AMN589863 ACR589863 SV589863 IZ589863 D589863 WVL524327 WLP524327 WBT524327 VRX524327 VIB524327 UYF524327 UOJ524327 UEN524327 TUR524327 TKV524327 TAZ524327 SRD524327 SHH524327 RXL524327 RNP524327 RDT524327 QTX524327 QKB524327 QAF524327 PQJ524327 PGN524327 OWR524327 OMV524327 OCZ524327 NTD524327 NJH524327 MZL524327 MPP524327 MFT524327 LVX524327 LMB524327 LCF524327 KSJ524327 KIN524327 JYR524327 JOV524327 JEZ524327 IVD524327 ILH524327 IBL524327 HRP524327 HHT524327 GXX524327 GOB524327 GEF524327 FUJ524327 FKN524327 FAR524327 EQV524327 EGZ524327 DXD524327 DNH524327 DDL524327 CTP524327 CJT524327 BZX524327 BQB524327 BGF524327 AWJ524327 AMN524327 ACR524327 SV524327 IZ524327 D524327 WVL458791 WLP458791 WBT458791 VRX458791 VIB458791 UYF458791 UOJ458791 UEN458791 TUR458791 TKV458791 TAZ458791 SRD458791 SHH458791 RXL458791 RNP458791 RDT458791 QTX458791 QKB458791 QAF458791 PQJ458791 PGN458791 OWR458791 OMV458791 OCZ458791 NTD458791 NJH458791 MZL458791 MPP458791 MFT458791 LVX458791 LMB458791 LCF458791 KSJ458791 KIN458791 JYR458791 JOV458791 JEZ458791 IVD458791 ILH458791 IBL458791 HRP458791 HHT458791 GXX458791 GOB458791 GEF458791 FUJ458791 FKN458791 FAR458791 EQV458791 EGZ458791 DXD458791 DNH458791 DDL458791 CTP458791 CJT458791 BZX458791 BQB458791 BGF458791 AWJ458791 AMN458791 ACR458791 SV458791 IZ458791 D458791 WVL393255 WLP393255 WBT393255 VRX393255 VIB393255 UYF393255 UOJ393255 UEN393255 TUR393255 TKV393255 TAZ393255 SRD393255 SHH393255 RXL393255 RNP393255 RDT393255 QTX393255 QKB393255 QAF393255 PQJ393255 PGN393255 OWR393255 OMV393255 OCZ393255 NTD393255 NJH393255 MZL393255 MPP393255 MFT393255 LVX393255 LMB393255 LCF393255 KSJ393255 KIN393255 JYR393255 JOV393255 JEZ393255 IVD393255 ILH393255 IBL393255 HRP393255 HHT393255 GXX393255 GOB393255 GEF393255 FUJ393255 FKN393255 FAR393255 EQV393255 EGZ393255 DXD393255 DNH393255 DDL393255 CTP393255 CJT393255 BZX393255 BQB393255 BGF393255 AWJ393255 AMN393255 ACR393255 SV393255 IZ393255 D393255 WVL327719 WLP327719 WBT327719 VRX327719 VIB327719 UYF327719 UOJ327719 UEN327719 TUR327719 TKV327719 TAZ327719 SRD327719 SHH327719 RXL327719 RNP327719 RDT327719 QTX327719 QKB327719 QAF327719 PQJ327719 PGN327719 OWR327719 OMV327719 OCZ327719 NTD327719 NJH327719 MZL327719 MPP327719 MFT327719 LVX327719 LMB327719 LCF327719 KSJ327719 KIN327719 JYR327719 JOV327719 JEZ327719 IVD327719 ILH327719 IBL327719 HRP327719 HHT327719 GXX327719 GOB327719 GEF327719 FUJ327719 FKN327719 FAR327719 EQV327719 EGZ327719 DXD327719 DNH327719 DDL327719 CTP327719 CJT327719 BZX327719 BQB327719 BGF327719 AWJ327719 AMN327719 ACR327719 SV327719 IZ327719 D327719 WVL262183 WLP262183 WBT262183 VRX262183 VIB262183 UYF262183 UOJ262183 UEN262183 TUR262183 TKV262183 TAZ262183 SRD262183 SHH262183 RXL262183 RNP262183 RDT262183 QTX262183 QKB262183 QAF262183 PQJ262183 PGN262183 OWR262183 OMV262183 OCZ262183 NTD262183 NJH262183 MZL262183 MPP262183 MFT262183 LVX262183 LMB262183 LCF262183 KSJ262183 KIN262183 JYR262183 JOV262183 JEZ262183 IVD262183 ILH262183 IBL262183 HRP262183 HHT262183 GXX262183 GOB262183 GEF262183 FUJ262183 FKN262183 FAR262183 EQV262183 EGZ262183 DXD262183 DNH262183 DDL262183 CTP262183 CJT262183 BZX262183 BQB262183 BGF262183 AWJ262183 AMN262183 ACR262183 SV262183 IZ262183 D262183 WVL196647 WLP196647 WBT196647 VRX196647 VIB196647 UYF196647 UOJ196647 UEN196647 TUR196647 TKV196647 TAZ196647 SRD196647 SHH196647 RXL196647 RNP196647 RDT196647 QTX196647 QKB196647 QAF196647 PQJ196647 PGN196647 OWR196647 OMV196647 OCZ196647 NTD196647 NJH196647 MZL196647 MPP196647 MFT196647 LVX196647 LMB196647 LCF196647 KSJ196647 KIN196647 JYR196647 JOV196647 JEZ196647 IVD196647 ILH196647 IBL196647 HRP196647 HHT196647 GXX196647 GOB196647 GEF196647 FUJ196647 FKN196647 FAR196647 EQV196647 EGZ196647 DXD196647 DNH196647 DDL196647 CTP196647 CJT196647 BZX196647 BQB196647 BGF196647 AWJ196647 AMN196647 ACR196647 SV196647 IZ196647 D196647 WVL131111 WLP131111 WBT131111 VRX131111 VIB131111 UYF131111 UOJ131111 UEN131111 TUR131111 TKV131111 TAZ131111 SRD131111 SHH131111 RXL131111 RNP131111 RDT131111 QTX131111 QKB131111 QAF131111 PQJ131111 PGN131111 OWR131111 OMV131111 OCZ131111 NTD131111 NJH131111 MZL131111 MPP131111 MFT131111 LVX131111 LMB131111 LCF131111 KSJ131111 KIN131111 JYR131111 JOV131111 JEZ131111 IVD131111 ILH131111 IBL131111 HRP131111 HHT131111 GXX131111 GOB131111 GEF131111 FUJ131111 FKN131111 FAR131111 EQV131111 EGZ131111 DXD131111 DNH131111 DDL131111 CTP131111 CJT131111 BZX131111 BQB131111 BGF131111 AWJ131111 AMN131111 ACR131111 SV131111 IZ131111 D131111 WVL65575 WLP65575 WBT65575 VRX65575 VIB65575 UYF65575 UOJ65575 UEN65575 TUR65575 TKV65575 TAZ65575 SRD65575 SHH65575 RXL65575 RNP65575 RDT65575 QTX65575 QKB65575 QAF65575 PQJ65575 PGN65575 OWR65575 OMV65575 OCZ65575 NTD65575 NJH65575 MZL65575 MPP65575 MFT65575 LVX65575 LMB65575 LCF65575 KSJ65575 KIN65575 JYR65575 JOV65575 JEZ65575 IVD65575 ILH65575 IBL65575 HRP65575 HHT65575 GXX65575 GOB65575 GEF65575 FUJ65575 FKN65575 FAR65575 EQV65575 EGZ65575 DXD65575 DNH65575 DDL65575 CTP65575 CJT65575 BZX65575 BQB65575 BGF65575 AWJ65575 AMN65575 ACR65575 SV65575 IZ65575 D65575 WVL57 WLP57 WBT57 VRX57 VIB57 UYF57 UOJ57 UEN57 TUR57 TKV57 TAZ57 SRD57 SHH57 RXL57 RNP57 RDT57 QTX57 QKB57 QAF57 PQJ57 PGN57 OWR57 OMV57 OCZ57 NTD57 NJH57 MZL57 MPP57 MFT57 LVX57 LMB57 LCF57 KSJ57 KIN57 JYR57 JOV57 JEZ57 IVD57 ILH57 IBL57 HRP57 HHT57 GXX57 GOB57 GEF57 FUJ57 FKN57 FAR57 EQV57 EGZ57 DXD57 DNH57 DDL57 CTP57 CJT57 BZX57 BQB57 BGF57 AWJ57 AMN57 ACR57 SV57 IZ57 D57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D983065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D917529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D851993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D786457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D720921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D655385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D589849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D524313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D458777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D393241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D327705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D262169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D196633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D131097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D65561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WVL983081 WLP983081 WBT983081 VRX983081 VIB983081 UYF983081 UOJ983081 UEN983081 TUR983081 TKV983081 TAZ983081 SRD983081 SHH983081 RXL983081 RNP983081 RDT983081 QTX983081 QKB983081 QAF983081 PQJ983081 PGN983081 OWR983081 OMV983081 OCZ983081 NTD983081 NJH983081 MZL983081 MPP983081 MFT983081 LVX983081 LMB983081 LCF983081 KSJ983081 KIN983081 JYR983081 JOV983081 JEZ983081 IVD983081 ILH983081 IBL983081 HRP983081 HHT983081 GXX983081 GOB983081 GEF983081 FUJ983081 FKN983081 FAR983081 EQV983081 EGZ983081 DXD983081 DNH983081 DDL983081 CTP983081 CJT983081 BZX983081 BQB983081 BGF983081 AWJ983081 AMN983081 ACR983081 SV983081 IZ983081 D983081 WVL917545 WLP917545 WBT917545 VRX917545 VIB917545 UYF917545 UOJ917545 UEN917545 TUR917545 TKV917545 TAZ917545 SRD917545 SHH917545 RXL917545 RNP917545 RDT917545 QTX917545 QKB917545 QAF917545 PQJ917545 PGN917545 OWR917545 OMV917545 OCZ917545 NTD917545 NJH917545 MZL917545 MPP917545 MFT917545 LVX917545 LMB917545 LCF917545 KSJ917545 KIN917545 JYR917545 JOV917545 JEZ917545 IVD917545 ILH917545 IBL917545 HRP917545 HHT917545 GXX917545 GOB917545 GEF917545 FUJ917545 FKN917545 FAR917545 EQV917545 EGZ917545 DXD917545 DNH917545 DDL917545 CTP917545 CJT917545 BZX917545 BQB917545 BGF917545 AWJ917545 AMN917545 ACR917545 SV917545 IZ917545 D917545 WVL852009 WLP852009 WBT852009 VRX852009 VIB852009 UYF852009 UOJ852009 UEN852009 TUR852009 TKV852009 TAZ852009 SRD852009 SHH852009 RXL852009 RNP852009 RDT852009 QTX852009 QKB852009 QAF852009 PQJ852009 PGN852009 OWR852009 OMV852009 OCZ852009 NTD852009 NJH852009 MZL852009 MPP852009 MFT852009 LVX852009 LMB852009 LCF852009 KSJ852009 KIN852009 JYR852009 JOV852009 JEZ852009 IVD852009 ILH852009 IBL852009 HRP852009 HHT852009 GXX852009 GOB852009 GEF852009 FUJ852009 FKN852009 FAR852009 EQV852009 EGZ852009 DXD852009 DNH852009 DDL852009 CTP852009 CJT852009 BZX852009 BQB852009 BGF852009 AWJ852009 AMN852009 ACR852009 SV852009 IZ852009 D852009 WVL786473 WLP786473 WBT786473 VRX786473 VIB786473 UYF786473 UOJ786473 UEN786473 TUR786473 TKV786473 TAZ786473 SRD786473 SHH786473 RXL786473 RNP786473 RDT786473 QTX786473 QKB786473 QAF786473 PQJ786473 PGN786473 OWR786473 OMV786473 OCZ786473 NTD786473 NJH786473 MZL786473 MPP786473 MFT786473 LVX786473 LMB786473 LCF786473 KSJ786473 KIN786473 JYR786473 JOV786473 JEZ786473 IVD786473 ILH786473 IBL786473 HRP786473 HHT786473 GXX786473 GOB786473 GEF786473 FUJ786473 FKN786473 FAR786473 EQV786473 EGZ786473 DXD786473 DNH786473 DDL786473 CTP786473 CJT786473 BZX786473 BQB786473 BGF786473 AWJ786473 AMN786473 ACR786473 SV786473 IZ786473 D786473 WVL720937 WLP720937 WBT720937 VRX720937 VIB720937 UYF720937 UOJ720937 UEN720937 TUR720937 TKV720937 TAZ720937 SRD720937 SHH720937 RXL720937 RNP720937 RDT720937 QTX720937 QKB720937 QAF720937 PQJ720937 PGN720937 OWR720937 OMV720937 OCZ720937 NTD720937 NJH720937 MZL720937 MPP720937 MFT720937 LVX720937 LMB720937 LCF720937 KSJ720937 KIN720937 JYR720937 JOV720937 JEZ720937 IVD720937 ILH720937 IBL720937 HRP720937 HHT720937 GXX720937 GOB720937 GEF720937 FUJ720937 FKN720937 FAR720937 EQV720937 EGZ720937 DXD720937 DNH720937 DDL720937 CTP720937 CJT720937 BZX720937 BQB720937 BGF720937 AWJ720937 AMN720937 ACR720937 SV720937 IZ720937 D720937 WVL655401 WLP655401 WBT655401 VRX655401 VIB655401 UYF655401 UOJ655401 UEN655401 TUR655401 TKV655401 TAZ655401 SRD655401 SHH655401 RXL655401 RNP655401 RDT655401 QTX655401 QKB655401 QAF655401 PQJ655401 PGN655401 OWR655401 OMV655401 OCZ655401 NTD655401 NJH655401 MZL655401 MPP655401 MFT655401 LVX655401 LMB655401 LCF655401 KSJ655401 KIN655401 JYR655401 JOV655401 JEZ655401 IVD655401 ILH655401 IBL655401 HRP655401 HHT655401 GXX655401 GOB655401 GEF655401 FUJ655401 FKN655401 FAR655401 EQV655401 EGZ655401 DXD655401 DNH655401 DDL655401 CTP655401 CJT655401 BZX655401 BQB655401 BGF655401 AWJ655401 AMN655401 ACR655401 SV655401 IZ655401 D655401 WVL589865 WLP589865 WBT589865 VRX589865 VIB589865 UYF589865 UOJ589865 UEN589865 TUR589865 TKV589865 TAZ589865 SRD589865 SHH589865 RXL589865 RNP589865 RDT589865 QTX589865 QKB589865 QAF589865 PQJ589865 PGN589865 OWR589865 OMV589865 OCZ589865 NTD589865 NJH589865 MZL589865 MPP589865 MFT589865 LVX589865 LMB589865 LCF589865 KSJ589865 KIN589865 JYR589865 JOV589865 JEZ589865 IVD589865 ILH589865 IBL589865 HRP589865 HHT589865 GXX589865 GOB589865 GEF589865 FUJ589865 FKN589865 FAR589865 EQV589865 EGZ589865 DXD589865 DNH589865 DDL589865 CTP589865 CJT589865 BZX589865 BQB589865 BGF589865 AWJ589865 AMN589865 ACR589865 SV589865 IZ589865 D589865 WVL524329 WLP524329 WBT524329 VRX524329 VIB524329 UYF524329 UOJ524329 UEN524329 TUR524329 TKV524329 TAZ524329 SRD524329 SHH524329 RXL524329 RNP524329 RDT524329 QTX524329 QKB524329 QAF524329 PQJ524329 PGN524329 OWR524329 OMV524329 OCZ524329 NTD524329 NJH524329 MZL524329 MPP524329 MFT524329 LVX524329 LMB524329 LCF524329 KSJ524329 KIN524329 JYR524329 JOV524329 JEZ524329 IVD524329 ILH524329 IBL524329 HRP524329 HHT524329 GXX524329 GOB524329 GEF524329 FUJ524329 FKN524329 FAR524329 EQV524329 EGZ524329 DXD524329 DNH524329 DDL524329 CTP524329 CJT524329 BZX524329 BQB524329 BGF524329 AWJ524329 AMN524329 ACR524329 SV524329 IZ524329 D524329 WVL458793 WLP458793 WBT458793 VRX458793 VIB458793 UYF458793 UOJ458793 UEN458793 TUR458793 TKV458793 TAZ458793 SRD458793 SHH458793 RXL458793 RNP458793 RDT458793 QTX458793 QKB458793 QAF458793 PQJ458793 PGN458793 OWR458793 OMV458793 OCZ458793 NTD458793 NJH458793 MZL458793 MPP458793 MFT458793 LVX458793 LMB458793 LCF458793 KSJ458793 KIN458793 JYR458793 JOV458793 JEZ458793 IVD458793 ILH458793 IBL458793 HRP458793 HHT458793 GXX458793 GOB458793 GEF458793 FUJ458793 FKN458793 FAR458793 EQV458793 EGZ458793 DXD458793 DNH458793 DDL458793 CTP458793 CJT458793 BZX458793 BQB458793 BGF458793 AWJ458793 AMN458793 ACR458793 SV458793 IZ458793 D458793 WVL393257 WLP393257 WBT393257 VRX393257 VIB393257 UYF393257 UOJ393257 UEN393257 TUR393257 TKV393257 TAZ393257 SRD393257 SHH393257 RXL393257 RNP393257 RDT393257 QTX393257 QKB393257 QAF393257 PQJ393257 PGN393257 OWR393257 OMV393257 OCZ393257 NTD393257 NJH393257 MZL393257 MPP393257 MFT393257 LVX393257 LMB393257 LCF393257 KSJ393257 KIN393257 JYR393257 JOV393257 JEZ393257 IVD393257 ILH393257 IBL393257 HRP393257 HHT393257 GXX393257 GOB393257 GEF393257 FUJ393257 FKN393257 FAR393257 EQV393257 EGZ393257 DXD393257 DNH393257 DDL393257 CTP393257 CJT393257 BZX393257 BQB393257 BGF393257 AWJ393257 AMN393257 ACR393257 SV393257 IZ393257 D393257 WVL327721 WLP327721 WBT327721 VRX327721 VIB327721 UYF327721 UOJ327721 UEN327721 TUR327721 TKV327721 TAZ327721 SRD327721 SHH327721 RXL327721 RNP327721 RDT327721 QTX327721 QKB327721 QAF327721 PQJ327721 PGN327721 OWR327721 OMV327721 OCZ327721 NTD327721 NJH327721 MZL327721 MPP327721 MFT327721 LVX327721 LMB327721 LCF327721 KSJ327721 KIN327721 JYR327721 JOV327721 JEZ327721 IVD327721 ILH327721 IBL327721 HRP327721 HHT327721 GXX327721 GOB327721 GEF327721 FUJ327721 FKN327721 FAR327721 EQV327721 EGZ327721 DXD327721 DNH327721 DDL327721 CTP327721 CJT327721 BZX327721 BQB327721 BGF327721 AWJ327721 AMN327721 ACR327721 SV327721 IZ327721 D327721 WVL262185 WLP262185 WBT262185 VRX262185 VIB262185 UYF262185 UOJ262185 UEN262185 TUR262185 TKV262185 TAZ262185 SRD262185 SHH262185 RXL262185 RNP262185 RDT262185 QTX262185 QKB262185 QAF262185 PQJ262185 PGN262185 OWR262185 OMV262185 OCZ262185 NTD262185 NJH262185 MZL262185 MPP262185 MFT262185 LVX262185 LMB262185 LCF262185 KSJ262185 KIN262185 JYR262185 JOV262185 JEZ262185 IVD262185 ILH262185 IBL262185 HRP262185 HHT262185 GXX262185 GOB262185 GEF262185 FUJ262185 FKN262185 FAR262185 EQV262185 EGZ262185 DXD262185 DNH262185 DDL262185 CTP262185 CJT262185 BZX262185 BQB262185 BGF262185 AWJ262185 AMN262185 ACR262185 SV262185 IZ262185 D262185 WVL196649 WLP196649 WBT196649 VRX196649 VIB196649 UYF196649 UOJ196649 UEN196649 TUR196649 TKV196649 TAZ196649 SRD196649 SHH196649 RXL196649 RNP196649 RDT196649 QTX196649 QKB196649 QAF196649 PQJ196649 PGN196649 OWR196649 OMV196649 OCZ196649 NTD196649 NJH196649 MZL196649 MPP196649 MFT196649 LVX196649 LMB196649 LCF196649 KSJ196649 KIN196649 JYR196649 JOV196649 JEZ196649 IVD196649 ILH196649 IBL196649 HRP196649 HHT196649 GXX196649 GOB196649 GEF196649 FUJ196649 FKN196649 FAR196649 EQV196649 EGZ196649 DXD196649 DNH196649 DDL196649 CTP196649 CJT196649 BZX196649 BQB196649 BGF196649 AWJ196649 AMN196649 ACR196649 SV196649 IZ196649 D196649 WVL131113 WLP131113 WBT131113 VRX131113 VIB131113 UYF131113 UOJ131113 UEN131113 TUR131113 TKV131113 TAZ131113 SRD131113 SHH131113 RXL131113 RNP131113 RDT131113 QTX131113 QKB131113 QAF131113 PQJ131113 PGN131113 OWR131113 OMV131113 OCZ131113 NTD131113 NJH131113 MZL131113 MPP131113 MFT131113 LVX131113 LMB131113 LCF131113 KSJ131113 KIN131113 JYR131113 JOV131113 JEZ131113 IVD131113 ILH131113 IBL131113 HRP131113 HHT131113 GXX131113 GOB131113 GEF131113 FUJ131113 FKN131113 FAR131113 EQV131113 EGZ131113 DXD131113 DNH131113 DDL131113 CTP131113 CJT131113 BZX131113 BQB131113 BGF131113 AWJ131113 AMN131113 ACR131113 SV131113 IZ131113 D131113 WVL65577 WLP65577 WBT65577 VRX65577 VIB65577 UYF65577 UOJ65577 UEN65577 TUR65577 TKV65577 TAZ65577 SRD65577 SHH65577 RXL65577 RNP65577 RDT65577 QTX65577 QKB65577 QAF65577 PQJ65577 PGN65577 OWR65577 OMV65577 OCZ65577 NTD65577 NJH65577 MZL65577 MPP65577 MFT65577 LVX65577 LMB65577 LCF65577 KSJ65577 KIN65577 JYR65577 JOV65577 JEZ65577 IVD65577 ILH65577 IBL65577 HRP65577 HHT65577 GXX65577 GOB65577 GEF65577 FUJ65577 FKN65577 FAR65577 EQV65577 EGZ65577 DXD65577 DNH65577 DDL65577 CTP65577 CJT65577 BZX65577 BQB65577 BGF65577 AWJ65577 AMN65577 ACR65577 SV65577 IZ65577 D65577 WVL59 WLP59 WBT59 VRX59 VIB59 UYF59 UOJ59 UEN59 TUR59 TKV59 TAZ59 SRD59 SHH59 RXL59 RNP59 RDT59 QTX59 QKB59 QAF59 PQJ59 PGN59 OWR59 OMV59 OCZ59 NTD59 NJH59 MZL59 MPP59 MFT59 LVX59 LMB59 LCF59 KSJ59 KIN59 JYR59 JOV59 JEZ59 IVD59 ILH59 IBL59 HRP59 HHT59 GXX59 GOB59 GEF59 FUJ59 FKN59 FAR59 EQV59 EGZ59 DXD59 DNH59 DDL59 CTP59 CJT59 BZX59 BQB59 BGF59 AWJ59 AMN59 ACR59 SV59 IZ59 D59 WVL983067 WLP983067 WBT983067 VRX983067 VIB983067 UYF983067 UOJ983067 UEN983067 TUR983067 TKV983067 TAZ983067 SRD983067 SHH983067 RXL983067 RNP983067 RDT983067 QTX983067 QKB983067 QAF983067 PQJ983067 PGN983067 OWR983067 OMV983067 OCZ983067 NTD983067 NJH983067 MZL983067 MPP983067 MFT983067 LVX983067 LMB983067 LCF983067 KSJ983067 KIN983067 JYR983067 JOV983067 JEZ983067 IVD983067 ILH983067 IBL983067 HRP983067 HHT983067 GXX983067 GOB983067 GEF983067 FUJ983067 FKN983067 FAR983067 EQV983067 EGZ983067 DXD983067 DNH983067 DDL983067 CTP983067 CJT983067 BZX983067 BQB983067 BGF983067 AWJ983067 AMN983067 ACR983067 SV983067 IZ983067 D983067 WVL917531 WLP917531 WBT917531 VRX917531 VIB917531 UYF917531 UOJ917531 UEN917531 TUR917531 TKV917531 TAZ917531 SRD917531 SHH917531 RXL917531 RNP917531 RDT917531 QTX917531 QKB917531 QAF917531 PQJ917531 PGN917531 OWR917531 OMV917531 OCZ917531 NTD917531 NJH917531 MZL917531 MPP917531 MFT917531 LVX917531 LMB917531 LCF917531 KSJ917531 KIN917531 JYR917531 JOV917531 JEZ917531 IVD917531 ILH917531 IBL917531 HRP917531 HHT917531 GXX917531 GOB917531 GEF917531 FUJ917531 FKN917531 FAR917531 EQV917531 EGZ917531 DXD917531 DNH917531 DDL917531 CTP917531 CJT917531 BZX917531 BQB917531 BGF917531 AWJ917531 AMN917531 ACR917531 SV917531 IZ917531 D917531 WVL851995 WLP851995 WBT851995 VRX851995 VIB851995 UYF851995 UOJ851995 UEN851995 TUR851995 TKV851995 TAZ851995 SRD851995 SHH851995 RXL851995 RNP851995 RDT851995 QTX851995 QKB851995 QAF851995 PQJ851995 PGN851995 OWR851995 OMV851995 OCZ851995 NTD851995 NJH851995 MZL851995 MPP851995 MFT851995 LVX851995 LMB851995 LCF851995 KSJ851995 KIN851995 JYR851995 JOV851995 JEZ851995 IVD851995 ILH851995 IBL851995 HRP851995 HHT851995 GXX851995 GOB851995 GEF851995 FUJ851995 FKN851995 FAR851995 EQV851995 EGZ851995 DXD851995 DNH851995 DDL851995 CTP851995 CJT851995 BZX851995 BQB851995 BGF851995 AWJ851995 AMN851995 ACR851995 SV851995 IZ851995 D851995 WVL786459 WLP786459 WBT786459 VRX786459 VIB786459 UYF786459 UOJ786459 UEN786459 TUR786459 TKV786459 TAZ786459 SRD786459 SHH786459 RXL786459 RNP786459 RDT786459 QTX786459 QKB786459 QAF786459 PQJ786459 PGN786459 OWR786459 OMV786459 OCZ786459 NTD786459 NJH786459 MZL786459 MPP786459 MFT786459 LVX786459 LMB786459 LCF786459 KSJ786459 KIN786459 JYR786459 JOV786459 JEZ786459 IVD786459 ILH786459 IBL786459 HRP786459 HHT786459 GXX786459 GOB786459 GEF786459 FUJ786459 FKN786459 FAR786459 EQV786459 EGZ786459 DXD786459 DNH786459 DDL786459 CTP786459 CJT786459 BZX786459 BQB786459 BGF786459 AWJ786459 AMN786459 ACR786459 SV786459 IZ786459 D786459 WVL720923 WLP720923 WBT720923 VRX720923 VIB720923 UYF720923 UOJ720923 UEN720923 TUR720923 TKV720923 TAZ720923 SRD720923 SHH720923 RXL720923 RNP720923 RDT720923 QTX720923 QKB720923 QAF720923 PQJ720923 PGN720923 OWR720923 OMV720923 OCZ720923 NTD720923 NJH720923 MZL720923 MPP720923 MFT720923 LVX720923 LMB720923 LCF720923 KSJ720923 KIN720923 JYR720923 JOV720923 JEZ720923 IVD720923 ILH720923 IBL720923 HRP720923 HHT720923 GXX720923 GOB720923 GEF720923 FUJ720923 FKN720923 FAR720923 EQV720923 EGZ720923 DXD720923 DNH720923 DDL720923 CTP720923 CJT720923 BZX720923 BQB720923 BGF720923 AWJ720923 AMN720923 ACR720923 SV720923 IZ720923 D720923 WVL655387 WLP655387 WBT655387 VRX655387 VIB655387 UYF655387 UOJ655387 UEN655387 TUR655387 TKV655387 TAZ655387 SRD655387 SHH655387 RXL655387 RNP655387 RDT655387 QTX655387 QKB655387 QAF655387 PQJ655387 PGN655387 OWR655387 OMV655387 OCZ655387 NTD655387 NJH655387 MZL655387 MPP655387 MFT655387 LVX655387 LMB655387 LCF655387 KSJ655387 KIN655387 JYR655387 JOV655387 JEZ655387 IVD655387 ILH655387 IBL655387 HRP655387 HHT655387 GXX655387 GOB655387 GEF655387 FUJ655387 FKN655387 FAR655387 EQV655387 EGZ655387 DXD655387 DNH655387 DDL655387 CTP655387 CJT655387 BZX655387 BQB655387 BGF655387 AWJ655387 AMN655387 ACR655387 SV655387 IZ655387 D655387 WVL589851 WLP589851 WBT589851 VRX589851 VIB589851 UYF589851 UOJ589851 UEN589851 TUR589851 TKV589851 TAZ589851 SRD589851 SHH589851 RXL589851 RNP589851 RDT589851 QTX589851 QKB589851 QAF589851 PQJ589851 PGN589851 OWR589851 OMV589851 OCZ589851 NTD589851 NJH589851 MZL589851 MPP589851 MFT589851 LVX589851 LMB589851 LCF589851 KSJ589851 KIN589851 JYR589851 JOV589851 JEZ589851 IVD589851 ILH589851 IBL589851 HRP589851 HHT589851 GXX589851 GOB589851 GEF589851 FUJ589851 FKN589851 FAR589851 EQV589851 EGZ589851 DXD589851 DNH589851 DDL589851 CTP589851 CJT589851 BZX589851 BQB589851 BGF589851 AWJ589851 AMN589851 ACR589851 SV589851 IZ589851 D589851 WVL524315 WLP524315 WBT524315 VRX524315 VIB524315 UYF524315 UOJ524315 UEN524315 TUR524315 TKV524315 TAZ524315 SRD524315 SHH524315 RXL524315 RNP524315 RDT524315 QTX524315 QKB524315 QAF524315 PQJ524315 PGN524315 OWR524315 OMV524315 OCZ524315 NTD524315 NJH524315 MZL524315 MPP524315 MFT524315 LVX524315 LMB524315 LCF524315 KSJ524315 KIN524315 JYR524315 JOV524315 JEZ524315 IVD524315 ILH524315 IBL524315 HRP524315 HHT524315 GXX524315 GOB524315 GEF524315 FUJ524315 FKN524315 FAR524315 EQV524315 EGZ524315 DXD524315 DNH524315 DDL524315 CTP524315 CJT524315 BZX524315 BQB524315 BGF524315 AWJ524315 AMN524315 ACR524315 SV524315 IZ524315 D524315 WVL458779 WLP458779 WBT458779 VRX458779 VIB458779 UYF458779 UOJ458779 UEN458779 TUR458779 TKV458779 TAZ458779 SRD458779 SHH458779 RXL458779 RNP458779 RDT458779 QTX458779 QKB458779 QAF458779 PQJ458779 PGN458779 OWR458779 OMV458779 OCZ458779 NTD458779 NJH458779 MZL458779 MPP458779 MFT458779 LVX458779 LMB458779 LCF458779 KSJ458779 KIN458779 JYR458779 JOV458779 JEZ458779 IVD458779 ILH458779 IBL458779 HRP458779 HHT458779 GXX458779 GOB458779 GEF458779 FUJ458779 FKN458779 FAR458779 EQV458779 EGZ458779 DXD458779 DNH458779 DDL458779 CTP458779 CJT458779 BZX458779 BQB458779 BGF458779 AWJ458779 AMN458779 ACR458779 SV458779 IZ458779 D458779 WVL393243 WLP393243 WBT393243 VRX393243 VIB393243 UYF393243 UOJ393243 UEN393243 TUR393243 TKV393243 TAZ393243 SRD393243 SHH393243 RXL393243 RNP393243 RDT393243 QTX393243 QKB393243 QAF393243 PQJ393243 PGN393243 OWR393243 OMV393243 OCZ393243 NTD393243 NJH393243 MZL393243 MPP393243 MFT393243 LVX393243 LMB393243 LCF393243 KSJ393243 KIN393243 JYR393243 JOV393243 JEZ393243 IVD393243 ILH393243 IBL393243 HRP393243 HHT393243 GXX393243 GOB393243 GEF393243 FUJ393243 FKN393243 FAR393243 EQV393243 EGZ393243 DXD393243 DNH393243 DDL393243 CTP393243 CJT393243 BZX393243 BQB393243 BGF393243 AWJ393243 AMN393243 ACR393243 SV393243 IZ393243 D393243 WVL327707 WLP327707 WBT327707 VRX327707 VIB327707 UYF327707 UOJ327707 UEN327707 TUR327707 TKV327707 TAZ327707 SRD327707 SHH327707 RXL327707 RNP327707 RDT327707 QTX327707 QKB327707 QAF327707 PQJ327707 PGN327707 OWR327707 OMV327707 OCZ327707 NTD327707 NJH327707 MZL327707 MPP327707 MFT327707 LVX327707 LMB327707 LCF327707 KSJ327707 KIN327707 JYR327707 JOV327707 JEZ327707 IVD327707 ILH327707 IBL327707 HRP327707 HHT327707 GXX327707 GOB327707 GEF327707 FUJ327707 FKN327707 FAR327707 EQV327707 EGZ327707 DXD327707 DNH327707 DDL327707 CTP327707 CJT327707 BZX327707 BQB327707 BGF327707 AWJ327707 AMN327707 ACR327707 SV327707 IZ327707 D327707 WVL262171 WLP262171 WBT262171 VRX262171 VIB262171 UYF262171 UOJ262171 UEN262171 TUR262171 TKV262171 TAZ262171 SRD262171 SHH262171 RXL262171 RNP262171 RDT262171 QTX262171 QKB262171 QAF262171 PQJ262171 PGN262171 OWR262171 OMV262171 OCZ262171 NTD262171 NJH262171 MZL262171 MPP262171 MFT262171 LVX262171 LMB262171 LCF262171 KSJ262171 KIN262171 JYR262171 JOV262171 JEZ262171 IVD262171 ILH262171 IBL262171 HRP262171 HHT262171 GXX262171 GOB262171 GEF262171 FUJ262171 FKN262171 FAR262171 EQV262171 EGZ262171 DXD262171 DNH262171 DDL262171 CTP262171 CJT262171 BZX262171 BQB262171 BGF262171 AWJ262171 AMN262171 ACR262171 SV262171 IZ262171 D262171 WVL196635 WLP196635 WBT196635 VRX196635 VIB196635 UYF196635 UOJ196635 UEN196635 TUR196635 TKV196635 TAZ196635 SRD196635 SHH196635 RXL196635 RNP196635 RDT196635 QTX196635 QKB196635 QAF196635 PQJ196635 PGN196635 OWR196635 OMV196635 OCZ196635 NTD196635 NJH196635 MZL196635 MPP196635 MFT196635 LVX196635 LMB196635 LCF196635 KSJ196635 KIN196635 JYR196635 JOV196635 JEZ196635 IVD196635 ILH196635 IBL196635 HRP196635 HHT196635 GXX196635 GOB196635 GEF196635 FUJ196635 FKN196635 FAR196635 EQV196635 EGZ196635 DXD196635 DNH196635 DDL196635 CTP196635 CJT196635 BZX196635 BQB196635 BGF196635 AWJ196635 AMN196635 ACR196635 SV196635 IZ196635 D196635 WVL131099 WLP131099 WBT131099 VRX131099 VIB131099 UYF131099 UOJ131099 UEN131099 TUR131099 TKV131099 TAZ131099 SRD131099 SHH131099 RXL131099 RNP131099 RDT131099 QTX131099 QKB131099 QAF131099 PQJ131099 PGN131099 OWR131099 OMV131099 OCZ131099 NTD131099 NJH131099 MZL131099 MPP131099 MFT131099 LVX131099 LMB131099 LCF131099 KSJ131099 KIN131099 JYR131099 JOV131099 JEZ131099 IVD131099 ILH131099 IBL131099 HRP131099 HHT131099 GXX131099 GOB131099 GEF131099 FUJ131099 FKN131099 FAR131099 EQV131099 EGZ131099 DXD131099 DNH131099 DDL131099 CTP131099 CJT131099 BZX131099 BQB131099 BGF131099 AWJ131099 AMN131099 ACR131099 SV131099 IZ131099 D131099 WVL65563 WLP65563 WBT65563 VRX65563 VIB65563 UYF65563 UOJ65563 UEN65563 TUR65563 TKV65563 TAZ65563 SRD65563 SHH65563 RXL65563 RNP65563 RDT65563 QTX65563 QKB65563 QAF65563 PQJ65563 PGN65563 OWR65563 OMV65563 OCZ65563 NTD65563 NJH65563 MZL65563 MPP65563 MFT65563 LVX65563 LMB65563 LCF65563 KSJ65563 KIN65563 JYR65563 JOV65563 JEZ65563 IVD65563 ILH65563 IBL65563 HRP65563 HHT65563 GXX65563 GOB65563 GEF65563 FUJ65563 FKN65563 FAR65563 EQV65563 EGZ65563 DXD65563 DNH65563 DDL65563 CTP65563 CJT65563 BZX65563 BQB65563 BGF65563 AWJ65563 AMN65563 ACR65563 SV65563 IZ65563 D65563 WVL39:WVL46 WLP39:WLP46 WBT39:WBT46 VRX39:VRX46 VIB39:VIB46 UYF39:UYF46 UOJ39:UOJ46 UEN39:UEN46 TUR39:TUR46 TKV39:TKV46 TAZ39:TAZ46 SRD39:SRD46 SHH39:SHH46 RXL39:RXL46 RNP39:RNP46 RDT39:RDT46 QTX39:QTX46 QKB39:QKB46 QAF39:QAF46 PQJ39:PQJ46 PGN39:PGN46 OWR39:OWR46 OMV39:OMV46 OCZ39:OCZ46 NTD39:NTD46 NJH39:NJH46 MZL39:MZL46 MPP39:MPP46 MFT39:MFT46 LVX39:LVX46 LMB39:LMB46 LCF39:LCF46 KSJ39:KSJ46 KIN39:KIN46 JYR39:JYR46 JOV39:JOV46 JEZ39:JEZ46 IVD39:IVD46 ILH39:ILH46 IBL39:IBL46 HRP39:HRP46 HHT39:HHT46 GXX39:GXX46 GOB39:GOB46 GEF39:GEF46 FUJ39:FUJ46 FKN39:FKN46 FAR39:FAR46 EQV39:EQV46 EGZ39:EGZ46 DXD39:DXD46 DNH39:DNH46 DDL39:DDL46 CTP39:CTP46 CJT39:CJT46 BZX39:BZX46 BQB39:BQB46 BGF39:BGF46 AWJ39:AWJ46 AMN39:AMN46 ACR39:ACR46 SV39:SV46 IZ39:IZ46 WVL983087 WLP983087 WBT983087 VRX983087 VIB983087 UYF983087 UOJ983087 UEN983087 TUR983087 TKV983087 TAZ983087 SRD983087 SHH983087 RXL983087 RNP983087 RDT983087 QTX983087 QKB983087 QAF983087 PQJ983087 PGN983087 OWR983087 OMV983087 OCZ983087 NTD983087 NJH983087 MZL983087 MPP983087 MFT983087 LVX983087 LMB983087 LCF983087 KSJ983087 KIN983087 JYR983087 JOV983087 JEZ983087 IVD983087 ILH983087 IBL983087 HRP983087 HHT983087 GXX983087 GOB983087 GEF983087 FUJ983087 FKN983087 FAR983087 EQV983087 EGZ983087 DXD983087 DNH983087 DDL983087 CTP983087 CJT983087 BZX983087 BQB983087 BGF983087 AWJ983087 AMN983087 ACR983087 SV983087 IZ983087 D983087 WVL917551 WLP917551 WBT917551 VRX917551 VIB917551 UYF917551 UOJ917551 UEN917551 TUR917551 TKV917551 TAZ917551 SRD917551 SHH917551 RXL917551 RNP917551 RDT917551 QTX917551 QKB917551 QAF917551 PQJ917551 PGN917551 OWR917551 OMV917551 OCZ917551 NTD917551 NJH917551 MZL917551 MPP917551 MFT917551 LVX917551 LMB917551 LCF917551 KSJ917551 KIN917551 JYR917551 JOV917551 JEZ917551 IVD917551 ILH917551 IBL917551 HRP917551 HHT917551 GXX917551 GOB917551 GEF917551 FUJ917551 FKN917551 FAR917551 EQV917551 EGZ917551 DXD917551 DNH917551 DDL917551 CTP917551 CJT917551 BZX917551 BQB917551 BGF917551 AWJ917551 AMN917551 ACR917551 SV917551 IZ917551 D917551 WVL852015 WLP852015 WBT852015 VRX852015 VIB852015 UYF852015 UOJ852015 UEN852015 TUR852015 TKV852015 TAZ852015 SRD852015 SHH852015 RXL852015 RNP852015 RDT852015 QTX852015 QKB852015 QAF852015 PQJ852015 PGN852015 OWR852015 OMV852015 OCZ852015 NTD852015 NJH852015 MZL852015 MPP852015 MFT852015 LVX852015 LMB852015 LCF852015 KSJ852015 KIN852015 JYR852015 JOV852015 JEZ852015 IVD852015 ILH852015 IBL852015 HRP852015 HHT852015 GXX852015 GOB852015 GEF852015 FUJ852015 FKN852015 FAR852015 EQV852015 EGZ852015 DXD852015 DNH852015 DDL852015 CTP852015 CJT852015 BZX852015 BQB852015 BGF852015 AWJ852015 AMN852015 ACR852015 SV852015 IZ852015 D852015 WVL786479 WLP786479 WBT786479 VRX786479 VIB786479 UYF786479 UOJ786479 UEN786479 TUR786479 TKV786479 TAZ786479 SRD786479 SHH786479 RXL786479 RNP786479 RDT786479 QTX786479 QKB786479 QAF786479 PQJ786479 PGN786479 OWR786479 OMV786479 OCZ786479 NTD786479 NJH786479 MZL786479 MPP786479 MFT786479 LVX786479 LMB786479 LCF786479 KSJ786479 KIN786479 JYR786479 JOV786479 JEZ786479 IVD786479 ILH786479 IBL786479 HRP786479 HHT786479 GXX786479 GOB786479 GEF786479 FUJ786479 FKN786479 FAR786479 EQV786479 EGZ786479 DXD786479 DNH786479 DDL786479 CTP786479 CJT786479 BZX786479 BQB786479 BGF786479 AWJ786479 AMN786479 ACR786479 SV786479 IZ786479 D786479 WVL720943 WLP720943 WBT720943 VRX720943 VIB720943 UYF720943 UOJ720943 UEN720943 TUR720943 TKV720943 TAZ720943 SRD720943 SHH720943 RXL720943 RNP720943 RDT720943 QTX720943 QKB720943 QAF720943 PQJ720943 PGN720943 OWR720943 OMV720943 OCZ720943 NTD720943 NJH720943 MZL720943 MPP720943 MFT720943 LVX720943 LMB720943 LCF720943 KSJ720943 KIN720943 JYR720943 JOV720943 JEZ720943 IVD720943 ILH720943 IBL720943 HRP720943 HHT720943 GXX720943 GOB720943 GEF720943 FUJ720943 FKN720943 FAR720943 EQV720943 EGZ720943 DXD720943 DNH720943 DDL720943 CTP720943 CJT720943 BZX720943 BQB720943 BGF720943 AWJ720943 AMN720943 ACR720943 SV720943 IZ720943 D720943 WVL655407 WLP655407 WBT655407 VRX655407 VIB655407 UYF655407 UOJ655407 UEN655407 TUR655407 TKV655407 TAZ655407 SRD655407 SHH655407 RXL655407 RNP655407 RDT655407 QTX655407 QKB655407 QAF655407 PQJ655407 PGN655407 OWR655407 OMV655407 OCZ655407 NTD655407 NJH655407 MZL655407 MPP655407 MFT655407 LVX655407 LMB655407 LCF655407 KSJ655407 KIN655407 JYR655407 JOV655407 JEZ655407 IVD655407 ILH655407 IBL655407 HRP655407 HHT655407 GXX655407 GOB655407 GEF655407 FUJ655407 FKN655407 FAR655407 EQV655407 EGZ655407 DXD655407 DNH655407 DDL655407 CTP655407 CJT655407 BZX655407 BQB655407 BGF655407 AWJ655407 AMN655407 ACR655407 SV655407 IZ655407 D655407 WVL589871 WLP589871 WBT589871 VRX589871 VIB589871 UYF589871 UOJ589871 UEN589871 TUR589871 TKV589871 TAZ589871 SRD589871 SHH589871 RXL589871 RNP589871 RDT589871 QTX589871 QKB589871 QAF589871 PQJ589871 PGN589871 OWR589871 OMV589871 OCZ589871 NTD589871 NJH589871 MZL589871 MPP589871 MFT589871 LVX589871 LMB589871 LCF589871 KSJ589871 KIN589871 JYR589871 JOV589871 JEZ589871 IVD589871 ILH589871 IBL589871 HRP589871 HHT589871 GXX589871 GOB589871 GEF589871 FUJ589871 FKN589871 FAR589871 EQV589871 EGZ589871 DXD589871 DNH589871 DDL589871 CTP589871 CJT589871 BZX589871 BQB589871 BGF589871 AWJ589871 AMN589871 ACR589871 SV589871 IZ589871 D589871 WVL524335 WLP524335 WBT524335 VRX524335 VIB524335 UYF524335 UOJ524335 UEN524335 TUR524335 TKV524335 TAZ524335 SRD524335 SHH524335 RXL524335 RNP524335 RDT524335 QTX524335 QKB524335 QAF524335 PQJ524335 PGN524335 OWR524335 OMV524335 OCZ524335 NTD524335 NJH524335 MZL524335 MPP524335 MFT524335 LVX524335 LMB524335 LCF524335 KSJ524335 KIN524335 JYR524335 JOV524335 JEZ524335 IVD524335 ILH524335 IBL524335 HRP524335 HHT524335 GXX524335 GOB524335 GEF524335 FUJ524335 FKN524335 FAR524335 EQV524335 EGZ524335 DXD524335 DNH524335 DDL524335 CTP524335 CJT524335 BZX524335 BQB524335 BGF524335 AWJ524335 AMN524335 ACR524335 SV524335 IZ524335 D524335 WVL458799 WLP458799 WBT458799 VRX458799 VIB458799 UYF458799 UOJ458799 UEN458799 TUR458799 TKV458799 TAZ458799 SRD458799 SHH458799 RXL458799 RNP458799 RDT458799 QTX458799 QKB458799 QAF458799 PQJ458799 PGN458799 OWR458799 OMV458799 OCZ458799 NTD458799 NJH458799 MZL458799 MPP458799 MFT458799 LVX458799 LMB458799 LCF458799 KSJ458799 KIN458799 JYR458799 JOV458799 JEZ458799 IVD458799 ILH458799 IBL458799 HRP458799 HHT458799 GXX458799 GOB458799 GEF458799 FUJ458799 FKN458799 FAR458799 EQV458799 EGZ458799 DXD458799 DNH458799 DDL458799 CTP458799 CJT458799 BZX458799 BQB458799 BGF458799 AWJ458799 AMN458799 ACR458799 SV458799 IZ458799 D458799 WVL393263 WLP393263 WBT393263 VRX393263 VIB393263 UYF393263 UOJ393263 UEN393263 TUR393263 TKV393263 TAZ393263 SRD393263 SHH393263 RXL393263 RNP393263 RDT393263 QTX393263 QKB393263 QAF393263 PQJ393263 PGN393263 OWR393263 OMV393263 OCZ393263 NTD393263 NJH393263 MZL393263 MPP393263 MFT393263 LVX393263 LMB393263 LCF393263 KSJ393263 KIN393263 JYR393263 JOV393263 JEZ393263 IVD393263 ILH393263 IBL393263 HRP393263 HHT393263 GXX393263 GOB393263 GEF393263 FUJ393263 FKN393263 FAR393263 EQV393263 EGZ393263 DXD393263 DNH393263 DDL393263 CTP393263 CJT393263 BZX393263 BQB393263 BGF393263 AWJ393263 AMN393263 ACR393263 SV393263 IZ393263 D393263 WVL327727 WLP327727 WBT327727 VRX327727 VIB327727 UYF327727 UOJ327727 UEN327727 TUR327727 TKV327727 TAZ327727 SRD327727 SHH327727 RXL327727 RNP327727 RDT327727 QTX327727 QKB327727 QAF327727 PQJ327727 PGN327727 OWR327727 OMV327727 OCZ327727 NTD327727 NJH327727 MZL327727 MPP327727 MFT327727 LVX327727 LMB327727 LCF327727 KSJ327727 KIN327727 JYR327727 JOV327727 JEZ327727 IVD327727 ILH327727 IBL327727 HRP327727 HHT327727 GXX327727 GOB327727 GEF327727 FUJ327727 FKN327727 FAR327727 EQV327727 EGZ327727 DXD327727 DNH327727 DDL327727 CTP327727 CJT327727 BZX327727 BQB327727 BGF327727 AWJ327727 AMN327727 ACR327727 SV327727 IZ327727 D327727 WVL262191 WLP262191 WBT262191 VRX262191 VIB262191 UYF262191 UOJ262191 UEN262191 TUR262191 TKV262191 TAZ262191 SRD262191 SHH262191 RXL262191 RNP262191 RDT262191 QTX262191 QKB262191 QAF262191 PQJ262191 PGN262191 OWR262191 OMV262191 OCZ262191 NTD262191 NJH262191 MZL262191 MPP262191 MFT262191 LVX262191 LMB262191 LCF262191 KSJ262191 KIN262191 JYR262191 JOV262191 JEZ262191 IVD262191 ILH262191 IBL262191 HRP262191 HHT262191 GXX262191 GOB262191 GEF262191 FUJ262191 FKN262191 FAR262191 EQV262191 EGZ262191 DXD262191 DNH262191 DDL262191 CTP262191 CJT262191 BZX262191 BQB262191 BGF262191 AWJ262191 AMN262191 ACR262191 SV262191 IZ262191 D262191 WVL196655 WLP196655 WBT196655 VRX196655 VIB196655 UYF196655 UOJ196655 UEN196655 TUR196655 TKV196655 TAZ196655 SRD196655 SHH196655 RXL196655 RNP196655 RDT196655 QTX196655 QKB196655 QAF196655 PQJ196655 PGN196655 OWR196655 OMV196655 OCZ196655 NTD196655 NJH196655 MZL196655 MPP196655 MFT196655 LVX196655 LMB196655 LCF196655 KSJ196655 KIN196655 JYR196655 JOV196655 JEZ196655 IVD196655 ILH196655 IBL196655 HRP196655 HHT196655 GXX196655 GOB196655 GEF196655 FUJ196655 FKN196655 FAR196655 EQV196655 EGZ196655 DXD196655 DNH196655 DDL196655 CTP196655 CJT196655 BZX196655 BQB196655 BGF196655 AWJ196655 AMN196655 ACR196655 SV196655 IZ196655 D196655 WVL131119 WLP131119 WBT131119 VRX131119 VIB131119 UYF131119 UOJ131119 UEN131119 TUR131119 TKV131119 TAZ131119 SRD131119 SHH131119 RXL131119 RNP131119 RDT131119 QTX131119 QKB131119 QAF131119 PQJ131119 PGN131119 OWR131119 OMV131119 OCZ131119 NTD131119 NJH131119 MZL131119 MPP131119 MFT131119 LVX131119 LMB131119 LCF131119 KSJ131119 KIN131119 JYR131119 JOV131119 JEZ131119 IVD131119 ILH131119 IBL131119 HRP131119 HHT131119 GXX131119 GOB131119 GEF131119 FUJ131119 FKN131119 FAR131119 EQV131119 EGZ131119 DXD131119 DNH131119 DDL131119 CTP131119 CJT131119 BZX131119 BQB131119 BGF131119 AWJ131119 AMN131119 ACR131119 SV131119 IZ131119 D131119 WVL65583 WLP65583 WBT65583 VRX65583 VIB65583 UYF65583 UOJ65583 UEN65583 TUR65583 TKV65583 TAZ65583 SRD65583 SHH65583 RXL65583 RNP65583 RDT65583 QTX65583 QKB65583 QAF65583 PQJ65583 PGN65583 OWR65583 OMV65583 OCZ65583 NTD65583 NJH65583 MZL65583 MPP65583 MFT65583 LVX65583 LMB65583 LCF65583 KSJ65583 KIN65583 JYR65583 JOV65583 JEZ65583 IVD65583 ILH65583 IBL65583 HRP65583 HHT65583 GXX65583 GOB65583 GEF65583 FUJ65583 FKN65583 FAR65583 EQV65583 EGZ65583 DXD65583 DNH65583 DDL65583 CTP65583 CJT65583 BZX65583 BQB65583 BGF65583 AWJ65583 AMN65583 ACR65583 SV65583 IZ65583 D65583 D39:D40 S39:S40 S44:S46 D45:D46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69"/>
  <sheetViews>
    <sheetView showGridLines="0" zoomScaleNormal="100" workbookViewId="0">
      <selection activeCell="O16" sqref="O16"/>
    </sheetView>
  </sheetViews>
  <sheetFormatPr defaultRowHeight="14.5"/>
  <cols>
    <col min="1" max="1" width="2.54296875" customWidth="1"/>
    <col min="2" max="2" width="1.54296875" customWidth="1"/>
    <col min="3" max="3" width="11.54296875" style="2" customWidth="1"/>
    <col min="4" max="4" width="12.54296875" customWidth="1"/>
    <col min="5" max="5" width="17.54296875" style="2" customWidth="1"/>
    <col min="6" max="6" width="6.54296875" style="2" customWidth="1"/>
    <col min="7" max="7" width="5.54296875" style="2" customWidth="1"/>
    <col min="8" max="8" width="7.54296875" customWidth="1"/>
    <col min="9" max="9" width="11.54296875" style="2" customWidth="1"/>
    <col min="10" max="10" width="12.7265625" customWidth="1"/>
    <col min="11" max="11" width="20.54296875" style="2" customWidth="1"/>
    <col min="12" max="12" width="1.54296875" style="1" customWidth="1"/>
    <col min="14" max="14" width="0" hidden="1" customWidth="1"/>
    <col min="18" max="18" width="19.453125" bestFit="1" customWidth="1"/>
  </cols>
  <sheetData>
    <row r="1" spans="1:21" s="2" customFormat="1" ht="22" customHeight="1">
      <c r="A1" s="284"/>
      <c r="B1" s="482"/>
      <c r="C1" s="483"/>
      <c r="D1" s="469" t="s">
        <v>4272</v>
      </c>
      <c r="E1" s="470"/>
      <c r="F1" s="470"/>
      <c r="G1" s="470"/>
      <c r="H1" s="470"/>
      <c r="I1" s="470"/>
      <c r="J1" s="470"/>
      <c r="K1" s="470"/>
      <c r="L1" s="471"/>
      <c r="M1" s="209"/>
      <c r="N1" s="209"/>
      <c r="O1" s="209"/>
      <c r="P1" s="209"/>
      <c r="Q1" s="209"/>
      <c r="R1" s="209"/>
    </row>
    <row r="2" spans="1:21" s="2" customFormat="1" ht="13" customHeight="1">
      <c r="A2" s="284"/>
      <c r="B2" s="484"/>
      <c r="C2" s="485"/>
      <c r="D2" s="472" t="s">
        <v>4273</v>
      </c>
      <c r="E2" s="472"/>
      <c r="F2" s="472"/>
      <c r="G2" s="472"/>
      <c r="H2" s="472"/>
      <c r="I2" s="472"/>
      <c r="J2" s="472"/>
      <c r="K2" s="472"/>
      <c r="L2" s="473"/>
      <c r="M2" s="209"/>
      <c r="N2" s="209"/>
      <c r="O2" s="209"/>
      <c r="P2" s="209"/>
      <c r="Q2" s="209"/>
      <c r="R2" s="209"/>
    </row>
    <row r="3" spans="1:21" s="2" customFormat="1" ht="13" customHeight="1">
      <c r="A3" s="209"/>
      <c r="B3" s="528" t="s">
        <v>4250</v>
      </c>
      <c r="C3" s="529"/>
      <c r="D3" s="298" t="str">
        <f>IF('SAMPLE Checklist - Alterations'!H3="","",'SAMPLE Checklist - Alterations'!H3)</f>
        <v/>
      </c>
      <c r="E3" s="298">
        <f>IF('SAMPLE Checklist - Alterations'!K3="","",'SAMPLE Checklist - Alterations'!K3)</f>
        <v>4324</v>
      </c>
      <c r="F3" s="486" t="str">
        <f>IF('SAMPLE Checklist - Alterations'!O3="","",'SAMPLE Checklist - Alterations'!O3)</f>
        <v>ABERDEEN STREET</v>
      </c>
      <c r="G3" s="486"/>
      <c r="H3" s="486"/>
      <c r="I3" s="486"/>
      <c r="J3" s="530" t="s">
        <v>4254</v>
      </c>
      <c r="K3" s="487" t="str">
        <f>IF('SAMPLE Checklist - Alterations'!AE3="","",'SAMPLE Checklist - Alterations'!AE3)</f>
        <v>BP 2023-07536</v>
      </c>
      <c r="L3" s="488"/>
      <c r="M3" s="209"/>
      <c r="N3" s="209"/>
      <c r="O3" s="209"/>
      <c r="P3" s="209"/>
      <c r="Q3" s="209"/>
      <c r="R3" s="209"/>
    </row>
    <row r="4" spans="1:21" s="2" customFormat="1" ht="13" customHeight="1">
      <c r="A4" s="209"/>
      <c r="B4" s="528" t="s">
        <v>4249</v>
      </c>
      <c r="C4" s="529"/>
      <c r="D4" s="298" t="str">
        <f>IF('SAMPLE Checklist - Alterations'!H4="","",'SAMPLE Checklist - Alterations'!H4)</f>
        <v/>
      </c>
      <c r="E4" s="298" t="str">
        <f>IF('SAMPLE Checklist - Alterations'!K4="","",'SAMPLE Checklist - Alterations'!K4)</f>
        <v/>
      </c>
      <c r="F4" s="486" t="str">
        <f>IF('SAMPLE Checklist - Alterations'!O4="","",'SAMPLE Checklist - Alterations'!O4)</f>
        <v/>
      </c>
      <c r="G4" s="486"/>
      <c r="H4" s="486"/>
      <c r="I4" s="486"/>
      <c r="J4" s="531"/>
      <c r="K4" s="487"/>
      <c r="L4" s="488"/>
      <c r="M4" s="209"/>
      <c r="N4" s="209"/>
      <c r="O4" s="209"/>
      <c r="P4" s="209"/>
      <c r="Q4" s="209"/>
      <c r="R4" s="209"/>
    </row>
    <row r="5" spans="1:21" s="2" customFormat="1" ht="5.15" customHeight="1">
      <c r="A5" s="209"/>
      <c r="B5" s="217"/>
      <c r="C5" s="194"/>
      <c r="D5" s="194"/>
      <c r="E5" s="194"/>
      <c r="F5" s="194"/>
      <c r="G5" s="194"/>
      <c r="H5" s="194"/>
      <c r="I5" s="194"/>
      <c r="J5" s="194"/>
      <c r="K5" s="194"/>
      <c r="L5" s="218"/>
      <c r="M5" s="209"/>
      <c r="N5" s="209"/>
      <c r="O5" s="209"/>
      <c r="P5" s="209"/>
      <c r="Q5" s="209"/>
      <c r="R5" s="209"/>
    </row>
    <row r="6" spans="1:21" s="2" customFormat="1" ht="13" customHeight="1">
      <c r="A6" s="209"/>
      <c r="B6" s="480" t="s">
        <v>4258</v>
      </c>
      <c r="C6" s="481"/>
      <c r="D6" s="489"/>
      <c r="E6" s="489"/>
      <c r="F6" s="489"/>
      <c r="G6" s="220" t="s">
        <v>4255</v>
      </c>
      <c r="H6" s="515"/>
      <c r="I6" s="468"/>
      <c r="J6" s="220" t="s">
        <v>4256</v>
      </c>
      <c r="K6" s="489"/>
      <c r="L6" s="490"/>
      <c r="M6" s="209"/>
      <c r="N6" s="209"/>
      <c r="O6" s="209"/>
      <c r="P6" s="209"/>
      <c r="Q6" s="209"/>
      <c r="R6" s="209"/>
    </row>
    <row r="7" spans="1:21" s="2" customFormat="1" ht="13" customHeight="1">
      <c r="A7" s="209"/>
      <c r="B7" s="480" t="s">
        <v>4257</v>
      </c>
      <c r="C7" s="481"/>
      <c r="D7" s="489"/>
      <c r="E7" s="489"/>
      <c r="F7" s="489"/>
      <c r="G7" s="220" t="s">
        <v>4255</v>
      </c>
      <c r="H7" s="515"/>
      <c r="I7" s="468"/>
      <c r="J7" s="220" t="s">
        <v>4256</v>
      </c>
      <c r="K7" s="489"/>
      <c r="L7" s="490"/>
      <c r="M7" s="209"/>
      <c r="N7" s="209"/>
      <c r="O7" s="209"/>
      <c r="P7" s="209"/>
      <c r="Q7" s="209"/>
      <c r="R7" s="209"/>
    </row>
    <row r="8" spans="1:21" ht="5.25" customHeight="1" thickBot="1">
      <c r="A8" s="209"/>
      <c r="B8" s="221"/>
      <c r="C8" s="222"/>
      <c r="D8" s="222"/>
      <c r="E8" s="222"/>
      <c r="F8" s="222"/>
      <c r="G8" s="222"/>
      <c r="H8" s="222"/>
      <c r="I8" s="222"/>
      <c r="J8" s="222"/>
      <c r="K8" s="222"/>
      <c r="L8" s="223"/>
      <c r="M8" s="209"/>
      <c r="N8" s="209"/>
      <c r="O8" s="209"/>
      <c r="P8" s="209"/>
      <c r="Q8" s="209"/>
      <c r="R8" s="209"/>
    </row>
    <row r="9" spans="1:21" s="2" customFormat="1" ht="28" customHeight="1">
      <c r="A9" s="209"/>
      <c r="B9" s="477" t="s">
        <v>4253</v>
      </c>
      <c r="C9" s="478"/>
      <c r="D9" s="478"/>
      <c r="E9" s="478"/>
      <c r="F9" s="478"/>
      <c r="G9" s="478"/>
      <c r="H9" s="478"/>
      <c r="I9" s="478"/>
      <c r="J9" s="478"/>
      <c r="K9" s="478"/>
      <c r="L9" s="479"/>
      <c r="M9" s="209"/>
      <c r="N9" s="209"/>
      <c r="O9" s="209"/>
      <c r="P9" s="209"/>
      <c r="Q9" s="209"/>
      <c r="R9" s="209"/>
    </row>
    <row r="10" spans="1:21" ht="20.149999999999999" customHeight="1">
      <c r="A10" s="209"/>
      <c r="B10" s="534" t="s">
        <v>4288</v>
      </c>
      <c r="C10" s="511"/>
      <c r="D10" s="504" t="s">
        <v>6</v>
      </c>
      <c r="E10" s="504" t="s">
        <v>4287</v>
      </c>
      <c r="F10" s="509" t="s">
        <v>4238</v>
      </c>
      <c r="G10" s="510"/>
      <c r="H10" s="511"/>
      <c r="I10" s="506" t="s">
        <v>4327</v>
      </c>
      <c r="J10" s="507"/>
      <c r="K10" s="507"/>
      <c r="L10" s="508"/>
      <c r="M10" s="209"/>
      <c r="N10" s="209"/>
      <c r="O10" s="209"/>
      <c r="P10" s="209"/>
      <c r="Q10" s="209"/>
      <c r="R10" s="209"/>
    </row>
    <row r="11" spans="1:21" s="2" customFormat="1" ht="28" customHeight="1">
      <c r="A11" s="209"/>
      <c r="B11" s="524"/>
      <c r="C11" s="514"/>
      <c r="D11" s="505"/>
      <c r="E11" s="505"/>
      <c r="F11" s="512"/>
      <c r="G11" s="513"/>
      <c r="H11" s="514"/>
      <c r="I11" s="188" t="s">
        <v>4244</v>
      </c>
      <c r="J11" s="188" t="s">
        <v>4239</v>
      </c>
      <c r="K11" s="506" t="s">
        <v>4326</v>
      </c>
      <c r="L11" s="508"/>
      <c r="M11" s="209"/>
      <c r="N11" s="209"/>
      <c r="O11" s="209"/>
      <c r="P11" s="209"/>
      <c r="Q11" s="209"/>
      <c r="R11" s="209"/>
    </row>
    <row r="12" spans="1:21" ht="13" customHeight="1">
      <c r="A12" s="209"/>
      <c r="B12" s="467" t="s">
        <v>4325</v>
      </c>
      <c r="C12" s="468"/>
      <c r="D12" s="285" t="s">
        <v>1</v>
      </c>
      <c r="E12" s="285" t="s">
        <v>4328</v>
      </c>
      <c r="F12" s="474" t="s">
        <v>530</v>
      </c>
      <c r="G12" s="475"/>
      <c r="H12" s="476"/>
      <c r="I12" s="286">
        <v>0.51600000000000001</v>
      </c>
      <c r="J12" s="286">
        <v>0.51600000000000001</v>
      </c>
      <c r="K12" s="494" t="str">
        <f t="shared" ref="K12:K31" si="0">IF(D12="","",IF(F12="","",IF(F12="Repair","Match existing, or better",VLOOKUP(D12,$J$72:$K$78,2,FALSE))))</f>
        <v>Match existing, or better</v>
      </c>
      <c r="L12" s="495"/>
      <c r="M12" s="209"/>
      <c r="N12" s="209"/>
      <c r="O12" s="209"/>
      <c r="P12" s="209"/>
      <c r="Q12" s="209"/>
      <c r="R12" s="209"/>
      <c r="T12" s="2"/>
      <c r="U12" s="2"/>
    </row>
    <row r="13" spans="1:21" ht="13" customHeight="1">
      <c r="A13" s="209"/>
      <c r="B13" s="467" t="s">
        <v>4330</v>
      </c>
      <c r="C13" s="468"/>
      <c r="D13" s="285" t="s">
        <v>1</v>
      </c>
      <c r="E13" s="285" t="s">
        <v>4329</v>
      </c>
      <c r="F13" s="474" t="s">
        <v>4266</v>
      </c>
      <c r="G13" s="475"/>
      <c r="H13" s="476"/>
      <c r="I13" s="286">
        <v>0.51600000000000001</v>
      </c>
      <c r="J13" s="286">
        <v>0.315</v>
      </c>
      <c r="K13" s="494" t="str">
        <f t="shared" si="0"/>
        <v>0.315  /  0.055</v>
      </c>
      <c r="L13" s="495"/>
      <c r="M13" s="209"/>
      <c r="N13" s="209"/>
      <c r="O13" s="209"/>
      <c r="P13" s="209"/>
      <c r="Q13" s="209"/>
      <c r="R13" s="209"/>
      <c r="T13" s="2"/>
      <c r="U13" s="2"/>
    </row>
    <row r="14" spans="1:21" ht="13" customHeight="1">
      <c r="A14" s="209"/>
      <c r="B14" s="467" t="s">
        <v>4330</v>
      </c>
      <c r="C14" s="468"/>
      <c r="D14" s="285" t="s">
        <v>1</v>
      </c>
      <c r="E14" s="285" t="s">
        <v>4329</v>
      </c>
      <c r="F14" s="474" t="s">
        <v>4267</v>
      </c>
      <c r="G14" s="475"/>
      <c r="H14" s="476"/>
      <c r="I14" s="286" t="s">
        <v>4353</v>
      </c>
      <c r="J14" s="286">
        <v>0.315</v>
      </c>
      <c r="K14" s="494" t="str">
        <f t="shared" si="0"/>
        <v>0.315  /  0.055</v>
      </c>
      <c r="L14" s="495"/>
      <c r="M14" s="209"/>
      <c r="N14" s="209"/>
      <c r="O14" s="209"/>
      <c r="P14" s="209"/>
      <c r="Q14" s="209"/>
      <c r="R14" s="209"/>
      <c r="T14" s="2"/>
      <c r="U14" s="172"/>
    </row>
    <row r="15" spans="1:21" s="2" customFormat="1" ht="13" customHeight="1">
      <c r="A15" s="209"/>
      <c r="B15" s="467"/>
      <c r="C15" s="468"/>
      <c r="D15" s="285"/>
      <c r="E15" s="285"/>
      <c r="F15" s="474"/>
      <c r="G15" s="475"/>
      <c r="H15" s="476"/>
      <c r="I15" s="286"/>
      <c r="J15" s="286"/>
      <c r="K15" s="494" t="str">
        <f t="shared" si="0"/>
        <v/>
      </c>
      <c r="L15" s="495"/>
      <c r="M15" s="209"/>
      <c r="N15" s="209"/>
      <c r="O15" s="209"/>
      <c r="P15" s="209"/>
      <c r="Q15" s="209"/>
      <c r="R15" s="209"/>
      <c r="U15" s="172"/>
    </row>
    <row r="16" spans="1:21" s="2" customFormat="1" ht="13" customHeight="1">
      <c r="A16" s="209"/>
      <c r="B16" s="467" t="s">
        <v>4348</v>
      </c>
      <c r="C16" s="468"/>
      <c r="D16" s="285" t="s">
        <v>4242</v>
      </c>
      <c r="E16" s="285" t="s">
        <v>4363</v>
      </c>
      <c r="F16" s="474" t="s">
        <v>530</v>
      </c>
      <c r="G16" s="475"/>
      <c r="H16" s="476"/>
      <c r="I16" s="286">
        <v>0.4</v>
      </c>
      <c r="J16" s="286">
        <v>0.4</v>
      </c>
      <c r="K16" s="494" t="str">
        <f t="shared" si="0"/>
        <v>Match existing, or better</v>
      </c>
      <c r="L16" s="495"/>
      <c r="M16" s="209"/>
      <c r="N16" s="209"/>
      <c r="O16" s="209"/>
      <c r="P16" s="209"/>
      <c r="Q16" s="209"/>
      <c r="R16" s="209"/>
      <c r="U16" s="172"/>
    </row>
    <row r="17" spans="1:21" s="2" customFormat="1" ht="13" customHeight="1">
      <c r="A17" s="209"/>
      <c r="B17" s="467"/>
      <c r="C17" s="468"/>
      <c r="D17" s="285"/>
      <c r="E17" s="285"/>
      <c r="F17" s="474"/>
      <c r="G17" s="475"/>
      <c r="H17" s="476"/>
      <c r="I17" s="286"/>
      <c r="J17" s="286"/>
      <c r="K17" s="494" t="str">
        <f t="shared" si="0"/>
        <v/>
      </c>
      <c r="L17" s="495"/>
      <c r="M17" s="209"/>
      <c r="N17" s="209"/>
      <c r="O17" s="209"/>
      <c r="P17" s="209"/>
      <c r="Q17" s="209"/>
      <c r="R17" s="209"/>
      <c r="U17" s="172"/>
    </row>
    <row r="18" spans="1:21" s="2" customFormat="1" ht="13" customHeight="1">
      <c r="A18" s="209"/>
      <c r="B18" s="467" t="s">
        <v>4331</v>
      </c>
      <c r="C18" s="468"/>
      <c r="D18" s="285" t="s">
        <v>2</v>
      </c>
      <c r="E18" s="285" t="s">
        <v>4332</v>
      </c>
      <c r="F18" s="474" t="s">
        <v>4266</v>
      </c>
      <c r="G18" s="475"/>
      <c r="H18" s="476"/>
      <c r="I18" s="286">
        <v>0.32300000000000001</v>
      </c>
      <c r="J18" s="286">
        <v>0.189</v>
      </c>
      <c r="K18" s="494" t="str">
        <f t="shared" si="0"/>
        <v>0.227  /  0.040</v>
      </c>
      <c r="L18" s="495"/>
      <c r="M18" s="209"/>
      <c r="N18" s="209"/>
      <c r="O18" s="209"/>
      <c r="P18" s="209"/>
      <c r="Q18" s="209"/>
      <c r="R18" s="209"/>
      <c r="U18" s="172"/>
    </row>
    <row r="19" spans="1:21" s="2" customFormat="1" ht="13" customHeight="1">
      <c r="A19" s="209"/>
      <c r="B19" s="467"/>
      <c r="C19" s="468"/>
      <c r="D19" s="285"/>
      <c r="E19" s="285"/>
      <c r="F19" s="474"/>
      <c r="G19" s="475"/>
      <c r="H19" s="476"/>
      <c r="I19" s="286"/>
      <c r="J19" s="286"/>
      <c r="K19" s="494" t="str">
        <f t="shared" si="0"/>
        <v/>
      </c>
      <c r="L19" s="495"/>
      <c r="M19" s="209"/>
      <c r="N19" s="209"/>
      <c r="O19" s="209"/>
      <c r="P19" s="209"/>
      <c r="Q19" s="209"/>
      <c r="R19" s="209"/>
      <c r="U19" s="172"/>
    </row>
    <row r="20" spans="1:21" s="2" customFormat="1" ht="13" customHeight="1">
      <c r="A20" s="209"/>
      <c r="B20" s="287"/>
      <c r="C20" s="288"/>
      <c r="D20" s="285"/>
      <c r="E20" s="285"/>
      <c r="F20" s="474"/>
      <c r="G20" s="475"/>
      <c r="H20" s="476"/>
      <c r="I20" s="286"/>
      <c r="J20" s="286"/>
      <c r="K20" s="494" t="str">
        <f t="shared" si="0"/>
        <v/>
      </c>
      <c r="L20" s="495"/>
      <c r="M20" s="209"/>
      <c r="N20" s="209"/>
      <c r="O20" s="209"/>
      <c r="P20" s="209"/>
      <c r="Q20" s="209"/>
      <c r="R20" s="209"/>
      <c r="U20" s="172"/>
    </row>
    <row r="21" spans="1:21" s="2" customFormat="1" ht="13" customHeight="1">
      <c r="A21" s="209"/>
      <c r="B21" s="287"/>
      <c r="C21" s="288"/>
      <c r="D21" s="285"/>
      <c r="E21" s="285"/>
      <c r="F21" s="474"/>
      <c r="G21" s="475"/>
      <c r="H21" s="476"/>
      <c r="I21" s="286"/>
      <c r="J21" s="286"/>
      <c r="K21" s="494" t="str">
        <f t="shared" si="0"/>
        <v/>
      </c>
      <c r="L21" s="495"/>
      <c r="M21" s="209"/>
      <c r="N21" s="209"/>
      <c r="O21" s="209"/>
      <c r="P21" s="209"/>
      <c r="Q21" s="209"/>
      <c r="R21" s="209"/>
      <c r="U21" s="172"/>
    </row>
    <row r="22" spans="1:21" s="2" customFormat="1" ht="13" customHeight="1">
      <c r="A22" s="209"/>
      <c r="B22" s="287"/>
      <c r="C22" s="288"/>
      <c r="D22" s="285"/>
      <c r="E22" s="285"/>
      <c r="F22" s="474"/>
      <c r="G22" s="475"/>
      <c r="H22" s="476"/>
      <c r="I22" s="286"/>
      <c r="J22" s="286"/>
      <c r="K22" s="494" t="str">
        <f t="shared" si="0"/>
        <v/>
      </c>
      <c r="L22" s="495"/>
      <c r="M22" s="209"/>
      <c r="N22" s="209"/>
      <c r="O22" s="209"/>
      <c r="P22" s="209"/>
      <c r="Q22" s="209"/>
      <c r="R22" s="209"/>
      <c r="U22" s="172"/>
    </row>
    <row r="23" spans="1:21" s="2" customFormat="1" ht="13" customHeight="1">
      <c r="A23" s="209"/>
      <c r="B23" s="287"/>
      <c r="C23" s="288"/>
      <c r="D23" s="285"/>
      <c r="E23" s="285"/>
      <c r="F23" s="474"/>
      <c r="G23" s="475"/>
      <c r="H23" s="476"/>
      <c r="I23" s="286"/>
      <c r="J23" s="286"/>
      <c r="K23" s="494" t="str">
        <f t="shared" si="0"/>
        <v/>
      </c>
      <c r="L23" s="495"/>
      <c r="M23" s="209"/>
      <c r="N23" s="209"/>
      <c r="O23" s="209"/>
      <c r="P23" s="209"/>
      <c r="Q23" s="209"/>
      <c r="R23" s="209"/>
      <c r="U23" s="172"/>
    </row>
    <row r="24" spans="1:21" s="2" customFormat="1" ht="13" customHeight="1">
      <c r="A24" s="209"/>
      <c r="B24" s="287"/>
      <c r="C24" s="288"/>
      <c r="D24" s="285"/>
      <c r="E24" s="285"/>
      <c r="F24" s="474"/>
      <c r="G24" s="475"/>
      <c r="H24" s="476"/>
      <c r="I24" s="286"/>
      <c r="J24" s="286"/>
      <c r="K24" s="494" t="str">
        <f t="shared" si="0"/>
        <v/>
      </c>
      <c r="L24" s="495"/>
      <c r="M24" s="209"/>
      <c r="N24" s="209"/>
      <c r="O24" s="209"/>
      <c r="P24" s="209"/>
      <c r="Q24" s="209"/>
      <c r="R24" s="209"/>
      <c r="U24" s="172"/>
    </row>
    <row r="25" spans="1:21" ht="13" customHeight="1">
      <c r="A25" s="209"/>
      <c r="B25" s="467"/>
      <c r="C25" s="468"/>
      <c r="D25" s="285"/>
      <c r="E25" s="285"/>
      <c r="F25" s="474"/>
      <c r="G25" s="475"/>
      <c r="H25" s="476"/>
      <c r="I25" s="286"/>
      <c r="J25" s="286"/>
      <c r="K25" s="494" t="str">
        <f t="shared" si="0"/>
        <v/>
      </c>
      <c r="L25" s="495"/>
      <c r="M25" s="209"/>
      <c r="N25" s="209"/>
      <c r="O25" s="209"/>
      <c r="P25" s="209"/>
      <c r="Q25" s="209"/>
      <c r="R25" s="209"/>
      <c r="T25" s="2"/>
      <c r="U25" s="2"/>
    </row>
    <row r="26" spans="1:21" ht="13" customHeight="1">
      <c r="A26" s="209"/>
      <c r="B26" s="467"/>
      <c r="C26" s="468"/>
      <c r="D26" s="285"/>
      <c r="E26" s="285"/>
      <c r="F26" s="474"/>
      <c r="G26" s="475"/>
      <c r="H26" s="476"/>
      <c r="I26" s="286"/>
      <c r="J26" s="286"/>
      <c r="K26" s="494" t="str">
        <f t="shared" si="0"/>
        <v/>
      </c>
      <c r="L26" s="495"/>
      <c r="M26" s="209"/>
      <c r="N26" s="209"/>
      <c r="O26" s="209"/>
      <c r="P26" s="209"/>
      <c r="Q26" s="209"/>
      <c r="R26" s="209"/>
      <c r="T26" s="2"/>
      <c r="U26" s="2"/>
    </row>
    <row r="27" spans="1:21" ht="13" customHeight="1">
      <c r="A27" s="209"/>
      <c r="B27" s="467"/>
      <c r="C27" s="468"/>
      <c r="D27" s="285"/>
      <c r="E27" s="285"/>
      <c r="F27" s="474"/>
      <c r="G27" s="475"/>
      <c r="H27" s="476"/>
      <c r="I27" s="286"/>
      <c r="J27" s="286"/>
      <c r="K27" s="494" t="str">
        <f t="shared" si="0"/>
        <v/>
      </c>
      <c r="L27" s="495"/>
      <c r="M27" s="209"/>
      <c r="N27" s="209"/>
      <c r="O27" s="209"/>
      <c r="P27" s="209"/>
      <c r="Q27" s="209"/>
      <c r="R27" s="209"/>
      <c r="T27" s="2"/>
      <c r="U27" s="2"/>
    </row>
    <row r="28" spans="1:21" ht="13" customHeight="1">
      <c r="A28" s="209"/>
      <c r="B28" s="467"/>
      <c r="C28" s="468"/>
      <c r="D28" s="285"/>
      <c r="E28" s="285"/>
      <c r="F28" s="474"/>
      <c r="G28" s="475"/>
      <c r="H28" s="476"/>
      <c r="I28" s="286"/>
      <c r="J28" s="286"/>
      <c r="K28" s="494" t="str">
        <f t="shared" si="0"/>
        <v/>
      </c>
      <c r="L28" s="495"/>
      <c r="M28" s="209"/>
      <c r="N28" s="209"/>
      <c r="O28" s="209"/>
      <c r="P28" s="209"/>
      <c r="Q28" s="209"/>
      <c r="R28" s="209"/>
      <c r="T28" s="2"/>
      <c r="U28" s="2"/>
    </row>
    <row r="29" spans="1:21" ht="13" customHeight="1">
      <c r="A29" s="209"/>
      <c r="B29" s="467"/>
      <c r="C29" s="468"/>
      <c r="D29" s="285"/>
      <c r="E29" s="285"/>
      <c r="F29" s="474"/>
      <c r="G29" s="475"/>
      <c r="H29" s="476"/>
      <c r="I29" s="286"/>
      <c r="J29" s="286"/>
      <c r="K29" s="494" t="str">
        <f t="shared" si="0"/>
        <v/>
      </c>
      <c r="L29" s="495"/>
      <c r="M29" s="209"/>
      <c r="N29" s="209"/>
      <c r="O29" s="209"/>
      <c r="P29" s="209"/>
      <c r="Q29" s="209"/>
      <c r="R29" s="209"/>
    </row>
    <row r="30" spans="1:21" s="2" customFormat="1" ht="13" customHeight="1">
      <c r="A30" s="209"/>
      <c r="B30" s="467"/>
      <c r="C30" s="468"/>
      <c r="D30" s="285"/>
      <c r="E30" s="285"/>
      <c r="F30" s="474"/>
      <c r="G30" s="475"/>
      <c r="H30" s="476"/>
      <c r="I30" s="286"/>
      <c r="J30" s="286"/>
      <c r="K30" s="494" t="str">
        <f t="shared" si="0"/>
        <v/>
      </c>
      <c r="L30" s="495"/>
      <c r="M30" s="209"/>
      <c r="N30" s="209"/>
      <c r="O30" s="209"/>
      <c r="P30" s="209"/>
      <c r="Q30" s="209"/>
      <c r="R30" s="209"/>
    </row>
    <row r="31" spans="1:21" ht="13" customHeight="1" thickBot="1">
      <c r="A31" s="209"/>
      <c r="B31" s="516"/>
      <c r="C31" s="517"/>
      <c r="D31" s="285"/>
      <c r="E31" s="289"/>
      <c r="F31" s="474"/>
      <c r="G31" s="475"/>
      <c r="H31" s="476"/>
      <c r="I31" s="290"/>
      <c r="J31" s="290"/>
      <c r="K31" s="532" t="str">
        <f t="shared" si="0"/>
        <v/>
      </c>
      <c r="L31" s="533"/>
      <c r="M31" s="209"/>
      <c r="N31" s="209"/>
      <c r="O31" s="209"/>
      <c r="P31" s="209"/>
      <c r="Q31" s="209"/>
      <c r="R31" s="209"/>
    </row>
    <row r="32" spans="1:21" s="2" customFormat="1" ht="28" customHeight="1">
      <c r="A32" s="209"/>
      <c r="B32" s="535" t="s">
        <v>4247</v>
      </c>
      <c r="C32" s="478"/>
      <c r="D32" s="478"/>
      <c r="E32" s="478"/>
      <c r="F32" s="478"/>
      <c r="G32" s="478"/>
      <c r="H32" s="478"/>
      <c r="I32" s="478"/>
      <c r="J32" s="478"/>
      <c r="K32" s="478"/>
      <c r="L32" s="536"/>
      <c r="M32" s="209"/>
      <c r="N32" s="209"/>
      <c r="O32" s="209"/>
      <c r="P32" s="209"/>
      <c r="Q32" s="209"/>
      <c r="R32" s="209"/>
    </row>
    <row r="33" spans="1:21" s="2" customFormat="1" ht="13" customHeight="1">
      <c r="A33" s="209"/>
      <c r="B33" s="189"/>
      <c r="C33" s="190" t="s">
        <v>4270</v>
      </c>
      <c r="D33" s="191"/>
      <c r="E33" s="191"/>
      <c r="F33" s="191"/>
      <c r="G33" s="191"/>
      <c r="H33" s="191"/>
      <c r="I33" s="191"/>
      <c r="J33" s="191"/>
      <c r="K33" s="192"/>
      <c r="L33" s="193"/>
      <c r="M33" s="209"/>
      <c r="N33" s="209"/>
      <c r="O33" s="209"/>
      <c r="P33" s="209"/>
      <c r="Q33" s="209"/>
      <c r="R33" s="209"/>
    </row>
    <row r="34" spans="1:21" s="2" customFormat="1" ht="13" customHeight="1">
      <c r="A34" s="209"/>
      <c r="B34" s="189"/>
      <c r="C34" s="190" t="s">
        <v>4271</v>
      </c>
      <c r="D34" s="194"/>
      <c r="E34" s="194"/>
      <c r="F34" s="275" t="s">
        <v>451</v>
      </c>
      <c r="G34" s="194"/>
      <c r="H34" s="194"/>
      <c r="I34" s="194"/>
      <c r="J34" s="194"/>
      <c r="K34" s="195"/>
      <c r="L34" s="193"/>
      <c r="M34" s="209"/>
      <c r="N34" s="209"/>
      <c r="O34" s="209"/>
      <c r="P34" s="209"/>
      <c r="Q34" s="209"/>
      <c r="R34" s="209"/>
    </row>
    <row r="35" spans="1:21" s="2" customFormat="1" ht="13" customHeight="1">
      <c r="A35" s="209"/>
      <c r="B35" s="189"/>
      <c r="C35" s="316" t="str">
        <f>IF(F34="Yes","   ii) Existing window-to-wall ratio (%):","   ii) N/A")</f>
        <v xml:space="preserve">   ii) Existing window-to-wall ratio (%):</v>
      </c>
      <c r="D35" s="315"/>
      <c r="E35" s="194"/>
      <c r="F35" s="291">
        <v>29</v>
      </c>
      <c r="G35" s="194"/>
      <c r="H35" s="194"/>
      <c r="I35" s="194"/>
      <c r="J35" s="194"/>
      <c r="K35" s="195"/>
      <c r="L35" s="193"/>
      <c r="M35" s="209"/>
      <c r="N35" s="209"/>
      <c r="O35" s="209"/>
      <c r="P35" s="209"/>
      <c r="Q35" s="209"/>
      <c r="R35" s="209"/>
    </row>
    <row r="36" spans="1:21" s="2" customFormat="1" ht="13" customHeight="1">
      <c r="A36" s="209"/>
      <c r="B36" s="189"/>
      <c r="C36" s="316" t="str">
        <f>IF(F34="Yes","   iii) Window-to-wall ratio is changing?","  iii) N/A")</f>
        <v xml:space="preserve">   iii) Window-to-wall ratio is changing?</v>
      </c>
      <c r="D36" s="194"/>
      <c r="E36" s="194"/>
      <c r="F36" s="275" t="s">
        <v>451</v>
      </c>
      <c r="G36" s="187"/>
      <c r="H36" s="314" t="str">
        <f>IF(F36="Yes","From (%):","")</f>
        <v>From (%):</v>
      </c>
      <c r="I36" s="196">
        <v>29</v>
      </c>
      <c r="J36" s="314" t="str">
        <f>IF(F36="Yes","To (%):","")</f>
        <v>To (%):</v>
      </c>
      <c r="K36" s="292">
        <v>26.4</v>
      </c>
      <c r="L36" s="193"/>
      <c r="M36" s="209"/>
      <c r="N36" s="209"/>
      <c r="O36" s="209"/>
      <c r="P36" s="209"/>
      <c r="Q36" s="209"/>
      <c r="R36" s="209"/>
    </row>
    <row r="37" spans="1:21" s="2" customFormat="1" ht="13" customHeight="1">
      <c r="A37" s="209"/>
      <c r="B37" s="189"/>
      <c r="C37" s="498" t="str">
        <f>IF(F34="Yes","   iv) Alteration exceeds 25% of building's glazing area?","  iv) N/A")</f>
        <v xml:space="preserve">   iv) Alteration exceeds 25% of building's glazing area?</v>
      </c>
      <c r="D37" s="499"/>
      <c r="E37" s="500"/>
      <c r="F37" s="275" t="s">
        <v>454</v>
      </c>
      <c r="G37" s="465" t="str">
        <f>IF(F34="Yes",IF(F37="Yes","  New (added/replaced) glazing assemblies to meet U-value requirements of NECB 2015 Article 3.2.2.3 and Table 3.2.2.3., as applicable.","  Repaired or replaced glazing assemblies may match existing, or better."),"")</f>
        <v xml:space="preserve">  Repaired or replaced glazing assemblies may match existing, or better.</v>
      </c>
      <c r="H37" s="465"/>
      <c r="I37" s="465"/>
      <c r="J37" s="465"/>
      <c r="K37" s="466"/>
      <c r="L37" s="193"/>
      <c r="M37" s="209"/>
      <c r="N37" s="209"/>
      <c r="O37" s="209"/>
      <c r="P37" s="209"/>
      <c r="Q37" s="209"/>
      <c r="R37" s="209"/>
    </row>
    <row r="38" spans="1:21" s="2" customFormat="1" ht="13" customHeight="1">
      <c r="A38" s="209"/>
      <c r="B38" s="189"/>
      <c r="C38" s="190"/>
      <c r="D38" s="194"/>
      <c r="E38" s="194"/>
      <c r="F38" s="194"/>
      <c r="G38" s="465"/>
      <c r="H38" s="465"/>
      <c r="I38" s="465"/>
      <c r="J38" s="465"/>
      <c r="K38" s="466"/>
      <c r="L38" s="193"/>
      <c r="M38" s="209"/>
      <c r="N38" s="209"/>
      <c r="O38" s="209"/>
      <c r="P38" s="209"/>
      <c r="Q38" s="209"/>
      <c r="R38" s="209"/>
    </row>
    <row r="39" spans="1:21" s="2" customFormat="1" ht="13" customHeight="1">
      <c r="A39" s="209"/>
      <c r="B39" s="189"/>
      <c r="C39" s="190" t="s">
        <v>4246</v>
      </c>
      <c r="D39" s="194"/>
      <c r="E39" s="197"/>
      <c r="F39" s="194"/>
      <c r="G39" s="194"/>
      <c r="H39" s="198"/>
      <c r="I39" s="198"/>
      <c r="J39" s="198"/>
      <c r="K39" s="195"/>
      <c r="L39" s="193"/>
      <c r="M39" s="209"/>
      <c r="N39" s="209"/>
      <c r="O39" s="209"/>
      <c r="P39" s="209"/>
      <c r="Q39" s="209"/>
      <c r="R39" s="209"/>
    </row>
    <row r="40" spans="1:21" s="2" customFormat="1" ht="13" customHeight="1">
      <c r="A40" s="209"/>
      <c r="B40" s="189"/>
      <c r="C40" s="190" t="s">
        <v>4269</v>
      </c>
      <c r="D40" s="194"/>
      <c r="E40" s="194"/>
      <c r="F40" s="275" t="s">
        <v>451</v>
      </c>
      <c r="G40" s="465" t="str">
        <f>IF(F40="Yes","New (added/replaced) skylights to meet U-value requirements of NECB 2015, Clause 3.2.2.3.(4)(b) or Table 3.2.2.3., as applicable.","")</f>
        <v>New (added/replaced) skylights to meet U-value requirements of NECB 2015, Clause 3.2.2.3.(4)(b) or Table 3.2.2.3., as applicable.</v>
      </c>
      <c r="H40" s="465"/>
      <c r="I40" s="465"/>
      <c r="J40" s="465"/>
      <c r="K40" s="466"/>
      <c r="L40" s="193"/>
      <c r="M40" s="209"/>
      <c r="N40" s="209"/>
      <c r="O40" s="209"/>
      <c r="P40" s="209"/>
      <c r="Q40" s="209"/>
      <c r="R40" s="209"/>
    </row>
    <row r="41" spans="1:21" s="2" customFormat="1" ht="13" customHeight="1">
      <c r="A41" s="209"/>
      <c r="B41" s="189"/>
      <c r="C41" s="501" t="str">
        <f>IF(F40="Yes","   ii) Total (final) skylight-to-roof ratio (%):","  ii) N/A")</f>
        <v xml:space="preserve">   ii) Total (final) skylight-to-roof ratio (%):</v>
      </c>
      <c r="D41" s="502"/>
      <c r="E41" s="503"/>
      <c r="F41" s="291">
        <v>3.7</v>
      </c>
      <c r="G41" s="465"/>
      <c r="H41" s="465"/>
      <c r="I41" s="465"/>
      <c r="J41" s="465"/>
      <c r="K41" s="466"/>
      <c r="L41" s="193"/>
      <c r="M41" s="209"/>
      <c r="N41" s="209"/>
      <c r="O41" s="209"/>
      <c r="P41" s="209"/>
      <c r="Q41" s="209"/>
      <c r="R41" s="209"/>
    </row>
    <row r="42" spans="1:21" s="2" customFormat="1" ht="5.15" customHeight="1">
      <c r="A42" s="209"/>
      <c r="B42" s="199"/>
      <c r="C42" s="200"/>
      <c r="D42" s="201"/>
      <c r="E42" s="201"/>
      <c r="F42" s="201"/>
      <c r="G42" s="201"/>
      <c r="H42" s="201"/>
      <c r="I42" s="201"/>
      <c r="J42" s="201"/>
      <c r="K42" s="202"/>
      <c r="L42" s="193"/>
      <c r="M42" s="209"/>
      <c r="N42" s="209"/>
      <c r="O42" s="209"/>
      <c r="P42" s="209"/>
      <c r="Q42" s="209"/>
      <c r="R42" s="209"/>
    </row>
    <row r="43" spans="1:21" s="2" customFormat="1" ht="20.149999999999999" customHeight="1">
      <c r="A43" s="209"/>
      <c r="B43" s="523" t="s">
        <v>0</v>
      </c>
      <c r="C43" s="511"/>
      <c r="D43" s="504" t="s">
        <v>6</v>
      </c>
      <c r="E43" s="504" t="s">
        <v>4287</v>
      </c>
      <c r="F43" s="509" t="s">
        <v>4238</v>
      </c>
      <c r="G43" s="510"/>
      <c r="H43" s="511"/>
      <c r="I43" s="506" t="s">
        <v>4259</v>
      </c>
      <c r="J43" s="507"/>
      <c r="K43" s="507"/>
      <c r="L43" s="508"/>
      <c r="M43" s="209"/>
      <c r="N43" s="209"/>
      <c r="O43" s="209"/>
      <c r="P43" s="209"/>
      <c r="Q43" s="209"/>
      <c r="R43" s="209"/>
    </row>
    <row r="44" spans="1:21" s="1" customFormat="1" ht="28" customHeight="1">
      <c r="A44" s="209"/>
      <c r="B44" s="524"/>
      <c r="C44" s="514"/>
      <c r="D44" s="505"/>
      <c r="E44" s="505"/>
      <c r="F44" s="512"/>
      <c r="G44" s="513"/>
      <c r="H44" s="514"/>
      <c r="I44" s="188" t="s">
        <v>4244</v>
      </c>
      <c r="J44" s="188" t="s">
        <v>4239</v>
      </c>
      <c r="K44" s="506" t="s">
        <v>4268</v>
      </c>
      <c r="L44" s="508"/>
      <c r="M44" s="209"/>
      <c r="N44" s="209"/>
      <c r="O44" s="209"/>
      <c r="P44" s="209"/>
      <c r="Q44" s="209"/>
      <c r="R44" s="209"/>
    </row>
    <row r="45" spans="1:21" s="1" customFormat="1" ht="13" customHeight="1">
      <c r="A45" s="209"/>
      <c r="B45" s="467" t="s">
        <v>4333</v>
      </c>
      <c r="C45" s="468"/>
      <c r="D45" s="285" t="s">
        <v>4243</v>
      </c>
      <c r="E45" s="285" t="s">
        <v>4328</v>
      </c>
      <c r="F45" s="462" t="s">
        <v>530</v>
      </c>
      <c r="G45" s="463"/>
      <c r="H45" s="464"/>
      <c r="I45" s="293">
        <v>3.4</v>
      </c>
      <c r="J45" s="293">
        <v>3.4</v>
      </c>
      <c r="K45" s="496" t="str">
        <f t="shared" ref="K45:K59" si="1">IF(D45="","",IF(F45="","",VLOOKUP(N45,I$90:K$98,3,FALSE)))</f>
        <v>Match existing, or better</v>
      </c>
      <c r="L45" s="497"/>
      <c r="M45" s="209"/>
      <c r="N45" s="207" t="str">
        <f>D45&amp;"-"&amp;F45</f>
        <v>Glazing-Repair</v>
      </c>
      <c r="O45" s="207"/>
      <c r="P45" s="207"/>
      <c r="Q45" s="207"/>
      <c r="R45" s="207"/>
      <c r="S45" s="173"/>
      <c r="T45" s="173"/>
      <c r="U45" s="173"/>
    </row>
    <row r="46" spans="1:21" s="1" customFormat="1" ht="13" customHeight="1">
      <c r="A46" s="209"/>
      <c r="B46" s="467" t="s">
        <v>4347</v>
      </c>
      <c r="C46" s="468"/>
      <c r="D46" s="285" t="s">
        <v>4243</v>
      </c>
      <c r="E46" s="285" t="s">
        <v>4328</v>
      </c>
      <c r="F46" s="462" t="s">
        <v>4266</v>
      </c>
      <c r="G46" s="463"/>
      <c r="H46" s="464"/>
      <c r="I46" s="293">
        <v>3.4</v>
      </c>
      <c r="J46" s="293">
        <v>2.9</v>
      </c>
      <c r="K46" s="496" t="str">
        <f t="shared" si="1"/>
        <v>Match existing, or better</v>
      </c>
      <c r="L46" s="497"/>
      <c r="M46" s="209"/>
      <c r="N46" s="207" t="str">
        <f t="shared" ref="N46:N59" si="2">D46&amp;"-"&amp;F46</f>
        <v>Glazing-New (replace)</v>
      </c>
      <c r="O46" s="207"/>
      <c r="P46" s="207"/>
      <c r="Q46" s="207"/>
      <c r="R46" s="207"/>
      <c r="S46" s="173"/>
      <c r="T46" s="173"/>
      <c r="U46" s="173"/>
    </row>
    <row r="47" spans="1:21" s="2" customFormat="1" ht="13" customHeight="1">
      <c r="A47" s="209"/>
      <c r="B47" s="467" t="s">
        <v>4334</v>
      </c>
      <c r="C47" s="468"/>
      <c r="D47" s="285" t="s">
        <v>4243</v>
      </c>
      <c r="E47" s="285" t="s">
        <v>4329</v>
      </c>
      <c r="F47" s="462" t="s">
        <v>4266</v>
      </c>
      <c r="G47" s="463"/>
      <c r="H47" s="464"/>
      <c r="I47" s="293">
        <v>3.2</v>
      </c>
      <c r="J47" s="293">
        <v>2.9</v>
      </c>
      <c r="K47" s="496" t="str">
        <f t="shared" si="1"/>
        <v>Match existing, or better</v>
      </c>
      <c r="L47" s="497"/>
      <c r="M47" s="209"/>
      <c r="N47" s="207" t="str">
        <f t="shared" si="2"/>
        <v>Glazing-New (replace)</v>
      </c>
      <c r="O47" s="207"/>
      <c r="P47" s="207"/>
      <c r="Q47" s="207"/>
      <c r="R47" s="207"/>
      <c r="S47" s="173"/>
      <c r="T47" s="173"/>
      <c r="U47" s="173"/>
    </row>
    <row r="48" spans="1:21" s="2" customFormat="1" ht="13" customHeight="1">
      <c r="A48" s="209"/>
      <c r="B48" s="467"/>
      <c r="C48" s="468"/>
      <c r="D48" s="285"/>
      <c r="E48" s="285"/>
      <c r="F48" s="462"/>
      <c r="G48" s="463"/>
      <c r="H48" s="464"/>
      <c r="I48" s="293"/>
      <c r="J48" s="293"/>
      <c r="K48" s="496" t="str">
        <f t="shared" si="1"/>
        <v/>
      </c>
      <c r="L48" s="497"/>
      <c r="M48" s="209"/>
      <c r="N48" s="207" t="str">
        <f t="shared" si="2"/>
        <v>-</v>
      </c>
      <c r="O48" s="207"/>
      <c r="P48" s="207"/>
      <c r="Q48" s="207"/>
      <c r="R48" s="207"/>
      <c r="S48" s="173"/>
      <c r="T48" s="173"/>
      <c r="U48" s="173"/>
    </row>
    <row r="49" spans="1:21" s="2" customFormat="1" ht="13" customHeight="1">
      <c r="A49" s="209"/>
      <c r="B49" s="467" t="s">
        <v>4335</v>
      </c>
      <c r="C49" s="468"/>
      <c r="D49" s="285" t="s">
        <v>4242</v>
      </c>
      <c r="E49" s="285" t="s">
        <v>4361</v>
      </c>
      <c r="F49" s="462" t="s">
        <v>530</v>
      </c>
      <c r="G49" s="463"/>
      <c r="H49" s="464"/>
      <c r="I49" s="293">
        <v>2.8</v>
      </c>
      <c r="J49" s="293">
        <v>2.8</v>
      </c>
      <c r="K49" s="496" t="str">
        <f t="shared" si="1"/>
        <v>Match existing, or better</v>
      </c>
      <c r="L49" s="497"/>
      <c r="M49" s="209"/>
      <c r="N49" s="207" t="str">
        <f t="shared" si="2"/>
        <v>Door-Repair</v>
      </c>
      <c r="O49" s="207"/>
      <c r="P49" s="207"/>
      <c r="Q49" s="207"/>
      <c r="R49" s="207"/>
      <c r="S49" s="173"/>
      <c r="T49" s="173"/>
      <c r="U49" s="173"/>
    </row>
    <row r="50" spans="1:21" s="2" customFormat="1" ht="13" customHeight="1">
      <c r="A50" s="209"/>
      <c r="B50" s="467" t="s">
        <v>4349</v>
      </c>
      <c r="C50" s="468"/>
      <c r="D50" s="285" t="s">
        <v>4242</v>
      </c>
      <c r="E50" s="285" t="s">
        <v>4360</v>
      </c>
      <c r="F50" s="462" t="s">
        <v>4266</v>
      </c>
      <c r="G50" s="463"/>
      <c r="H50" s="464"/>
      <c r="I50" s="293">
        <v>2.8</v>
      </c>
      <c r="J50" s="293">
        <v>2.8</v>
      </c>
      <c r="K50" s="496" t="str">
        <f t="shared" si="1"/>
        <v>Match existing, or better</v>
      </c>
      <c r="L50" s="497"/>
      <c r="M50" s="209"/>
      <c r="N50" s="207" t="str">
        <f t="shared" si="2"/>
        <v>Door-New (replace)</v>
      </c>
      <c r="O50" s="207"/>
      <c r="P50" s="207"/>
      <c r="Q50" s="207"/>
      <c r="R50" s="207"/>
      <c r="S50" s="173"/>
      <c r="T50" s="173"/>
      <c r="U50" s="173"/>
    </row>
    <row r="51" spans="1:21" s="2" customFormat="1" ht="13" customHeight="1">
      <c r="A51" s="209"/>
      <c r="B51" s="467" t="s">
        <v>4362</v>
      </c>
      <c r="C51" s="468"/>
      <c r="D51" s="285" t="s">
        <v>4242</v>
      </c>
      <c r="E51" s="285" t="s">
        <v>4359</v>
      </c>
      <c r="F51" s="462" t="s">
        <v>4267</v>
      </c>
      <c r="G51" s="463"/>
      <c r="H51" s="464"/>
      <c r="I51" s="293" t="s">
        <v>4354</v>
      </c>
      <c r="J51" s="293">
        <v>2.4</v>
      </c>
      <c r="K51" s="496" t="str">
        <f t="shared" si="1"/>
        <v>2.4  /  0.423</v>
      </c>
      <c r="L51" s="497"/>
      <c r="M51" s="209"/>
      <c r="N51" s="207" t="str">
        <f t="shared" si="2"/>
        <v>Door-New (add)</v>
      </c>
      <c r="O51" s="207"/>
      <c r="P51" s="207"/>
      <c r="Q51" s="207"/>
      <c r="R51" s="207"/>
      <c r="S51" s="173"/>
      <c r="T51" s="173"/>
      <c r="U51" s="173"/>
    </row>
    <row r="52" spans="1:21" s="1" customFormat="1" ht="13" customHeight="1">
      <c r="A52" s="209"/>
      <c r="B52" s="467"/>
      <c r="C52" s="468"/>
      <c r="D52" s="285"/>
      <c r="E52" s="285"/>
      <c r="F52" s="462"/>
      <c r="G52" s="463"/>
      <c r="H52" s="464"/>
      <c r="I52" s="293"/>
      <c r="J52" s="293"/>
      <c r="K52" s="496" t="str">
        <f t="shared" si="1"/>
        <v/>
      </c>
      <c r="L52" s="497"/>
      <c r="M52" s="209"/>
      <c r="N52" s="207" t="str">
        <f t="shared" si="2"/>
        <v>-</v>
      </c>
      <c r="O52" s="207"/>
      <c r="P52" s="207"/>
      <c r="Q52" s="207"/>
      <c r="R52" s="207"/>
      <c r="S52" s="173"/>
      <c r="T52" s="173"/>
      <c r="U52" s="173"/>
    </row>
    <row r="53" spans="1:21" s="1" customFormat="1" ht="13" customHeight="1">
      <c r="A53" s="209"/>
      <c r="B53" s="467" t="s">
        <v>4350</v>
      </c>
      <c r="C53" s="468"/>
      <c r="D53" s="285" t="s">
        <v>4289</v>
      </c>
      <c r="E53" s="285" t="s">
        <v>4357</v>
      </c>
      <c r="F53" s="462" t="s">
        <v>530</v>
      </c>
      <c r="G53" s="463"/>
      <c r="H53" s="464"/>
      <c r="I53" s="293">
        <v>3.3</v>
      </c>
      <c r="J53" s="293">
        <v>3.3</v>
      </c>
      <c r="K53" s="496" t="str">
        <f t="shared" si="1"/>
        <v>Match existing, or better</v>
      </c>
      <c r="L53" s="497"/>
      <c r="M53" s="209"/>
      <c r="N53" s="207" t="str">
        <f t="shared" si="2"/>
        <v>Skylight-Repair</v>
      </c>
      <c r="O53" s="207"/>
      <c r="P53" s="207"/>
      <c r="Q53" s="207"/>
      <c r="R53" s="207"/>
      <c r="S53" s="173"/>
      <c r="T53" s="173"/>
      <c r="U53" s="173"/>
    </row>
    <row r="54" spans="1:21" s="1" customFormat="1" ht="13" customHeight="1">
      <c r="A54" s="209"/>
      <c r="B54" s="467" t="s">
        <v>4351</v>
      </c>
      <c r="C54" s="468"/>
      <c r="D54" s="285" t="s">
        <v>4289</v>
      </c>
      <c r="E54" s="285" t="s">
        <v>4358</v>
      </c>
      <c r="F54" s="462" t="s">
        <v>4266</v>
      </c>
      <c r="G54" s="463"/>
      <c r="H54" s="464"/>
      <c r="I54" s="293">
        <v>3.3</v>
      </c>
      <c r="J54" s="293">
        <v>2.2999999999999998</v>
      </c>
      <c r="K54" s="496" t="str">
        <f t="shared" si="1"/>
        <v>2.4  /  0.423</v>
      </c>
      <c r="L54" s="497"/>
      <c r="M54" s="209"/>
      <c r="N54" s="207" t="str">
        <f t="shared" si="2"/>
        <v>Skylight-New (replace)</v>
      </c>
      <c r="O54" s="207"/>
      <c r="P54" s="207"/>
      <c r="Q54" s="207"/>
      <c r="R54" s="207"/>
      <c r="S54" s="173"/>
      <c r="T54" s="173"/>
      <c r="U54" s="173"/>
    </row>
    <row r="55" spans="1:21" s="1" customFormat="1" ht="13" customHeight="1">
      <c r="A55" s="209"/>
      <c r="B55" s="467" t="s">
        <v>4352</v>
      </c>
      <c r="C55" s="468"/>
      <c r="D55" s="285" t="s">
        <v>4289</v>
      </c>
      <c r="E55" s="285" t="s">
        <v>4356</v>
      </c>
      <c r="F55" s="462" t="s">
        <v>4267</v>
      </c>
      <c r="G55" s="463"/>
      <c r="H55" s="464"/>
      <c r="I55" s="293" t="s">
        <v>4354</v>
      </c>
      <c r="J55" s="293">
        <v>2.2999999999999998</v>
      </c>
      <c r="K55" s="496" t="str">
        <f t="shared" si="1"/>
        <v>2.4  /  0.423</v>
      </c>
      <c r="L55" s="497"/>
      <c r="M55" s="209"/>
      <c r="N55" s="207" t="str">
        <f t="shared" si="2"/>
        <v>Skylight-New (add)</v>
      </c>
      <c r="O55" s="207"/>
      <c r="P55" s="207"/>
      <c r="Q55" s="207"/>
      <c r="R55" s="207"/>
      <c r="S55" s="173"/>
      <c r="T55" s="173"/>
      <c r="U55" s="173"/>
    </row>
    <row r="56" spans="1:21" ht="13" customHeight="1">
      <c r="A56" s="209"/>
      <c r="B56" s="467"/>
      <c r="C56" s="468"/>
      <c r="D56" s="285"/>
      <c r="E56" s="285"/>
      <c r="F56" s="462"/>
      <c r="G56" s="463"/>
      <c r="H56" s="464"/>
      <c r="I56" s="293"/>
      <c r="J56" s="293"/>
      <c r="K56" s="496" t="str">
        <f t="shared" si="1"/>
        <v/>
      </c>
      <c r="L56" s="497"/>
      <c r="M56" s="209"/>
      <c r="N56" s="207" t="str">
        <f t="shared" si="2"/>
        <v>-</v>
      </c>
      <c r="O56" s="207"/>
      <c r="P56" s="207"/>
      <c r="Q56" s="207"/>
      <c r="R56" s="207"/>
      <c r="S56" s="173"/>
      <c r="T56" s="173"/>
      <c r="U56" s="173"/>
    </row>
    <row r="57" spans="1:21" s="2" customFormat="1" ht="13" customHeight="1">
      <c r="A57" s="209"/>
      <c r="B57" s="467"/>
      <c r="C57" s="468"/>
      <c r="D57" s="285"/>
      <c r="E57" s="285"/>
      <c r="F57" s="462"/>
      <c r="G57" s="463"/>
      <c r="H57" s="464"/>
      <c r="I57" s="293"/>
      <c r="J57" s="293"/>
      <c r="K57" s="496" t="str">
        <f t="shared" si="1"/>
        <v/>
      </c>
      <c r="L57" s="497"/>
      <c r="M57" s="209"/>
      <c r="N57" s="207" t="str">
        <f t="shared" si="2"/>
        <v>-</v>
      </c>
      <c r="O57" s="207"/>
      <c r="P57" s="207"/>
      <c r="Q57" s="207"/>
      <c r="R57" s="207"/>
      <c r="S57" s="173"/>
      <c r="T57" s="173"/>
      <c r="U57" s="173"/>
    </row>
    <row r="58" spans="1:21" ht="13" customHeight="1">
      <c r="A58" s="209"/>
      <c r="B58" s="467"/>
      <c r="C58" s="468"/>
      <c r="D58" s="285"/>
      <c r="E58" s="285"/>
      <c r="F58" s="462"/>
      <c r="G58" s="463"/>
      <c r="H58" s="464"/>
      <c r="I58" s="293"/>
      <c r="J58" s="293"/>
      <c r="K58" s="496" t="str">
        <f t="shared" si="1"/>
        <v/>
      </c>
      <c r="L58" s="497"/>
      <c r="M58" s="209"/>
      <c r="N58" s="207" t="str">
        <f t="shared" si="2"/>
        <v>-</v>
      </c>
      <c r="O58" s="207"/>
      <c r="P58" s="207"/>
      <c r="Q58" s="207"/>
      <c r="R58" s="207"/>
      <c r="S58" s="173"/>
      <c r="T58" s="173"/>
      <c r="U58" s="173"/>
    </row>
    <row r="59" spans="1:21" ht="13" customHeight="1" thickBot="1">
      <c r="A59" s="209"/>
      <c r="B59" s="516"/>
      <c r="C59" s="517"/>
      <c r="D59" s="289"/>
      <c r="E59" s="289"/>
      <c r="F59" s="520"/>
      <c r="G59" s="521"/>
      <c r="H59" s="522"/>
      <c r="I59" s="294"/>
      <c r="J59" s="294"/>
      <c r="K59" s="518" t="str">
        <f t="shared" si="1"/>
        <v/>
      </c>
      <c r="L59" s="519"/>
      <c r="M59" s="209"/>
      <c r="N59" s="207" t="str">
        <f t="shared" si="2"/>
        <v>-</v>
      </c>
      <c r="O59" s="207"/>
      <c r="P59" s="207"/>
      <c r="Q59" s="207"/>
      <c r="R59" s="207"/>
      <c r="S59" s="173"/>
      <c r="T59" s="173"/>
      <c r="U59" s="173"/>
    </row>
    <row r="60" spans="1:21">
      <c r="A60" s="209"/>
      <c r="B60" s="203"/>
      <c r="C60" s="203" t="s">
        <v>514</v>
      </c>
      <c r="D60" s="203"/>
      <c r="E60" s="203"/>
      <c r="F60" s="203"/>
      <c r="G60" s="203"/>
      <c r="H60" s="203"/>
      <c r="I60" s="203"/>
      <c r="J60" s="204"/>
      <c r="K60" s="204" t="s">
        <v>4355</v>
      </c>
      <c r="L60" s="203"/>
      <c r="M60" s="209"/>
      <c r="N60" s="209"/>
      <c r="O60" s="209"/>
      <c r="P60" s="209"/>
      <c r="Q60" s="209"/>
      <c r="R60" s="209"/>
    </row>
    <row r="61" spans="1:21" s="1" customFormat="1">
      <c r="A61" s="209"/>
      <c r="B61" s="205"/>
      <c r="C61" s="205"/>
      <c r="D61" s="205"/>
      <c r="E61" s="205"/>
      <c r="F61" s="205"/>
      <c r="G61" s="205"/>
      <c r="H61" s="280"/>
      <c r="I61" s="280"/>
      <c r="J61" s="205"/>
      <c r="K61" s="204"/>
      <c r="L61" s="205"/>
      <c r="M61" s="209"/>
      <c r="N61" s="209"/>
      <c r="O61" s="209"/>
      <c r="P61" s="209"/>
      <c r="Q61" s="209"/>
      <c r="R61" s="209"/>
    </row>
    <row r="62" spans="1:21">
      <c r="A62" s="209"/>
      <c r="B62" s="205"/>
      <c r="C62" s="205"/>
      <c r="D62" s="205"/>
      <c r="E62" s="205"/>
      <c r="F62" s="205"/>
      <c r="G62" s="205"/>
      <c r="H62" s="280"/>
      <c r="I62" s="280"/>
      <c r="J62" s="205"/>
      <c r="K62" s="205"/>
      <c r="L62" s="205"/>
      <c r="M62" s="209"/>
      <c r="N62" s="209"/>
      <c r="O62" s="209"/>
      <c r="P62" s="209"/>
      <c r="Q62" s="209"/>
      <c r="R62" s="209"/>
    </row>
    <row r="63" spans="1:21" s="2" customFormat="1" ht="14.5" customHeight="1">
      <c r="A63" s="209"/>
      <c r="B63" s="205"/>
      <c r="C63" s="205"/>
      <c r="D63" s="205"/>
      <c r="E63" s="205"/>
      <c r="F63" s="205"/>
      <c r="G63" s="205"/>
      <c r="H63" s="280"/>
      <c r="I63" s="280"/>
      <c r="J63" s="205"/>
      <c r="K63" s="205"/>
      <c r="L63" s="205"/>
      <c r="M63" s="209"/>
      <c r="N63" s="209"/>
      <c r="O63" s="209"/>
      <c r="P63" s="209"/>
      <c r="Q63" s="209"/>
      <c r="R63" s="209"/>
    </row>
    <row r="64" spans="1:21" s="2" customFormat="1">
      <c r="A64" s="209"/>
      <c r="B64" s="205"/>
      <c r="C64" s="205"/>
      <c r="D64" s="205"/>
      <c r="E64" s="205"/>
      <c r="F64" s="205"/>
      <c r="G64" s="205"/>
      <c r="H64" s="280"/>
      <c r="I64" s="280"/>
      <c r="J64" s="205"/>
      <c r="K64" s="205"/>
      <c r="L64" s="205"/>
      <c r="M64" s="209"/>
      <c r="N64" s="209"/>
      <c r="O64" s="209"/>
      <c r="P64" s="209"/>
      <c r="Q64" s="209"/>
      <c r="R64" s="209"/>
    </row>
    <row r="65" spans="1:22" s="2" customFormat="1">
      <c r="A65" s="209"/>
      <c r="B65" s="205"/>
      <c r="C65" s="205"/>
      <c r="D65" s="205"/>
      <c r="E65" s="205"/>
      <c r="F65" s="205"/>
      <c r="G65" s="205"/>
      <c r="H65" s="280"/>
      <c r="I65" s="280"/>
      <c r="J65" s="205"/>
      <c r="K65" s="205"/>
      <c r="L65" s="205"/>
      <c r="M65" s="209"/>
      <c r="N65" s="209"/>
      <c r="O65" s="209"/>
      <c r="P65" s="209"/>
      <c r="Q65" s="209"/>
      <c r="R65" s="209"/>
    </row>
    <row r="66" spans="1:22" s="2" customFormat="1">
      <c r="A66" s="209"/>
      <c r="B66" s="205"/>
      <c r="C66" s="205"/>
      <c r="D66" s="205"/>
      <c r="E66" s="205"/>
      <c r="F66" s="205"/>
      <c r="G66" s="205"/>
      <c r="H66" s="280"/>
      <c r="I66" s="280"/>
      <c r="J66" s="205"/>
      <c r="K66" s="205"/>
      <c r="L66" s="205"/>
      <c r="M66" s="209"/>
      <c r="N66" s="209"/>
      <c r="O66" s="209"/>
      <c r="P66" s="209"/>
      <c r="Q66" s="209"/>
      <c r="R66" s="209"/>
    </row>
    <row r="67" spans="1:22" s="2" customFormat="1" ht="15" hidden="1" thickBot="1">
      <c r="A67" s="209"/>
      <c r="B67" s="491" t="s">
        <v>4346</v>
      </c>
      <c r="C67" s="492"/>
      <c r="D67" s="492"/>
      <c r="E67" s="492"/>
      <c r="F67" s="492"/>
      <c r="G67" s="492"/>
      <c r="H67" s="492"/>
      <c r="I67" s="492"/>
      <c r="J67" s="492"/>
      <c r="K67" s="492"/>
      <c r="L67" s="492"/>
      <c r="M67" s="492"/>
      <c r="N67" s="492"/>
      <c r="O67" s="492"/>
      <c r="P67" s="493"/>
      <c r="Q67" s="209"/>
      <c r="R67" s="209"/>
    </row>
    <row r="68" spans="1:22" s="2" customFormat="1" hidden="1">
      <c r="A68" s="209"/>
      <c r="B68" s="205"/>
      <c r="C68" s="205"/>
      <c r="D68" s="205"/>
      <c r="E68" s="205"/>
      <c r="F68" s="205"/>
      <c r="G68" s="205"/>
      <c r="H68" s="280"/>
      <c r="I68" s="280"/>
      <c r="J68" s="205"/>
      <c r="K68" s="205"/>
      <c r="L68" s="205"/>
      <c r="M68" s="209"/>
      <c r="N68" s="209"/>
      <c r="O68" s="209"/>
      <c r="P68" s="209"/>
      <c r="Q68" s="209"/>
      <c r="R68" s="209"/>
    </row>
    <row r="69" spans="1:22" s="2" customFormat="1" hidden="1">
      <c r="A69" s="209"/>
      <c r="B69" s="205"/>
      <c r="C69" s="205"/>
      <c r="D69" s="205"/>
      <c r="E69" s="205"/>
      <c r="F69" s="205"/>
      <c r="G69" s="205"/>
      <c r="H69" s="280"/>
      <c r="I69" s="280"/>
      <c r="J69" s="205"/>
      <c r="K69" s="205"/>
      <c r="L69" s="205"/>
      <c r="M69" s="209"/>
      <c r="N69" s="209"/>
      <c r="O69" s="209"/>
      <c r="P69" s="209"/>
      <c r="Q69" s="209"/>
      <c r="R69" s="209"/>
    </row>
    <row r="70" spans="1:22" hidden="1">
      <c r="A70" s="209"/>
      <c r="B70" s="205"/>
      <c r="C70" s="205"/>
      <c r="D70" s="206" t="s">
        <v>4245</v>
      </c>
      <c r="E70" s="205"/>
      <c r="F70" s="527" t="s">
        <v>4240</v>
      </c>
      <c r="G70" s="527"/>
      <c r="H70" s="209"/>
      <c r="I70" s="209"/>
      <c r="J70" s="525" t="s">
        <v>4248</v>
      </c>
      <c r="K70" s="526"/>
      <c r="L70" s="280"/>
      <c r="M70" s="209"/>
      <c r="N70" s="209"/>
      <c r="O70" s="209"/>
      <c r="P70" s="209"/>
      <c r="Q70" s="209"/>
      <c r="R70" s="209"/>
    </row>
    <row r="71" spans="1:22" hidden="1">
      <c r="A71" s="209"/>
      <c r="B71" s="205"/>
      <c r="C71" s="205"/>
      <c r="D71" s="280"/>
      <c r="E71" s="205"/>
      <c r="F71" s="280"/>
      <c r="G71" s="280"/>
      <c r="H71" s="209"/>
      <c r="I71" s="280"/>
      <c r="J71" s="280"/>
      <c r="K71" s="280"/>
      <c r="L71" s="280"/>
      <c r="M71" s="209"/>
      <c r="N71" s="209"/>
      <c r="O71" s="209"/>
      <c r="P71" s="209"/>
      <c r="Q71" s="209"/>
      <c r="R71" s="209"/>
    </row>
    <row r="72" spans="1:22" hidden="1">
      <c r="A72" s="209"/>
      <c r="B72" s="205"/>
      <c r="C72" s="205"/>
      <c r="D72" s="207" t="s">
        <v>451</v>
      </c>
      <c r="E72" s="280"/>
      <c r="F72" s="207" t="s">
        <v>530</v>
      </c>
      <c r="G72" s="207"/>
      <c r="H72" s="209"/>
      <c r="I72" s="209"/>
      <c r="J72" s="207" t="s">
        <v>1</v>
      </c>
      <c r="K72" s="208" t="s">
        <v>4294</v>
      </c>
      <c r="L72" s="280"/>
      <c r="M72" s="209"/>
      <c r="N72" s="209"/>
      <c r="O72" s="209"/>
      <c r="P72" s="209"/>
      <c r="Q72" s="209"/>
      <c r="R72" s="209"/>
    </row>
    <row r="73" spans="1:22" hidden="1">
      <c r="A73" s="209"/>
      <c r="B73" s="205"/>
      <c r="C73" s="205"/>
      <c r="D73" s="207" t="s">
        <v>454</v>
      </c>
      <c r="E73" s="280"/>
      <c r="F73" s="207" t="s">
        <v>4266</v>
      </c>
      <c r="G73" s="207"/>
      <c r="H73" s="209"/>
      <c r="I73" s="209"/>
      <c r="J73" s="207" t="s">
        <v>2</v>
      </c>
      <c r="K73" s="208" t="s">
        <v>4293</v>
      </c>
      <c r="L73" s="280"/>
      <c r="M73" s="209"/>
      <c r="N73" s="209"/>
      <c r="O73" s="209"/>
      <c r="P73" s="209"/>
      <c r="Q73" s="209"/>
      <c r="R73" s="209"/>
    </row>
    <row r="74" spans="1:22" hidden="1">
      <c r="A74" s="209"/>
      <c r="B74" s="205"/>
      <c r="C74" s="205"/>
      <c r="D74" s="205"/>
      <c r="E74" s="280"/>
      <c r="F74" s="207" t="s">
        <v>4267</v>
      </c>
      <c r="G74" s="207"/>
      <c r="H74" s="207"/>
      <c r="I74" s="209"/>
      <c r="J74" s="207" t="s">
        <v>3</v>
      </c>
      <c r="K74" s="208" t="s">
        <v>4293</v>
      </c>
      <c r="L74" s="280"/>
      <c r="M74" s="209"/>
      <c r="N74" s="207"/>
      <c r="O74" s="209"/>
      <c r="P74" s="209"/>
      <c r="Q74" s="209"/>
      <c r="R74" s="209"/>
    </row>
    <row r="75" spans="1:22" hidden="1">
      <c r="A75" s="209"/>
      <c r="B75" s="205"/>
      <c r="C75" s="205"/>
      <c r="D75" s="205"/>
      <c r="E75" s="280"/>
      <c r="F75" s="207"/>
      <c r="G75" s="207"/>
      <c r="H75" s="207"/>
      <c r="I75" s="209"/>
      <c r="J75" s="207" t="s">
        <v>4252</v>
      </c>
      <c r="K75" s="208" t="s">
        <v>4292</v>
      </c>
      <c r="L75" s="280"/>
      <c r="M75" s="209"/>
      <c r="N75" s="207"/>
      <c r="O75" s="209"/>
      <c r="P75" s="209"/>
      <c r="Q75" s="209"/>
      <c r="R75" s="209"/>
      <c r="S75" s="2"/>
      <c r="T75" s="2"/>
      <c r="U75" s="2"/>
      <c r="V75" s="2"/>
    </row>
    <row r="76" spans="1:22" hidden="1">
      <c r="A76" s="209"/>
      <c r="B76" s="205"/>
      <c r="C76" s="205"/>
      <c r="D76" s="205"/>
      <c r="E76" s="280"/>
      <c r="F76" s="207"/>
      <c r="G76" s="207"/>
      <c r="H76" s="207"/>
      <c r="I76" s="209"/>
      <c r="J76" s="207" t="s">
        <v>4251</v>
      </c>
      <c r="K76" s="208" t="s">
        <v>4292</v>
      </c>
      <c r="L76" s="280"/>
      <c r="M76" s="209"/>
      <c r="N76" s="209"/>
      <c r="O76" s="209"/>
      <c r="P76" s="209"/>
      <c r="Q76" s="209"/>
      <c r="R76" s="209"/>
    </row>
    <row r="77" spans="1:22" hidden="1">
      <c r="A77" s="209"/>
      <c r="B77" s="205"/>
      <c r="C77" s="205"/>
      <c r="D77" s="205"/>
      <c r="E77" s="280"/>
      <c r="F77" s="207"/>
      <c r="G77" s="207"/>
      <c r="H77" s="207"/>
      <c r="I77" s="209"/>
      <c r="J77" s="207" t="s">
        <v>4241</v>
      </c>
      <c r="K77" s="208" t="s">
        <v>4291</v>
      </c>
      <c r="L77" s="280"/>
      <c r="M77" s="209"/>
      <c r="N77" s="209"/>
      <c r="O77" s="209"/>
      <c r="P77" s="209"/>
      <c r="Q77" s="209"/>
      <c r="R77" s="209"/>
    </row>
    <row r="78" spans="1:22" hidden="1">
      <c r="A78" s="209"/>
      <c r="B78" s="205"/>
      <c r="C78" s="205"/>
      <c r="D78" s="205"/>
      <c r="E78" s="205"/>
      <c r="F78" s="209"/>
      <c r="G78" s="207"/>
      <c r="H78" s="207"/>
      <c r="I78" s="209"/>
      <c r="J78" s="207" t="s">
        <v>4242</v>
      </c>
      <c r="K78" s="208" t="s">
        <v>4290</v>
      </c>
      <c r="L78" s="205"/>
      <c r="M78" s="209"/>
      <c r="N78" s="209"/>
      <c r="O78" s="209"/>
      <c r="P78" s="209"/>
      <c r="Q78" s="209"/>
      <c r="R78" s="209"/>
    </row>
    <row r="79" spans="1:22" hidden="1">
      <c r="A79" s="209"/>
      <c r="B79" s="205"/>
      <c r="C79" s="205"/>
      <c r="D79" s="205"/>
      <c r="E79" s="209"/>
      <c r="F79" s="207"/>
      <c r="G79" s="207"/>
      <c r="H79" s="207"/>
      <c r="I79" s="209"/>
      <c r="J79" s="207"/>
      <c r="K79" s="210"/>
      <c r="L79" s="205"/>
      <c r="M79" s="209"/>
      <c r="N79" s="209"/>
      <c r="O79" s="209"/>
      <c r="P79" s="209"/>
      <c r="Q79" s="209"/>
      <c r="R79" s="209"/>
    </row>
    <row r="80" spans="1:22" hidden="1">
      <c r="A80" s="209"/>
      <c r="B80" s="205"/>
      <c r="C80" s="205"/>
      <c r="D80" s="205"/>
      <c r="E80" s="209"/>
      <c r="F80" s="207"/>
      <c r="G80" s="207"/>
      <c r="H80" s="207"/>
      <c r="I80" s="209"/>
      <c r="J80" s="207"/>
      <c r="K80" s="210"/>
      <c r="L80" s="205"/>
      <c r="M80" s="209"/>
      <c r="N80" s="209"/>
      <c r="O80" s="209"/>
      <c r="P80" s="209"/>
      <c r="Q80" s="209"/>
      <c r="R80" s="209"/>
    </row>
    <row r="81" spans="1:18" hidden="1">
      <c r="A81" s="209"/>
      <c r="B81" s="205"/>
      <c r="C81" s="205"/>
      <c r="D81" s="205"/>
      <c r="E81" s="209"/>
      <c r="F81" s="207"/>
      <c r="G81" s="207"/>
      <c r="H81" s="207"/>
      <c r="I81" s="209"/>
      <c r="J81" s="207"/>
      <c r="K81" s="210"/>
      <c r="L81" s="205"/>
      <c r="M81" s="209"/>
      <c r="N81" s="209"/>
      <c r="O81" s="209"/>
      <c r="P81" s="209"/>
      <c r="Q81" s="209"/>
      <c r="R81" s="209"/>
    </row>
    <row r="82" spans="1:18" hidden="1">
      <c r="A82" s="209"/>
      <c r="B82" s="205"/>
      <c r="C82" s="205"/>
      <c r="D82" s="205"/>
      <c r="E82" s="209"/>
      <c r="F82" s="207"/>
      <c r="G82" s="205"/>
      <c r="H82" s="205"/>
      <c r="I82" s="205"/>
      <c r="J82" s="205"/>
      <c r="K82" s="205"/>
      <c r="L82" s="205"/>
      <c r="M82" s="209"/>
      <c r="N82" s="209"/>
      <c r="O82" s="209"/>
      <c r="P82" s="209"/>
      <c r="Q82" s="209"/>
      <c r="R82" s="209"/>
    </row>
    <row r="83" spans="1:18" hidden="1">
      <c r="A83" s="209"/>
      <c r="B83" s="205"/>
      <c r="C83" s="205"/>
      <c r="D83" s="205"/>
      <c r="E83" s="205"/>
      <c r="F83" s="205"/>
      <c r="G83" s="205"/>
      <c r="H83" s="205"/>
      <c r="I83" s="205"/>
      <c r="J83" s="205"/>
      <c r="K83" s="205"/>
      <c r="L83" s="205"/>
      <c r="M83" s="209"/>
      <c r="N83" s="209"/>
      <c r="O83" s="209"/>
      <c r="P83" s="209"/>
      <c r="Q83" s="209"/>
      <c r="R83" s="209"/>
    </row>
    <row r="84" spans="1:18" ht="15" hidden="1" thickBot="1">
      <c r="A84" s="209"/>
      <c r="B84" s="205"/>
      <c r="C84" s="205"/>
      <c r="D84" s="205"/>
      <c r="E84" s="205"/>
      <c r="F84" s="205"/>
      <c r="G84" s="205"/>
      <c r="H84" s="205"/>
      <c r="I84" s="205"/>
      <c r="J84" s="205"/>
      <c r="K84" s="205"/>
      <c r="L84" s="205"/>
      <c r="M84" s="209"/>
      <c r="N84" s="209"/>
      <c r="O84" s="209"/>
      <c r="P84" s="209"/>
      <c r="Q84" s="209"/>
      <c r="R84" s="209"/>
    </row>
    <row r="85" spans="1:18" ht="15" hidden="1" thickBot="1">
      <c r="A85" s="209"/>
      <c r="B85" s="491" t="s">
        <v>4345</v>
      </c>
      <c r="C85" s="492"/>
      <c r="D85" s="492"/>
      <c r="E85" s="492"/>
      <c r="F85" s="492"/>
      <c r="G85" s="492"/>
      <c r="H85" s="492"/>
      <c r="I85" s="492"/>
      <c r="J85" s="492"/>
      <c r="K85" s="492"/>
      <c r="L85" s="492"/>
      <c r="M85" s="492"/>
      <c r="N85" s="492"/>
      <c r="O85" s="492"/>
      <c r="P85" s="493"/>
      <c r="Q85" s="209"/>
      <c r="R85" s="209"/>
    </row>
    <row r="86" spans="1:18" hidden="1">
      <c r="A86" s="209"/>
      <c r="B86" s="211"/>
      <c r="C86" s="211"/>
      <c r="D86" s="205"/>
      <c r="E86" s="205"/>
      <c r="F86" s="205"/>
      <c r="G86" s="205"/>
      <c r="H86" s="205"/>
      <c r="I86" s="205"/>
      <c r="J86" s="205"/>
      <c r="K86" s="205"/>
      <c r="L86" s="205"/>
      <c r="M86" s="209"/>
      <c r="N86" s="209"/>
      <c r="O86" s="209"/>
      <c r="P86" s="209"/>
      <c r="Q86" s="209"/>
      <c r="R86" s="209"/>
    </row>
    <row r="87" spans="1:18" hidden="1">
      <c r="A87" s="209"/>
      <c r="B87" s="205"/>
      <c r="C87" s="205"/>
      <c r="D87" s="205"/>
      <c r="E87" s="205"/>
      <c r="F87" s="205"/>
      <c r="G87" s="205"/>
      <c r="H87" s="205"/>
      <c r="I87" s="205"/>
      <c r="J87" s="205"/>
      <c r="K87" s="205"/>
      <c r="L87" s="205"/>
      <c r="M87" s="209"/>
      <c r="N87" s="209"/>
      <c r="O87" s="209"/>
      <c r="P87" s="209"/>
      <c r="Q87" s="209"/>
      <c r="R87" s="209"/>
    </row>
    <row r="88" spans="1:18" hidden="1">
      <c r="A88" s="209"/>
      <c r="B88" s="205"/>
      <c r="C88" s="205"/>
      <c r="D88" s="205" t="s">
        <v>4336</v>
      </c>
      <c r="E88" s="205"/>
      <c r="F88" s="209"/>
      <c r="G88" s="205"/>
      <c r="H88" s="205"/>
      <c r="I88" s="205"/>
      <c r="J88" s="205"/>
      <c r="K88" s="205" t="s">
        <v>4338</v>
      </c>
      <c r="L88" s="205"/>
      <c r="M88" s="209"/>
      <c r="N88" s="205" t="s">
        <v>4339</v>
      </c>
      <c r="O88" s="209"/>
      <c r="P88" s="209"/>
      <c r="Q88" s="209"/>
      <c r="R88" s="209"/>
    </row>
    <row r="89" spans="1:18" hidden="1">
      <c r="A89" s="209"/>
      <c r="B89" s="212"/>
      <c r="C89" s="212"/>
      <c r="D89" s="209"/>
      <c r="E89" s="209"/>
      <c r="F89" s="209"/>
      <c r="G89" s="209"/>
      <c r="H89" s="209"/>
      <c r="I89" s="209"/>
      <c r="J89" s="209"/>
      <c r="K89" s="209"/>
      <c r="L89" s="209"/>
      <c r="M89" s="209"/>
      <c r="N89" s="209"/>
      <c r="O89" s="209"/>
      <c r="P89" s="209"/>
      <c r="Q89" s="209"/>
      <c r="R89" s="209"/>
    </row>
    <row r="90" spans="1:18" hidden="1">
      <c r="A90" s="209"/>
      <c r="B90" s="209"/>
      <c r="C90" s="207" t="str">
        <f>IF($F$34="Yes","Glazing","")</f>
        <v>Glazing</v>
      </c>
      <c r="D90" s="209"/>
      <c r="E90" s="207" t="s">
        <v>4243</v>
      </c>
      <c r="F90" s="207" t="s">
        <v>530</v>
      </c>
      <c r="G90" s="209"/>
      <c r="H90" s="209"/>
      <c r="I90" s="209" t="str">
        <f>E90&amp;"-"&amp;F90</f>
        <v>Glazing-Repair</v>
      </c>
      <c r="J90" s="209"/>
      <c r="K90" s="210" t="s">
        <v>4337</v>
      </c>
      <c r="L90" s="209"/>
      <c r="M90" s="209"/>
      <c r="N90" s="295"/>
      <c r="O90" s="283" t="s">
        <v>4337</v>
      </c>
      <c r="P90" s="209"/>
      <c r="Q90" s="209"/>
      <c r="R90" s="209"/>
    </row>
    <row r="91" spans="1:18" hidden="1">
      <c r="A91" s="209"/>
      <c r="B91" s="209"/>
      <c r="C91" s="207" t="str">
        <f>IF($F$34="Yes","Door","")</f>
        <v>Door</v>
      </c>
      <c r="D91" s="209"/>
      <c r="E91" s="207" t="s">
        <v>4243</v>
      </c>
      <c r="F91" s="207" t="s">
        <v>4266</v>
      </c>
      <c r="G91" s="209"/>
      <c r="H91" s="209"/>
      <c r="I91" s="209" t="str">
        <f t="shared" ref="I91:I98" si="3">E91&amp;"-"&amp;F91</f>
        <v>Glazing-New (replace)</v>
      </c>
      <c r="J91" s="209"/>
      <c r="K91" s="210" t="str">
        <f>IF(F$35&gt;40,"Match existing, or better",IF(F$37="Yes","2.4  /  0.423","Match existing, or better"))</f>
        <v>Match existing, or better</v>
      </c>
      <c r="L91" s="209"/>
      <c r="M91" s="209"/>
      <c r="N91" s="295"/>
      <c r="O91" s="283" t="s">
        <v>4290</v>
      </c>
      <c r="P91" s="209"/>
      <c r="Q91" s="209"/>
      <c r="R91" s="209"/>
    </row>
    <row r="92" spans="1:18" hidden="1">
      <c r="A92" s="209"/>
      <c r="B92" s="209"/>
      <c r="C92" s="207" t="str">
        <f>IF($F$34="Yes","Skylight","")</f>
        <v>Skylight</v>
      </c>
      <c r="D92" s="209"/>
      <c r="E92" s="207" t="s">
        <v>4243</v>
      </c>
      <c r="F92" s="207" t="s">
        <v>4267</v>
      </c>
      <c r="G92" s="209"/>
      <c r="H92" s="209"/>
      <c r="I92" s="209" t="str">
        <f t="shared" si="3"/>
        <v>Glazing-New (add)</v>
      </c>
      <c r="J92" s="209"/>
      <c r="K92" s="210" t="str">
        <f>IF(F$35&gt;40,"Trade-off","2.4  /  0.423")</f>
        <v>2.4  /  0.423</v>
      </c>
      <c r="L92" s="209"/>
      <c r="M92" s="209"/>
      <c r="N92" s="295"/>
      <c r="O92" s="283" t="s">
        <v>4290</v>
      </c>
      <c r="P92" s="209"/>
      <c r="Q92" s="209"/>
      <c r="R92" s="209"/>
    </row>
    <row r="93" spans="1:18" hidden="1">
      <c r="A93" s="209"/>
      <c r="B93" s="209"/>
      <c r="C93" s="209"/>
      <c r="D93" s="209"/>
      <c r="E93" s="207" t="s">
        <v>4242</v>
      </c>
      <c r="F93" s="207" t="s">
        <v>530</v>
      </c>
      <c r="G93" s="209"/>
      <c r="H93" s="209"/>
      <c r="I93" s="209" t="str">
        <f t="shared" si="3"/>
        <v>Door-Repair</v>
      </c>
      <c r="J93" s="209"/>
      <c r="K93" s="210" t="s">
        <v>4337</v>
      </c>
      <c r="L93" s="209"/>
      <c r="M93" s="209"/>
      <c r="N93" s="295"/>
      <c r="O93" s="283" t="s">
        <v>4337</v>
      </c>
      <c r="P93" s="209"/>
      <c r="Q93" s="209"/>
      <c r="R93" s="209"/>
    </row>
    <row r="94" spans="1:18" hidden="1">
      <c r="A94" s="209"/>
      <c r="B94" s="209"/>
      <c r="C94" s="209"/>
      <c r="D94" s="209"/>
      <c r="E94" s="207" t="s">
        <v>4242</v>
      </c>
      <c r="F94" s="207" t="s">
        <v>4266</v>
      </c>
      <c r="G94" s="209"/>
      <c r="H94" s="209"/>
      <c r="I94" s="209" t="str">
        <f t="shared" si="3"/>
        <v>Door-New (replace)</v>
      </c>
      <c r="J94" s="209"/>
      <c r="K94" s="210" t="str">
        <f>IF(F$35&gt;40,"Match existing, or better",IF(F$37="Yes","2.4  /  0.423","Match existing, or better"))</f>
        <v>Match existing, or better</v>
      </c>
      <c r="L94" s="209"/>
      <c r="M94" s="209"/>
      <c r="N94" s="295"/>
      <c r="O94" s="283" t="s">
        <v>4290</v>
      </c>
      <c r="P94" s="209"/>
      <c r="Q94" s="209"/>
      <c r="R94" s="209"/>
    </row>
    <row r="95" spans="1:18" hidden="1">
      <c r="A95" s="209"/>
      <c r="B95" s="209"/>
      <c r="C95" s="209"/>
      <c r="D95" s="209"/>
      <c r="E95" s="207" t="s">
        <v>4242</v>
      </c>
      <c r="F95" s="207" t="s">
        <v>4267</v>
      </c>
      <c r="G95" s="209"/>
      <c r="H95" s="209"/>
      <c r="I95" s="209" t="str">
        <f t="shared" si="3"/>
        <v>Door-New (add)</v>
      </c>
      <c r="J95" s="209"/>
      <c r="K95" s="210" t="str">
        <f>IF(F$35&gt;40,"Trade-off","2.4  /  0.423")</f>
        <v>2.4  /  0.423</v>
      </c>
      <c r="L95" s="209"/>
      <c r="M95" s="209"/>
      <c r="N95" s="295"/>
      <c r="O95" s="283" t="s">
        <v>4290</v>
      </c>
      <c r="P95" s="209"/>
      <c r="Q95" s="209"/>
      <c r="R95" s="209"/>
    </row>
    <row r="96" spans="1:18" hidden="1">
      <c r="A96" s="209"/>
      <c r="B96" s="209"/>
      <c r="C96" s="209"/>
      <c r="D96" s="209"/>
      <c r="E96" s="207" t="s">
        <v>4289</v>
      </c>
      <c r="F96" s="207" t="s">
        <v>530</v>
      </c>
      <c r="G96" s="209"/>
      <c r="H96" s="209"/>
      <c r="I96" s="209" t="str">
        <f t="shared" si="3"/>
        <v>Skylight-Repair</v>
      </c>
      <c r="J96" s="209"/>
      <c r="K96" s="210" t="s">
        <v>4337</v>
      </c>
      <c r="L96" s="209"/>
      <c r="M96" s="209"/>
      <c r="N96" s="209"/>
      <c r="O96" s="209"/>
      <c r="P96" s="209"/>
      <c r="Q96" s="209"/>
      <c r="R96" s="209"/>
    </row>
    <row r="97" spans="1:18" s="2" customFormat="1" hidden="1">
      <c r="A97" s="209"/>
      <c r="B97" s="209"/>
      <c r="C97" s="209"/>
      <c r="D97" s="209"/>
      <c r="E97" s="207" t="s">
        <v>4289</v>
      </c>
      <c r="F97" s="207" t="s">
        <v>4266</v>
      </c>
      <c r="G97" s="209"/>
      <c r="H97" s="209"/>
      <c r="I97" s="209" t="str">
        <f t="shared" si="3"/>
        <v>Skylight-New (replace)</v>
      </c>
      <c r="J97" s="209"/>
      <c r="K97" s="210" t="str">
        <f>IF(F$41&lt;2,"Match existing, or better","2.4  /  0.423")</f>
        <v>2.4  /  0.423</v>
      </c>
      <c r="L97" s="209"/>
      <c r="M97" s="209"/>
      <c r="N97" s="209"/>
      <c r="O97" s="209"/>
      <c r="P97" s="209"/>
      <c r="Q97" s="209"/>
      <c r="R97" s="209"/>
    </row>
    <row r="98" spans="1:18" s="2" customFormat="1" hidden="1">
      <c r="A98" s="209"/>
      <c r="B98" s="209"/>
      <c r="C98" s="209"/>
      <c r="D98" s="209"/>
      <c r="E98" s="207" t="s">
        <v>4289</v>
      </c>
      <c r="F98" s="207" t="s">
        <v>4267</v>
      </c>
      <c r="G98" s="209"/>
      <c r="H98" s="209"/>
      <c r="I98" s="209" t="str">
        <f t="shared" si="3"/>
        <v>Skylight-New (add)</v>
      </c>
      <c r="J98" s="209"/>
      <c r="K98" s="210" t="str">
        <f>IF(F$41&gt;5,"Trade-off",IF(F$41&lt;2,"up to:  3.4  /  0.600","2.4  /  0.423"))</f>
        <v>2.4  /  0.423</v>
      </c>
      <c r="L98" s="209"/>
      <c r="M98" s="209"/>
      <c r="N98" s="209"/>
      <c r="O98" s="209"/>
      <c r="P98" s="209"/>
      <c r="Q98" s="209"/>
      <c r="R98" s="209"/>
    </row>
    <row r="99" spans="1:18" s="2" customFormat="1" hidden="1">
      <c r="A99" s="209"/>
      <c r="B99" s="209"/>
      <c r="C99" s="209"/>
      <c r="D99" s="209"/>
      <c r="E99" s="209"/>
      <c r="F99" s="209"/>
      <c r="G99" s="209"/>
      <c r="H99" s="209"/>
      <c r="I99" s="209"/>
      <c r="J99" s="209"/>
      <c r="K99" s="209"/>
      <c r="L99" s="209"/>
      <c r="M99" s="209"/>
      <c r="N99" s="209"/>
      <c r="O99" s="209"/>
      <c r="P99" s="209"/>
      <c r="Q99" s="209"/>
      <c r="R99" s="209"/>
    </row>
    <row r="100" spans="1:18" s="2" customFormat="1" hidden="1">
      <c r="A100" s="209"/>
      <c r="B100" s="209"/>
      <c r="C100" s="209"/>
      <c r="D100" s="209"/>
      <c r="E100" s="209"/>
      <c r="F100" s="209"/>
      <c r="G100" s="209"/>
      <c r="H100" s="209"/>
      <c r="I100" s="209"/>
      <c r="J100" s="209"/>
      <c r="K100" s="209"/>
      <c r="L100" s="209"/>
      <c r="M100" s="209"/>
      <c r="N100" s="209"/>
      <c r="O100" s="209"/>
      <c r="P100" s="209"/>
      <c r="Q100" s="209"/>
      <c r="R100" s="209"/>
    </row>
    <row r="101" spans="1:18" s="2" customFormat="1" hidden="1">
      <c r="A101" s="209"/>
      <c r="B101" s="209"/>
      <c r="C101" s="209"/>
      <c r="D101" s="209"/>
      <c r="E101" s="209"/>
      <c r="F101" s="209"/>
      <c r="G101" s="209"/>
      <c r="H101" s="209"/>
      <c r="I101" s="209"/>
      <c r="J101" s="209"/>
      <c r="K101" s="209"/>
      <c r="L101" s="209"/>
      <c r="M101" s="209"/>
      <c r="N101" s="209"/>
      <c r="O101" s="209"/>
      <c r="P101" s="209"/>
      <c r="Q101" s="209"/>
      <c r="R101" s="209"/>
    </row>
    <row r="102" spans="1:18" s="2" customFormat="1" hidden="1">
      <c r="A102" s="209"/>
      <c r="B102" s="209"/>
      <c r="C102" s="209"/>
      <c r="D102" s="209"/>
      <c r="E102" s="209"/>
      <c r="F102" s="209"/>
      <c r="G102" s="209"/>
      <c r="H102" s="209"/>
      <c r="I102" s="209"/>
      <c r="J102" s="209"/>
      <c r="K102" s="209"/>
      <c r="L102" s="209"/>
      <c r="M102" s="209"/>
      <c r="N102" s="209"/>
      <c r="O102" s="209"/>
      <c r="P102" s="209"/>
      <c r="Q102" s="209"/>
      <c r="R102" s="209"/>
    </row>
    <row r="103" spans="1:18" s="2" customFormat="1" hidden="1">
      <c r="A103" s="209"/>
      <c r="B103" s="209"/>
      <c r="C103" s="209"/>
      <c r="D103" s="209"/>
      <c r="E103" s="209"/>
      <c r="F103" s="209"/>
      <c r="G103" s="209"/>
      <c r="H103" s="209"/>
      <c r="I103" s="209"/>
      <c r="J103" s="209"/>
      <c r="K103" s="209"/>
      <c r="L103" s="209"/>
      <c r="M103" s="209"/>
      <c r="N103" s="209"/>
      <c r="O103" s="209"/>
      <c r="P103" s="209"/>
      <c r="Q103" s="209"/>
      <c r="R103" s="209"/>
    </row>
    <row r="104" spans="1:18" hidden="1">
      <c r="A104" s="209"/>
      <c r="B104" s="209"/>
      <c r="C104" s="209"/>
      <c r="D104" s="205" t="s">
        <v>4340</v>
      </c>
      <c r="E104" s="205"/>
      <c r="F104" s="209"/>
      <c r="G104" s="205"/>
      <c r="H104" s="205"/>
      <c r="I104" s="205"/>
      <c r="J104" s="205"/>
      <c r="K104" s="205"/>
      <c r="L104" s="209"/>
      <c r="M104" s="209"/>
      <c r="N104" s="209"/>
      <c r="O104" s="209"/>
      <c r="P104" s="209"/>
      <c r="Q104" s="209"/>
      <c r="R104" s="209"/>
    </row>
    <row r="105" spans="1:18" hidden="1">
      <c r="A105" s="209"/>
      <c r="B105" s="209"/>
      <c r="C105" s="209"/>
      <c r="D105" s="209"/>
      <c r="E105" s="209"/>
      <c r="F105" s="209"/>
      <c r="G105" s="209"/>
      <c r="H105" s="209"/>
      <c r="I105" s="209"/>
      <c r="J105" s="209"/>
      <c r="K105" s="209"/>
      <c r="L105" s="209"/>
      <c r="M105" s="209"/>
      <c r="N105" s="209"/>
      <c r="O105" s="209"/>
      <c r="P105" s="209"/>
      <c r="Q105" s="209"/>
      <c r="R105" s="209"/>
    </row>
    <row r="106" spans="1:18" hidden="1">
      <c r="A106" s="209"/>
      <c r="B106" s="209"/>
      <c r="C106" s="209"/>
      <c r="D106" s="209"/>
      <c r="E106" s="209"/>
      <c r="F106" s="209"/>
      <c r="G106" s="209"/>
      <c r="H106" s="209"/>
      <c r="I106" s="207" t="s">
        <v>4243</v>
      </c>
      <c r="J106" s="207" t="s">
        <v>530</v>
      </c>
      <c r="K106" s="283" t="s">
        <v>4337</v>
      </c>
      <c r="L106" s="295"/>
      <c r="M106" s="295"/>
      <c r="N106" s="295"/>
      <c r="O106" s="283" t="s">
        <v>4337</v>
      </c>
      <c r="P106" s="209"/>
      <c r="Q106" s="209"/>
      <c r="R106" s="209"/>
    </row>
    <row r="107" spans="1:18" hidden="1">
      <c r="A107" s="209"/>
      <c r="B107" s="209"/>
      <c r="C107" s="209"/>
      <c r="D107" s="209"/>
      <c r="E107" s="209"/>
      <c r="F107" s="209"/>
      <c r="G107" s="209"/>
      <c r="H107" s="209"/>
      <c r="I107" s="207"/>
      <c r="J107" s="207" t="s">
        <v>4266</v>
      </c>
      <c r="K107" s="283" t="s">
        <v>4337</v>
      </c>
      <c r="L107" s="295"/>
      <c r="M107" s="295"/>
      <c r="N107" s="295"/>
      <c r="O107" s="283" t="s">
        <v>4337</v>
      </c>
      <c r="P107" s="209"/>
      <c r="Q107" s="209"/>
      <c r="R107" s="209"/>
    </row>
    <row r="108" spans="1:18" hidden="1">
      <c r="A108" s="209"/>
      <c r="B108" s="209"/>
      <c r="C108" s="209"/>
      <c r="D108" s="209"/>
      <c r="E108" s="209"/>
      <c r="F108" s="209"/>
      <c r="G108" s="209"/>
      <c r="H108" s="209"/>
      <c r="I108" s="207"/>
      <c r="J108" s="207" t="s">
        <v>4267</v>
      </c>
      <c r="K108" s="283" t="s">
        <v>4341</v>
      </c>
      <c r="L108" s="295"/>
      <c r="M108" s="295"/>
      <c r="N108" s="295"/>
      <c r="O108" s="283" t="s">
        <v>4341</v>
      </c>
      <c r="P108" s="209"/>
      <c r="Q108" s="209"/>
      <c r="R108" s="209"/>
    </row>
    <row r="109" spans="1:18" hidden="1">
      <c r="A109" s="209"/>
      <c r="B109" s="209"/>
      <c r="C109" s="209"/>
      <c r="D109" s="209"/>
      <c r="E109" s="209"/>
      <c r="F109" s="209"/>
      <c r="G109" s="209"/>
      <c r="H109" s="209"/>
      <c r="I109" s="207" t="s">
        <v>4242</v>
      </c>
      <c r="J109" s="207" t="s">
        <v>530</v>
      </c>
      <c r="K109" s="283" t="s">
        <v>4337</v>
      </c>
      <c r="L109" s="295"/>
      <c r="M109" s="295"/>
      <c r="N109" s="295"/>
      <c r="O109" s="283" t="s">
        <v>4337</v>
      </c>
      <c r="P109" s="209"/>
      <c r="Q109" s="209"/>
      <c r="R109" s="209"/>
    </row>
    <row r="110" spans="1:18" hidden="1">
      <c r="A110" s="209"/>
      <c r="B110" s="209"/>
      <c r="C110" s="209"/>
      <c r="D110" s="209"/>
      <c r="E110" s="209"/>
      <c r="F110" s="209"/>
      <c r="G110" s="209"/>
      <c r="H110" s="209"/>
      <c r="I110" s="207"/>
      <c r="J110" s="207" t="s">
        <v>4266</v>
      </c>
      <c r="K110" s="283" t="s">
        <v>4337</v>
      </c>
      <c r="L110" s="295"/>
      <c r="M110" s="295"/>
      <c r="N110" s="295"/>
      <c r="O110" s="283" t="s">
        <v>4337</v>
      </c>
      <c r="P110" s="209"/>
      <c r="Q110" s="209"/>
      <c r="R110" s="209"/>
    </row>
    <row r="111" spans="1:18" hidden="1">
      <c r="A111" s="209"/>
      <c r="B111" s="209"/>
      <c r="C111" s="209"/>
      <c r="D111" s="209"/>
      <c r="E111" s="209"/>
      <c r="F111" s="209"/>
      <c r="G111" s="209"/>
      <c r="H111" s="209"/>
      <c r="I111" s="207"/>
      <c r="J111" s="207" t="s">
        <v>4267</v>
      </c>
      <c r="K111" s="283" t="s">
        <v>4341</v>
      </c>
      <c r="L111" s="295"/>
      <c r="M111" s="295"/>
      <c r="N111" s="295"/>
      <c r="O111" s="283" t="s">
        <v>4341</v>
      </c>
      <c r="P111" s="209"/>
      <c r="Q111" s="209"/>
      <c r="R111" s="209"/>
    </row>
    <row r="112" spans="1:18" hidden="1">
      <c r="A112" s="209"/>
      <c r="B112" s="209"/>
      <c r="C112" s="209"/>
      <c r="D112" s="209"/>
      <c r="E112" s="209"/>
      <c r="F112" s="209"/>
      <c r="G112" s="209"/>
      <c r="H112" s="209"/>
      <c r="I112" s="209"/>
      <c r="J112" s="209"/>
      <c r="K112" s="209"/>
      <c r="L112" s="209"/>
      <c r="M112" s="209"/>
      <c r="N112" s="209"/>
      <c r="O112" s="209"/>
      <c r="P112" s="209"/>
      <c r="Q112" s="209"/>
      <c r="R112" s="209"/>
    </row>
    <row r="113" spans="1:18" s="2" customFormat="1" hidden="1">
      <c r="A113" s="209"/>
      <c r="B113" s="209"/>
      <c r="C113" s="209"/>
      <c r="D113" s="209"/>
      <c r="E113" s="209"/>
      <c r="F113" s="209"/>
      <c r="G113" s="209"/>
      <c r="H113" s="209"/>
      <c r="I113" s="209"/>
      <c r="J113" s="209"/>
      <c r="K113" s="209"/>
      <c r="L113" s="209"/>
      <c r="M113" s="209"/>
      <c r="N113" s="209"/>
      <c r="O113" s="209"/>
      <c r="P113" s="209"/>
      <c r="Q113" s="209"/>
      <c r="R113" s="209"/>
    </row>
    <row r="114" spans="1:18" s="2" customFormat="1" hidden="1">
      <c r="A114" s="209"/>
      <c r="B114" s="209"/>
      <c r="C114" s="209"/>
      <c r="D114" s="209"/>
      <c r="E114" s="209"/>
      <c r="F114" s="209"/>
      <c r="G114" s="209"/>
      <c r="H114" s="209"/>
      <c r="I114" s="209"/>
      <c r="J114" s="209"/>
      <c r="K114" s="209"/>
      <c r="L114" s="209"/>
      <c r="M114" s="209"/>
      <c r="N114" s="209"/>
      <c r="O114" s="209"/>
      <c r="P114" s="209"/>
      <c r="Q114" s="209"/>
      <c r="R114" s="209"/>
    </row>
    <row r="115" spans="1:18" hidden="1">
      <c r="A115" s="209"/>
      <c r="B115" s="209"/>
      <c r="C115" s="209"/>
      <c r="D115" s="205" t="s">
        <v>4289</v>
      </c>
      <c r="E115" s="205"/>
      <c r="F115" s="209"/>
      <c r="G115" s="205"/>
      <c r="H115" s="205"/>
      <c r="I115" s="205"/>
      <c r="J115" s="205"/>
      <c r="K115" s="205" t="s">
        <v>4342</v>
      </c>
      <c r="L115" s="205"/>
      <c r="M115" s="209"/>
      <c r="N115" s="205" t="s">
        <v>4343</v>
      </c>
      <c r="O115" s="209"/>
      <c r="P115" s="209"/>
      <c r="Q115" s="209"/>
      <c r="R115" s="205" t="s">
        <v>4344</v>
      </c>
    </row>
    <row r="116" spans="1:18" hidden="1">
      <c r="A116" s="209"/>
      <c r="B116" s="209"/>
      <c r="C116" s="209"/>
      <c r="D116" s="209"/>
      <c r="E116" s="209"/>
      <c r="F116" s="209"/>
      <c r="G116" s="209"/>
      <c r="H116" s="209"/>
      <c r="I116" s="209"/>
      <c r="J116" s="209"/>
      <c r="K116" s="209"/>
      <c r="L116" s="209"/>
      <c r="M116" s="209"/>
      <c r="N116" s="209"/>
      <c r="O116" s="209"/>
      <c r="P116" s="209"/>
      <c r="Q116" s="209"/>
      <c r="R116" s="209"/>
    </row>
    <row r="117" spans="1:18" hidden="1">
      <c r="A117" s="209"/>
      <c r="B117" s="209"/>
      <c r="C117" s="209"/>
      <c r="D117" s="209"/>
      <c r="E117" s="207" t="s">
        <v>4289</v>
      </c>
      <c r="F117" s="207" t="s">
        <v>530</v>
      </c>
      <c r="G117" s="209"/>
      <c r="H117" s="209"/>
      <c r="I117" s="209" t="str">
        <f t="shared" ref="I117:I119" si="4">E117&amp;"-"&amp;F117</f>
        <v>Skylight-Repair</v>
      </c>
      <c r="J117" s="209"/>
      <c r="K117" s="210" t="s">
        <v>4337</v>
      </c>
      <c r="L117" s="209"/>
      <c r="M117" s="209"/>
      <c r="N117" s="209"/>
      <c r="O117" s="283" t="s">
        <v>4337</v>
      </c>
      <c r="P117" s="209"/>
      <c r="Q117" s="209"/>
      <c r="R117" s="283" t="s">
        <v>4337</v>
      </c>
    </row>
    <row r="118" spans="1:18" hidden="1">
      <c r="A118" s="209"/>
      <c r="B118" s="209"/>
      <c r="C118" s="209"/>
      <c r="D118" s="209"/>
      <c r="E118" s="207" t="s">
        <v>4289</v>
      </c>
      <c r="F118" s="207" t="s">
        <v>4266</v>
      </c>
      <c r="G118" s="209"/>
      <c r="H118" s="209"/>
      <c r="I118" s="209" t="str">
        <f t="shared" si="4"/>
        <v>Skylight-New (replace)</v>
      </c>
      <c r="J118" s="209"/>
      <c r="K118" s="210" t="str">
        <f>IF(F$41&lt;2,"Match existing, or better","2.4  /  0.423")</f>
        <v>2.4  /  0.423</v>
      </c>
      <c r="L118" s="209"/>
      <c r="M118" s="209"/>
      <c r="N118" s="209"/>
      <c r="O118" s="283" t="s">
        <v>4290</v>
      </c>
      <c r="P118" s="209"/>
      <c r="Q118" s="209"/>
      <c r="R118" s="283" t="s">
        <v>4290</v>
      </c>
    </row>
    <row r="119" spans="1:18" hidden="1">
      <c r="A119" s="209"/>
      <c r="B119" s="209"/>
      <c r="C119" s="209"/>
      <c r="D119" s="209"/>
      <c r="E119" s="207" t="s">
        <v>4289</v>
      </c>
      <c r="F119" s="207" t="s">
        <v>4267</v>
      </c>
      <c r="G119" s="209"/>
      <c r="H119" s="209"/>
      <c r="I119" s="209" t="str">
        <f t="shared" si="4"/>
        <v>Skylight-New (add)</v>
      </c>
      <c r="J119" s="209"/>
      <c r="K119" s="210" t="str">
        <f>IF(F$41&gt;5,"Trade-off",IF(F$41&lt;2,"up to:  3.4  /  0.600","2.4  /  0.423"))</f>
        <v>2.4  /  0.423</v>
      </c>
      <c r="L119" s="209"/>
      <c r="M119" s="209"/>
      <c r="N119" s="209"/>
      <c r="O119" s="283" t="s">
        <v>4290</v>
      </c>
      <c r="P119" s="209"/>
      <c r="Q119" s="209"/>
      <c r="R119" s="283" t="s">
        <v>4341</v>
      </c>
    </row>
    <row r="120" spans="1:18" hidden="1">
      <c r="A120" s="209"/>
      <c r="B120" s="209"/>
      <c r="C120" s="209"/>
      <c r="D120" s="209"/>
      <c r="E120" s="209"/>
      <c r="F120" s="209"/>
      <c r="G120" s="209"/>
      <c r="H120" s="209"/>
      <c r="I120" s="209"/>
      <c r="J120" s="209"/>
      <c r="K120" s="210"/>
      <c r="L120" s="209"/>
      <c r="M120" s="209"/>
      <c r="N120" s="209"/>
      <c r="O120" s="209"/>
      <c r="P120" s="209"/>
      <c r="Q120" s="209"/>
      <c r="R120" s="209"/>
    </row>
    <row r="121" spans="1:18" hidden="1">
      <c r="A121" s="209"/>
      <c r="B121" s="209"/>
      <c r="C121" s="209"/>
      <c r="D121" s="209"/>
      <c r="E121" s="209"/>
      <c r="F121" s="209"/>
      <c r="G121" s="209"/>
      <c r="H121" s="209"/>
      <c r="I121" s="209"/>
      <c r="J121" s="209"/>
      <c r="K121" s="209"/>
      <c r="L121" s="209"/>
      <c r="M121" s="209"/>
      <c r="N121" s="209"/>
      <c r="O121" s="209"/>
      <c r="P121" s="209"/>
      <c r="Q121" s="209"/>
      <c r="R121" s="209"/>
    </row>
    <row r="122" spans="1:18" hidden="1">
      <c r="A122" s="209"/>
      <c r="B122" s="209"/>
      <c r="C122" s="209"/>
      <c r="D122" s="209"/>
      <c r="E122" s="209"/>
      <c r="F122" s="209"/>
      <c r="G122" s="209"/>
      <c r="H122" s="209"/>
      <c r="I122" s="209"/>
      <c r="J122" s="209"/>
      <c r="K122" s="209"/>
      <c r="L122" s="209"/>
      <c r="M122" s="209"/>
      <c r="N122" s="209"/>
      <c r="O122" s="209"/>
      <c r="P122" s="209"/>
      <c r="Q122" s="209"/>
      <c r="R122" s="209"/>
    </row>
    <row r="123" spans="1:18">
      <c r="A123" s="209"/>
      <c r="B123" s="209"/>
      <c r="C123" s="209"/>
      <c r="D123" s="209"/>
      <c r="E123" s="209"/>
      <c r="F123" s="209"/>
      <c r="G123" s="209"/>
      <c r="H123" s="209"/>
      <c r="I123" s="209"/>
      <c r="J123" s="209"/>
      <c r="K123" s="209"/>
      <c r="L123" s="209"/>
      <c r="M123" s="209"/>
      <c r="N123" s="209"/>
      <c r="O123" s="209"/>
      <c r="P123" s="209"/>
      <c r="Q123" s="209"/>
      <c r="R123" s="209"/>
    </row>
    <row r="124" spans="1:18">
      <c r="A124" s="209"/>
      <c r="B124" s="209"/>
      <c r="C124" s="209"/>
      <c r="D124" s="209"/>
      <c r="E124" s="209"/>
      <c r="F124" s="209"/>
      <c r="G124" s="209"/>
      <c r="H124" s="209"/>
      <c r="I124" s="209"/>
      <c r="J124" s="209"/>
      <c r="K124" s="209"/>
      <c r="L124" s="209"/>
      <c r="M124" s="209"/>
      <c r="N124" s="209"/>
      <c r="O124" s="209"/>
      <c r="P124" s="209"/>
      <c r="Q124" s="209"/>
      <c r="R124" s="209"/>
    </row>
    <row r="125" spans="1:18">
      <c r="A125" s="209"/>
      <c r="B125" s="209"/>
      <c r="C125" s="209"/>
      <c r="D125" s="209"/>
      <c r="E125" s="209"/>
      <c r="F125" s="209"/>
      <c r="G125" s="209"/>
      <c r="H125" s="209"/>
      <c r="I125" s="209"/>
      <c r="J125" s="209"/>
      <c r="K125" s="209"/>
      <c r="L125" s="209"/>
      <c r="M125" s="209"/>
      <c r="N125" s="209"/>
      <c r="O125" s="209"/>
      <c r="P125" s="209"/>
      <c r="Q125" s="209"/>
      <c r="R125" s="209"/>
    </row>
    <row r="126" spans="1:18">
      <c r="A126" s="209"/>
      <c r="B126" s="209"/>
      <c r="C126" s="209"/>
      <c r="D126" s="209"/>
      <c r="E126" s="209"/>
      <c r="F126" s="209"/>
      <c r="G126" s="209"/>
      <c r="H126" s="209"/>
      <c r="I126" s="209"/>
      <c r="J126" s="209"/>
      <c r="K126" s="209"/>
      <c r="L126" s="209"/>
      <c r="M126" s="209"/>
      <c r="N126" s="209"/>
      <c r="O126" s="209"/>
      <c r="P126" s="209"/>
      <c r="Q126" s="209"/>
      <c r="R126" s="209"/>
    </row>
    <row r="127" spans="1:18">
      <c r="A127" s="209"/>
      <c r="B127" s="209"/>
      <c r="C127" s="209"/>
      <c r="D127" s="209"/>
      <c r="E127" s="209"/>
      <c r="F127" s="209"/>
      <c r="G127" s="209"/>
      <c r="H127" s="209"/>
      <c r="I127" s="209"/>
      <c r="J127" s="209"/>
      <c r="K127" s="209"/>
      <c r="L127" s="209"/>
      <c r="M127" s="209"/>
      <c r="N127" s="209"/>
      <c r="O127" s="209"/>
      <c r="P127" s="209"/>
      <c r="Q127" s="209"/>
      <c r="R127" s="209"/>
    </row>
    <row r="128" spans="1:18">
      <c r="A128" s="209"/>
      <c r="B128" s="209"/>
      <c r="C128" s="209"/>
      <c r="D128" s="209"/>
      <c r="E128" s="209"/>
      <c r="F128" s="209"/>
      <c r="G128" s="209"/>
      <c r="H128" s="209"/>
      <c r="I128" s="209"/>
      <c r="J128" s="209"/>
      <c r="K128" s="209"/>
      <c r="L128" s="209"/>
      <c r="M128" s="209"/>
      <c r="N128" s="209"/>
      <c r="O128" s="209"/>
      <c r="P128" s="209"/>
      <c r="Q128" s="209"/>
      <c r="R128" s="209"/>
    </row>
    <row r="129" spans="1:18">
      <c r="A129" s="209"/>
      <c r="B129" s="209"/>
      <c r="C129" s="209"/>
      <c r="D129" s="209"/>
      <c r="E129" s="209"/>
      <c r="F129" s="209"/>
      <c r="G129" s="209"/>
      <c r="H129" s="209"/>
      <c r="I129" s="209"/>
      <c r="J129" s="209"/>
      <c r="K129" s="209"/>
      <c r="L129" s="209"/>
      <c r="M129" s="209"/>
      <c r="N129" s="209"/>
      <c r="O129" s="209"/>
      <c r="P129" s="209"/>
      <c r="Q129" s="209"/>
      <c r="R129" s="209"/>
    </row>
    <row r="130" spans="1:18">
      <c r="A130" s="209"/>
      <c r="B130" s="209"/>
      <c r="C130" s="209"/>
      <c r="D130" s="209"/>
      <c r="E130" s="209"/>
      <c r="F130" s="209"/>
      <c r="G130" s="209"/>
      <c r="H130" s="209"/>
      <c r="I130" s="209"/>
      <c r="J130" s="209"/>
      <c r="K130" s="209"/>
      <c r="L130" s="209"/>
      <c r="M130" s="209"/>
      <c r="N130" s="209"/>
      <c r="O130" s="209"/>
      <c r="P130" s="209"/>
      <c r="Q130" s="209"/>
      <c r="R130" s="209"/>
    </row>
    <row r="131" spans="1:18">
      <c r="A131" s="209"/>
      <c r="B131" s="209"/>
      <c r="C131" s="209"/>
      <c r="D131" s="209"/>
      <c r="E131" s="209"/>
      <c r="F131" s="209"/>
      <c r="G131" s="209"/>
      <c r="H131" s="209"/>
      <c r="I131" s="209"/>
      <c r="J131" s="209"/>
      <c r="K131" s="209"/>
      <c r="L131" s="209"/>
      <c r="M131" s="209"/>
      <c r="N131" s="209"/>
      <c r="O131" s="209"/>
      <c r="P131" s="209"/>
      <c r="Q131" s="209"/>
      <c r="R131" s="209"/>
    </row>
    <row r="132" spans="1:18">
      <c r="A132" s="209"/>
      <c r="B132" s="209"/>
      <c r="C132" s="209"/>
      <c r="D132" s="209"/>
      <c r="E132" s="209"/>
      <c r="F132" s="209"/>
      <c r="G132" s="209"/>
      <c r="H132" s="209"/>
      <c r="I132" s="209"/>
      <c r="J132" s="209"/>
      <c r="K132" s="209"/>
      <c r="L132" s="209"/>
      <c r="M132" s="209"/>
      <c r="N132" s="209"/>
      <c r="O132" s="209"/>
      <c r="P132" s="209"/>
      <c r="Q132" s="209"/>
      <c r="R132" s="209"/>
    </row>
    <row r="133" spans="1:18">
      <c r="A133" s="209"/>
      <c r="B133" s="209"/>
      <c r="C133" s="209"/>
      <c r="D133" s="209"/>
      <c r="E133" s="209"/>
      <c r="F133" s="209"/>
      <c r="G133" s="209"/>
      <c r="H133" s="209"/>
      <c r="I133" s="209"/>
      <c r="J133" s="209"/>
      <c r="K133" s="209"/>
      <c r="L133" s="209"/>
      <c r="M133" s="209"/>
      <c r="N133" s="209"/>
      <c r="O133" s="209"/>
      <c r="P133" s="209"/>
      <c r="Q133" s="209"/>
      <c r="R133" s="209"/>
    </row>
    <row r="134" spans="1:18">
      <c r="A134" s="209"/>
      <c r="B134" s="209"/>
      <c r="C134" s="209"/>
      <c r="D134" s="209"/>
      <c r="E134" s="209"/>
      <c r="F134" s="209"/>
      <c r="G134" s="209"/>
      <c r="H134" s="209"/>
      <c r="I134" s="209"/>
      <c r="J134" s="209"/>
      <c r="K134" s="209"/>
      <c r="L134" s="209"/>
      <c r="M134" s="209"/>
      <c r="N134" s="209"/>
      <c r="O134" s="209"/>
      <c r="P134" s="209"/>
      <c r="Q134" s="209"/>
      <c r="R134" s="209"/>
    </row>
    <row r="135" spans="1:18">
      <c r="A135" s="209"/>
      <c r="B135" s="209"/>
      <c r="C135" s="209"/>
      <c r="D135" s="209"/>
      <c r="E135" s="209"/>
      <c r="F135" s="209"/>
      <c r="G135" s="209"/>
      <c r="H135" s="209"/>
      <c r="I135" s="209"/>
      <c r="J135" s="209"/>
      <c r="K135" s="209"/>
      <c r="L135" s="209"/>
      <c r="M135" s="209"/>
      <c r="N135" s="209"/>
      <c r="O135" s="209"/>
      <c r="P135" s="209"/>
      <c r="Q135" s="209"/>
      <c r="R135" s="209"/>
    </row>
    <row r="136" spans="1:18">
      <c r="A136" s="209"/>
      <c r="B136" s="209"/>
      <c r="C136" s="209"/>
      <c r="D136" s="209"/>
      <c r="E136" s="209"/>
      <c r="F136" s="209"/>
      <c r="G136" s="209"/>
      <c r="H136" s="209"/>
      <c r="I136" s="209"/>
      <c r="J136" s="209"/>
      <c r="K136" s="209"/>
      <c r="L136" s="209"/>
      <c r="M136" s="209"/>
      <c r="N136" s="209"/>
      <c r="O136" s="209"/>
      <c r="P136" s="209"/>
      <c r="Q136" s="209"/>
      <c r="R136" s="209"/>
    </row>
    <row r="137" spans="1:18">
      <c r="A137" s="209"/>
      <c r="B137" s="209"/>
      <c r="C137" s="209"/>
      <c r="D137" s="209"/>
      <c r="E137" s="209"/>
      <c r="F137" s="209"/>
      <c r="G137" s="209"/>
      <c r="H137" s="209"/>
      <c r="I137" s="209"/>
      <c r="J137" s="209"/>
      <c r="K137" s="209"/>
      <c r="L137" s="209"/>
      <c r="M137" s="209"/>
      <c r="N137" s="209"/>
      <c r="O137" s="209"/>
      <c r="P137" s="209"/>
      <c r="Q137" s="209"/>
      <c r="R137" s="209"/>
    </row>
    <row r="138" spans="1:18">
      <c r="A138" s="209"/>
      <c r="B138" s="209"/>
      <c r="C138" s="209"/>
      <c r="D138" s="209"/>
      <c r="E138" s="209"/>
      <c r="F138" s="209"/>
      <c r="G138" s="209"/>
      <c r="H138" s="209"/>
      <c r="I138" s="209"/>
      <c r="J138" s="209"/>
      <c r="K138" s="209"/>
      <c r="L138" s="209"/>
      <c r="M138" s="209"/>
      <c r="N138" s="209"/>
      <c r="O138" s="209"/>
      <c r="P138" s="209"/>
      <c r="Q138" s="209"/>
      <c r="R138" s="209"/>
    </row>
    <row r="139" spans="1:18">
      <c r="A139" s="209"/>
      <c r="B139" s="209"/>
      <c r="C139" s="209"/>
      <c r="D139" s="209"/>
      <c r="E139" s="209"/>
      <c r="F139" s="209"/>
      <c r="G139" s="209"/>
      <c r="H139" s="209"/>
      <c r="I139" s="209"/>
      <c r="J139" s="209"/>
      <c r="K139" s="209"/>
      <c r="L139" s="209"/>
      <c r="M139" s="209"/>
      <c r="N139" s="209"/>
      <c r="O139" s="209"/>
      <c r="P139" s="209"/>
      <c r="Q139" s="209"/>
      <c r="R139" s="209"/>
    </row>
    <row r="140" spans="1:18">
      <c r="A140" s="209"/>
      <c r="B140" s="209"/>
      <c r="C140" s="209"/>
      <c r="D140" s="209"/>
      <c r="E140" s="209"/>
      <c r="F140" s="209"/>
      <c r="G140" s="209"/>
      <c r="H140" s="209"/>
      <c r="I140" s="209"/>
      <c r="J140" s="209"/>
      <c r="K140" s="209"/>
      <c r="L140" s="209"/>
      <c r="M140" s="209"/>
      <c r="N140" s="209"/>
      <c r="O140" s="209"/>
      <c r="P140" s="209"/>
      <c r="Q140" s="209"/>
      <c r="R140" s="209"/>
    </row>
    <row r="141" spans="1:18">
      <c r="A141" s="209"/>
      <c r="B141" s="209"/>
      <c r="C141" s="209"/>
      <c r="D141" s="209"/>
      <c r="E141" s="209"/>
      <c r="F141" s="209"/>
      <c r="G141" s="209"/>
      <c r="H141" s="209"/>
      <c r="I141" s="209"/>
      <c r="J141" s="209"/>
      <c r="K141" s="209"/>
      <c r="L141" s="209"/>
      <c r="M141" s="209"/>
      <c r="N141" s="209"/>
      <c r="O141" s="209"/>
      <c r="P141" s="209"/>
      <c r="Q141" s="209"/>
      <c r="R141" s="209"/>
    </row>
    <row r="142" spans="1:18">
      <c r="A142" s="209"/>
      <c r="B142" s="209"/>
      <c r="C142" s="209"/>
      <c r="D142" s="209"/>
      <c r="E142" s="209"/>
      <c r="F142" s="209"/>
      <c r="G142" s="209"/>
      <c r="H142" s="209"/>
      <c r="I142" s="209"/>
      <c r="J142" s="209"/>
      <c r="K142" s="209"/>
      <c r="L142" s="209"/>
      <c r="M142" s="209"/>
      <c r="N142" s="209"/>
      <c r="O142" s="209"/>
      <c r="P142" s="209"/>
      <c r="Q142" s="209"/>
      <c r="R142" s="209"/>
    </row>
    <row r="143" spans="1:18">
      <c r="A143" s="209"/>
      <c r="B143" s="209"/>
      <c r="C143" s="209"/>
      <c r="D143" s="209"/>
      <c r="E143" s="209"/>
      <c r="F143" s="209"/>
      <c r="G143" s="209"/>
      <c r="H143" s="209"/>
      <c r="I143" s="209"/>
      <c r="J143" s="209"/>
      <c r="K143" s="209"/>
      <c r="L143" s="209"/>
      <c r="M143" s="209"/>
      <c r="N143" s="209"/>
      <c r="O143" s="209"/>
      <c r="P143" s="209"/>
      <c r="Q143" s="209"/>
      <c r="R143" s="209"/>
    </row>
    <row r="144" spans="1:18">
      <c r="A144" s="209"/>
      <c r="B144" s="209"/>
      <c r="C144" s="209"/>
      <c r="D144" s="209"/>
      <c r="E144" s="209"/>
      <c r="F144" s="209"/>
      <c r="G144" s="209"/>
      <c r="H144" s="209"/>
      <c r="I144" s="209"/>
      <c r="J144" s="209"/>
      <c r="K144" s="209"/>
      <c r="L144" s="209"/>
      <c r="M144" s="209"/>
      <c r="N144" s="209"/>
      <c r="O144" s="209"/>
      <c r="P144" s="209"/>
      <c r="Q144" s="209"/>
      <c r="R144" s="209"/>
    </row>
    <row r="145" spans="1:18">
      <c r="A145" s="209"/>
      <c r="B145" s="209"/>
      <c r="C145" s="209"/>
      <c r="D145" s="209"/>
      <c r="E145" s="209"/>
      <c r="F145" s="209"/>
      <c r="G145" s="209"/>
      <c r="H145" s="209"/>
      <c r="I145" s="209"/>
      <c r="J145" s="209"/>
      <c r="K145" s="209"/>
      <c r="L145" s="209"/>
      <c r="M145" s="209"/>
      <c r="N145" s="209"/>
      <c r="O145" s="209"/>
      <c r="P145" s="209"/>
      <c r="Q145" s="209"/>
      <c r="R145" s="209"/>
    </row>
    <row r="146" spans="1:18">
      <c r="A146" s="209"/>
      <c r="B146" s="209"/>
      <c r="C146" s="209"/>
      <c r="D146" s="209"/>
      <c r="E146" s="209"/>
      <c r="F146" s="209"/>
      <c r="G146" s="209"/>
      <c r="H146" s="209"/>
      <c r="I146" s="209"/>
      <c r="J146" s="209"/>
      <c r="K146" s="209"/>
      <c r="L146" s="209"/>
      <c r="M146" s="209"/>
      <c r="N146" s="209"/>
      <c r="O146" s="209"/>
      <c r="P146" s="209"/>
      <c r="Q146" s="209"/>
      <c r="R146" s="209"/>
    </row>
    <row r="147" spans="1:18">
      <c r="A147" s="209"/>
      <c r="B147" s="209"/>
      <c r="C147" s="209"/>
      <c r="D147" s="209"/>
      <c r="E147" s="209"/>
      <c r="F147" s="209"/>
      <c r="G147" s="209"/>
      <c r="H147" s="209"/>
      <c r="I147" s="209"/>
      <c r="J147" s="209"/>
      <c r="K147" s="209"/>
      <c r="L147" s="209"/>
      <c r="M147" s="209"/>
      <c r="N147" s="209"/>
      <c r="O147" s="209"/>
      <c r="P147" s="209"/>
      <c r="Q147" s="209"/>
      <c r="R147" s="209"/>
    </row>
    <row r="148" spans="1:18">
      <c r="A148" s="209"/>
      <c r="B148" s="209"/>
      <c r="C148" s="209"/>
      <c r="D148" s="209"/>
      <c r="E148" s="209"/>
      <c r="F148" s="209"/>
      <c r="G148" s="209"/>
      <c r="H148" s="209"/>
      <c r="I148" s="209"/>
      <c r="J148" s="209"/>
      <c r="K148" s="209"/>
      <c r="L148" s="209"/>
      <c r="M148" s="209"/>
      <c r="N148" s="209"/>
      <c r="O148" s="209"/>
      <c r="P148" s="209"/>
      <c r="Q148" s="209"/>
      <c r="R148" s="209"/>
    </row>
    <row r="149" spans="1:18">
      <c r="A149" s="209"/>
      <c r="B149" s="209"/>
      <c r="C149" s="209"/>
      <c r="D149" s="209"/>
      <c r="E149" s="209"/>
      <c r="F149" s="209"/>
      <c r="G149" s="209"/>
      <c r="H149" s="209"/>
      <c r="I149" s="209"/>
      <c r="J149" s="209"/>
      <c r="K149" s="209"/>
      <c r="L149" s="209"/>
      <c r="M149" s="209"/>
      <c r="N149" s="209"/>
      <c r="O149" s="209"/>
      <c r="P149" s="209"/>
      <c r="Q149" s="209"/>
      <c r="R149" s="209"/>
    </row>
    <row r="150" spans="1:18">
      <c r="A150" s="209"/>
      <c r="B150" s="209"/>
      <c r="C150" s="209"/>
      <c r="D150" s="209"/>
      <c r="E150" s="209"/>
      <c r="F150" s="209"/>
      <c r="G150" s="209"/>
      <c r="H150" s="209"/>
      <c r="I150" s="209"/>
      <c r="J150" s="209"/>
      <c r="K150" s="209"/>
      <c r="L150" s="209"/>
      <c r="M150" s="209"/>
      <c r="N150" s="209"/>
      <c r="O150" s="209"/>
      <c r="P150" s="209"/>
      <c r="Q150" s="209"/>
      <c r="R150" s="209"/>
    </row>
    <row r="151" spans="1:18">
      <c r="A151" s="209"/>
      <c r="B151" s="209"/>
      <c r="C151" s="209"/>
      <c r="D151" s="209"/>
      <c r="E151" s="209"/>
      <c r="F151" s="209"/>
      <c r="G151" s="209"/>
      <c r="H151" s="209"/>
      <c r="I151" s="209"/>
      <c r="J151" s="209"/>
      <c r="K151" s="209"/>
      <c r="L151" s="209"/>
      <c r="M151" s="209"/>
      <c r="N151" s="209"/>
      <c r="O151" s="209"/>
      <c r="P151" s="209"/>
      <c r="Q151" s="209"/>
      <c r="R151" s="209"/>
    </row>
    <row r="152" spans="1:18">
      <c r="A152" s="209"/>
      <c r="B152" s="209"/>
      <c r="C152" s="209"/>
      <c r="D152" s="209"/>
      <c r="E152" s="209"/>
      <c r="F152" s="209"/>
      <c r="G152" s="209"/>
      <c r="H152" s="209"/>
      <c r="I152" s="209"/>
      <c r="J152" s="209"/>
      <c r="K152" s="209"/>
      <c r="L152" s="209"/>
      <c r="M152" s="209"/>
      <c r="N152" s="209"/>
      <c r="O152" s="209"/>
      <c r="P152" s="209"/>
      <c r="Q152" s="209"/>
      <c r="R152" s="209"/>
    </row>
    <row r="153" spans="1:18">
      <c r="A153" s="209"/>
      <c r="B153" s="209"/>
      <c r="C153" s="209"/>
      <c r="D153" s="209"/>
      <c r="E153" s="209"/>
      <c r="F153" s="209"/>
      <c r="G153" s="209"/>
      <c r="H153" s="209"/>
      <c r="I153" s="209"/>
      <c r="J153" s="209"/>
      <c r="K153" s="209"/>
      <c r="L153" s="209"/>
      <c r="M153" s="209"/>
      <c r="N153" s="209"/>
      <c r="O153" s="209"/>
      <c r="P153" s="209"/>
      <c r="Q153" s="209"/>
      <c r="R153" s="209"/>
    </row>
    <row r="154" spans="1:18">
      <c r="A154" s="209"/>
      <c r="B154" s="209"/>
      <c r="C154" s="209"/>
      <c r="D154" s="209"/>
      <c r="E154" s="209"/>
      <c r="F154" s="209"/>
      <c r="G154" s="209"/>
      <c r="H154" s="209"/>
      <c r="I154" s="209"/>
      <c r="J154" s="209"/>
      <c r="K154" s="209"/>
      <c r="L154" s="209"/>
      <c r="M154" s="209"/>
      <c r="N154" s="209"/>
      <c r="O154" s="209"/>
      <c r="P154" s="209"/>
      <c r="Q154" s="209"/>
      <c r="R154" s="209"/>
    </row>
    <row r="155" spans="1:18">
      <c r="A155" s="209"/>
      <c r="B155" s="209"/>
      <c r="C155" s="209"/>
      <c r="D155" s="209"/>
      <c r="E155" s="209"/>
      <c r="F155" s="209"/>
      <c r="G155" s="209"/>
      <c r="H155" s="209"/>
      <c r="I155" s="209"/>
      <c r="J155" s="209"/>
      <c r="K155" s="209"/>
      <c r="L155" s="209"/>
      <c r="M155" s="209"/>
      <c r="N155" s="209"/>
      <c r="O155" s="209"/>
      <c r="P155" s="209"/>
      <c r="Q155" s="209"/>
      <c r="R155" s="209"/>
    </row>
    <row r="156" spans="1:18">
      <c r="A156" s="209"/>
      <c r="B156" s="209"/>
      <c r="C156" s="209"/>
      <c r="D156" s="209"/>
      <c r="E156" s="209"/>
      <c r="F156" s="209"/>
      <c r="G156" s="209"/>
      <c r="H156" s="209"/>
      <c r="I156" s="209"/>
      <c r="J156" s="209"/>
      <c r="K156" s="209"/>
      <c r="L156" s="209"/>
      <c r="M156" s="209"/>
      <c r="N156" s="209"/>
      <c r="O156" s="209"/>
      <c r="P156" s="209"/>
      <c r="Q156" s="209"/>
      <c r="R156" s="209"/>
    </row>
    <row r="157" spans="1:18">
      <c r="A157" s="209"/>
      <c r="B157" s="209"/>
      <c r="C157" s="209"/>
      <c r="D157" s="209"/>
      <c r="E157" s="209"/>
      <c r="F157" s="209"/>
      <c r="G157" s="209"/>
      <c r="H157" s="209"/>
      <c r="I157" s="209"/>
      <c r="J157" s="209"/>
      <c r="K157" s="209"/>
      <c r="L157" s="209"/>
      <c r="M157" s="209"/>
      <c r="N157" s="209"/>
      <c r="O157" s="209"/>
      <c r="P157" s="209"/>
      <c r="Q157" s="209"/>
      <c r="R157" s="209"/>
    </row>
    <row r="158" spans="1:18">
      <c r="A158" s="209"/>
      <c r="B158" s="209"/>
      <c r="C158" s="209"/>
      <c r="D158" s="209"/>
      <c r="E158" s="209"/>
      <c r="F158" s="209"/>
      <c r="G158" s="209"/>
      <c r="H158" s="209"/>
      <c r="I158" s="209"/>
      <c r="J158" s="209"/>
      <c r="K158" s="209"/>
      <c r="L158" s="209"/>
      <c r="M158" s="209"/>
      <c r="N158" s="209"/>
      <c r="O158" s="209"/>
      <c r="P158" s="209"/>
      <c r="Q158" s="209"/>
      <c r="R158" s="209"/>
    </row>
    <row r="159" spans="1:18">
      <c r="A159" s="209"/>
      <c r="B159" s="209"/>
      <c r="C159" s="209"/>
      <c r="D159" s="209"/>
      <c r="E159" s="209"/>
      <c r="F159" s="209"/>
      <c r="G159" s="209"/>
      <c r="H159" s="209"/>
      <c r="I159" s="209"/>
      <c r="J159" s="209"/>
      <c r="K159" s="209"/>
      <c r="L159" s="209"/>
      <c r="M159" s="209"/>
      <c r="N159" s="209"/>
      <c r="O159" s="209"/>
      <c r="P159" s="209"/>
      <c r="Q159" s="209"/>
      <c r="R159" s="209"/>
    </row>
    <row r="160" spans="1:18">
      <c r="A160" s="209"/>
      <c r="B160" s="209"/>
      <c r="C160" s="209"/>
      <c r="D160" s="209"/>
      <c r="E160" s="209"/>
      <c r="F160" s="209"/>
      <c r="G160" s="209"/>
      <c r="H160" s="209"/>
      <c r="I160" s="209"/>
      <c r="J160" s="209"/>
      <c r="K160" s="209"/>
      <c r="L160" s="209"/>
      <c r="M160" s="209"/>
      <c r="N160" s="209"/>
      <c r="O160" s="209"/>
      <c r="P160" s="209"/>
      <c r="Q160" s="209"/>
      <c r="R160" s="209"/>
    </row>
    <row r="161" spans="1:18">
      <c r="A161" s="209"/>
      <c r="B161" s="209"/>
      <c r="C161" s="209"/>
      <c r="D161" s="209"/>
      <c r="E161" s="209"/>
      <c r="F161" s="209"/>
      <c r="G161" s="209"/>
      <c r="H161" s="209"/>
      <c r="I161" s="209"/>
      <c r="J161" s="209"/>
      <c r="K161" s="209"/>
      <c r="L161" s="209"/>
      <c r="M161" s="209"/>
      <c r="N161" s="209"/>
      <c r="O161" s="209"/>
      <c r="P161" s="209"/>
      <c r="Q161" s="209"/>
      <c r="R161" s="209"/>
    </row>
    <row r="162" spans="1:18">
      <c r="A162" s="209"/>
      <c r="B162" s="209"/>
      <c r="C162" s="209"/>
      <c r="D162" s="209"/>
      <c r="E162" s="209"/>
      <c r="F162" s="209"/>
      <c r="G162" s="209"/>
      <c r="H162" s="209"/>
      <c r="I162" s="209"/>
      <c r="J162" s="209"/>
      <c r="K162" s="209"/>
      <c r="L162" s="209"/>
      <c r="M162" s="209"/>
      <c r="N162" s="209"/>
      <c r="O162" s="209"/>
      <c r="P162" s="209"/>
      <c r="Q162" s="209"/>
      <c r="R162" s="209"/>
    </row>
    <row r="163" spans="1:18">
      <c r="A163" s="209"/>
      <c r="B163" s="209"/>
      <c r="C163" s="209"/>
      <c r="D163" s="209"/>
      <c r="E163" s="209"/>
      <c r="F163" s="209"/>
      <c r="G163" s="209"/>
      <c r="H163" s="209"/>
      <c r="I163" s="209"/>
      <c r="J163" s="209"/>
      <c r="K163" s="209"/>
      <c r="L163" s="209"/>
      <c r="M163" s="209"/>
      <c r="N163" s="209"/>
      <c r="O163" s="209"/>
      <c r="P163" s="209"/>
      <c r="Q163" s="209"/>
      <c r="R163" s="209"/>
    </row>
    <row r="164" spans="1:18">
      <c r="A164" s="209"/>
      <c r="B164" s="209"/>
      <c r="C164" s="209"/>
      <c r="D164" s="209"/>
      <c r="E164" s="209"/>
      <c r="F164" s="209"/>
      <c r="G164" s="209"/>
      <c r="H164" s="209"/>
      <c r="I164" s="209"/>
      <c r="J164" s="209"/>
      <c r="K164" s="209"/>
      <c r="L164" s="209"/>
      <c r="M164" s="209"/>
      <c r="N164" s="209"/>
      <c r="O164" s="209"/>
      <c r="P164" s="209"/>
      <c r="Q164" s="209"/>
      <c r="R164" s="209"/>
    </row>
    <row r="165" spans="1:18">
      <c r="A165" s="209"/>
      <c r="B165" s="209"/>
      <c r="C165" s="209"/>
      <c r="D165" s="209"/>
      <c r="E165" s="209"/>
      <c r="F165" s="209"/>
      <c r="G165" s="209"/>
      <c r="H165" s="209"/>
      <c r="I165" s="209"/>
      <c r="J165" s="209"/>
      <c r="K165" s="209"/>
      <c r="L165" s="209"/>
      <c r="M165" s="209"/>
      <c r="N165" s="209"/>
      <c r="O165" s="209"/>
      <c r="P165" s="209"/>
      <c r="Q165" s="209"/>
      <c r="R165" s="209"/>
    </row>
    <row r="166" spans="1:18">
      <c r="A166" s="209"/>
      <c r="B166" s="209"/>
      <c r="C166" s="209"/>
      <c r="D166" s="209"/>
      <c r="E166" s="209"/>
      <c r="F166" s="209"/>
      <c r="G166" s="209"/>
      <c r="H166" s="209"/>
      <c r="I166" s="209"/>
      <c r="J166" s="209"/>
      <c r="K166" s="209"/>
      <c r="L166" s="209"/>
      <c r="M166" s="209"/>
      <c r="N166" s="209"/>
      <c r="O166" s="209"/>
      <c r="P166" s="209"/>
      <c r="Q166" s="209"/>
      <c r="R166" s="209"/>
    </row>
    <row r="167" spans="1:18">
      <c r="A167" s="209"/>
      <c r="B167" s="209"/>
      <c r="C167" s="209"/>
      <c r="D167" s="209"/>
      <c r="E167" s="209"/>
      <c r="F167" s="209"/>
      <c r="G167" s="209"/>
      <c r="H167" s="209"/>
      <c r="I167" s="209"/>
      <c r="J167" s="209"/>
      <c r="K167" s="209"/>
      <c r="L167" s="209"/>
      <c r="M167" s="209"/>
      <c r="N167" s="209"/>
      <c r="O167" s="209"/>
      <c r="P167" s="209"/>
      <c r="Q167" s="209"/>
      <c r="R167" s="209"/>
    </row>
    <row r="168" spans="1:18">
      <c r="A168" s="209"/>
      <c r="B168" s="209"/>
      <c r="C168" s="209"/>
      <c r="D168" s="209"/>
      <c r="E168" s="209"/>
      <c r="F168" s="209"/>
      <c r="G168" s="209"/>
      <c r="H168" s="209"/>
      <c r="I168" s="209"/>
      <c r="J168" s="209"/>
      <c r="K168" s="209"/>
      <c r="L168" s="209"/>
      <c r="M168" s="209"/>
      <c r="N168" s="209"/>
      <c r="O168" s="209"/>
      <c r="P168" s="209"/>
      <c r="Q168" s="209"/>
      <c r="R168" s="209"/>
    </row>
    <row r="169" spans="1:18">
      <c r="A169" s="209"/>
      <c r="B169" s="209"/>
      <c r="C169" s="209"/>
      <c r="D169" s="209"/>
      <c r="E169" s="209"/>
      <c r="F169" s="209"/>
      <c r="G169" s="209"/>
      <c r="H169" s="209"/>
      <c r="I169" s="209"/>
      <c r="J169" s="209"/>
      <c r="K169" s="209"/>
      <c r="L169" s="209"/>
      <c r="M169" s="209"/>
      <c r="N169" s="209"/>
      <c r="O169" s="209"/>
      <c r="P169" s="209"/>
      <c r="Q169" s="209"/>
      <c r="R169" s="209"/>
    </row>
  </sheetData>
  <sheetProtection algorithmName="SHA-512" hashValue="4AFEX4u5UdRcQ/bMW2arqhtC+yyUkLrS9iXdl84vhzHbGa/HYw6K+yxiyZBbKqYEafGwKvAyR+VvboKUqFl2UA==" saltValue="hvpjsrtpmr3zS5Fixky76A==" spinCount="100000" sheet="1" objects="1" scenarios="1"/>
  <mergeCells count="140">
    <mergeCell ref="F43:H44"/>
    <mergeCell ref="F25:H25"/>
    <mergeCell ref="F26:H26"/>
    <mergeCell ref="B25:C25"/>
    <mergeCell ref="B26:C26"/>
    <mergeCell ref="B27:C27"/>
    <mergeCell ref="B28:C28"/>
    <mergeCell ref="F29:H29"/>
    <mergeCell ref="F31:H31"/>
    <mergeCell ref="B19:C19"/>
    <mergeCell ref="B58:C58"/>
    <mergeCell ref="B30:C30"/>
    <mergeCell ref="B57:C57"/>
    <mergeCell ref="K57:L57"/>
    <mergeCell ref="K30:L30"/>
    <mergeCell ref="F20:H20"/>
    <mergeCell ref="F21:H21"/>
    <mergeCell ref="F22:H22"/>
    <mergeCell ref="F23:H23"/>
    <mergeCell ref="F24:H24"/>
    <mergeCell ref="K20:L20"/>
    <mergeCell ref="K21:L21"/>
    <mergeCell ref="K22:L22"/>
    <mergeCell ref="K23:L23"/>
    <mergeCell ref="K24:L24"/>
    <mergeCell ref="B45:C45"/>
    <mergeCell ref="B46:C46"/>
    <mergeCell ref="F46:H46"/>
    <mergeCell ref="B32:L32"/>
    <mergeCell ref="F55:H55"/>
    <mergeCell ref="K53:L53"/>
    <mergeCell ref="K54:L54"/>
    <mergeCell ref="K55:L55"/>
    <mergeCell ref="K18:L18"/>
    <mergeCell ref="F18:H18"/>
    <mergeCell ref="K56:L56"/>
    <mergeCell ref="B43:C44"/>
    <mergeCell ref="J70:K70"/>
    <mergeCell ref="F70:G70"/>
    <mergeCell ref="B3:C3"/>
    <mergeCell ref="B4:C4"/>
    <mergeCell ref="J3:J4"/>
    <mergeCell ref="K31:L31"/>
    <mergeCell ref="B29:C29"/>
    <mergeCell ref="B31:C31"/>
    <mergeCell ref="K11:L11"/>
    <mergeCell ref="K12:L12"/>
    <mergeCell ref="K13:L13"/>
    <mergeCell ref="K14:L14"/>
    <mergeCell ref="K25:L25"/>
    <mergeCell ref="K26:L26"/>
    <mergeCell ref="K27:L27"/>
    <mergeCell ref="K28:L28"/>
    <mergeCell ref="K19:L19"/>
    <mergeCell ref="K58:L58"/>
    <mergeCell ref="F19:H19"/>
    <mergeCell ref="B10:C11"/>
    <mergeCell ref="H6:I6"/>
    <mergeCell ref="H7:I7"/>
    <mergeCell ref="K17:L17"/>
    <mergeCell ref="F15:H15"/>
    <mergeCell ref="F16:H16"/>
    <mergeCell ref="F17:H17"/>
    <mergeCell ref="K15:L15"/>
    <mergeCell ref="K16:L16"/>
    <mergeCell ref="B59:C59"/>
    <mergeCell ref="K44:L44"/>
    <mergeCell ref="K45:L45"/>
    <mergeCell ref="K46:L46"/>
    <mergeCell ref="K52:L52"/>
    <mergeCell ref="B52:C52"/>
    <mergeCell ref="F56:H56"/>
    <mergeCell ref="F58:H58"/>
    <mergeCell ref="B56:C56"/>
    <mergeCell ref="B53:C53"/>
    <mergeCell ref="B54:C54"/>
    <mergeCell ref="B55:C55"/>
    <mergeCell ref="B51:C51"/>
    <mergeCell ref="K59:L59"/>
    <mergeCell ref="F59:H59"/>
    <mergeCell ref="F52:H52"/>
    <mergeCell ref="D10:D11"/>
    <mergeCell ref="B15:C15"/>
    <mergeCell ref="B16:C16"/>
    <mergeCell ref="B17:C17"/>
    <mergeCell ref="E10:E11"/>
    <mergeCell ref="I10:L10"/>
    <mergeCell ref="F10:H11"/>
    <mergeCell ref="F12:H12"/>
    <mergeCell ref="F13:H13"/>
    <mergeCell ref="B12:C12"/>
    <mergeCell ref="B13:C13"/>
    <mergeCell ref="B85:P85"/>
    <mergeCell ref="B67:P67"/>
    <mergeCell ref="F57:H57"/>
    <mergeCell ref="F30:H30"/>
    <mergeCell ref="K29:L29"/>
    <mergeCell ref="K47:L47"/>
    <mergeCell ref="K48:L48"/>
    <mergeCell ref="K49:L49"/>
    <mergeCell ref="K50:L50"/>
    <mergeCell ref="K51:L51"/>
    <mergeCell ref="C37:E37"/>
    <mergeCell ref="F51:H51"/>
    <mergeCell ref="C41:E41"/>
    <mergeCell ref="B47:C47"/>
    <mergeCell ref="B48:C48"/>
    <mergeCell ref="B49:C49"/>
    <mergeCell ref="B50:C50"/>
    <mergeCell ref="F53:H53"/>
    <mergeCell ref="F54:H54"/>
    <mergeCell ref="F50:H50"/>
    <mergeCell ref="G37:K38"/>
    <mergeCell ref="D43:D44"/>
    <mergeCell ref="E43:E44"/>
    <mergeCell ref="I43:L43"/>
    <mergeCell ref="F45:H45"/>
    <mergeCell ref="G40:K41"/>
    <mergeCell ref="F47:H47"/>
    <mergeCell ref="F48:H48"/>
    <mergeCell ref="F49:H49"/>
    <mergeCell ref="B18:C18"/>
    <mergeCell ref="D1:L1"/>
    <mergeCell ref="D2:L2"/>
    <mergeCell ref="F27:H27"/>
    <mergeCell ref="F28:H28"/>
    <mergeCell ref="B9:L9"/>
    <mergeCell ref="B6:C6"/>
    <mergeCell ref="B1:C1"/>
    <mergeCell ref="B2:C2"/>
    <mergeCell ref="F3:I3"/>
    <mergeCell ref="F4:I4"/>
    <mergeCell ref="K3:L4"/>
    <mergeCell ref="F14:H14"/>
    <mergeCell ref="B14:C14"/>
    <mergeCell ref="D6:F6"/>
    <mergeCell ref="D7:F7"/>
    <mergeCell ref="B7:C7"/>
    <mergeCell ref="K6:L6"/>
    <mergeCell ref="K7:L7"/>
  </mergeCells>
  <dataValidations count="5">
    <dataValidation type="list" allowBlank="1" showInputMessage="1" showErrorMessage="1" sqref="F12:H31">
      <formula1>$F$72:$F$75</formula1>
    </dataValidation>
    <dataValidation type="list" allowBlank="1" showInputMessage="1" showErrorMessage="1" sqref="D45:D59">
      <formula1>$C$90:$C$93</formula1>
    </dataValidation>
    <dataValidation type="list" allowBlank="1" showInputMessage="1" showErrorMessage="1" sqref="F45:H59">
      <formula1>$F$96:$F$99</formula1>
    </dataValidation>
    <dataValidation type="list" allowBlank="1" showInputMessage="1" showErrorMessage="1" sqref="F34 F36:F37 F40">
      <formula1>$D$72:$D$74</formula1>
    </dataValidation>
    <dataValidation type="list" allowBlank="1" showInputMessage="1" showErrorMessage="1" sqref="D12:D31">
      <formula1>$J$72:$J$79</formula1>
    </dataValidation>
  </dataValidations>
  <hyperlinks>
    <hyperlink ref="D2:L2" r:id="rId1" display="(See NECB/ZEBP alteration requirements)"/>
    <hyperlink ref="C37:E37" r:id="rId2" display="https://vancouver.ca/files/cov/alterations-language-supporting-necb2015-effective-jul-1-2020.pdf"/>
  </hyperlinks>
  <printOptions horizontalCentered="1" verticalCentered="1"/>
  <pageMargins left="0.5" right="0.5" top="0.55118110236220497" bottom="0.39370078740157499" header="0.31496062992126" footer="0.31496062992126"/>
  <pageSetup scale="87" orientation="portrait" r:id="rId3"/>
  <drawing r:id="rId4"/>
  <legacyDrawing r:id="rId5"/>
  <extLst>
    <ext xmlns:x14="http://schemas.microsoft.com/office/spreadsheetml/2009/9/main" uri="{CCE6A557-97BC-4b89-ADB6-D9C93CAAB3DF}">
      <x14:dataValidations xmlns:xm="http://schemas.microsoft.com/office/excel/2006/main" count="1">
        <x14:dataValidation type="list" showInputMessage="1" showErrorMessage="1">
          <x14:formula1>
            <xm:f>'Code Tables'!$B$4:$B$12</xm:f>
          </x14:formula1>
          <xm:sqref>H12:H31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9"/>
  <sheetViews>
    <sheetView showGridLines="0" zoomScaleNormal="100" workbookViewId="0"/>
  </sheetViews>
  <sheetFormatPr defaultColWidth="9.1796875" defaultRowHeight="14.5"/>
  <cols>
    <col min="1" max="1" width="2.54296875" style="1" customWidth="1"/>
    <col min="2" max="2" width="4.54296875" style="1" customWidth="1"/>
    <col min="3" max="3" width="8.54296875" style="2" customWidth="1"/>
    <col min="4" max="4" width="13.54296875" style="1" customWidth="1"/>
    <col min="5" max="5" width="7.54296875" style="2" customWidth="1"/>
    <col min="6" max="6" width="7.7265625" style="1" customWidth="1"/>
    <col min="7" max="7" width="8.7265625" style="2" customWidth="1"/>
    <col min="8" max="8" width="7.7265625" style="2" customWidth="1"/>
    <col min="9" max="9" width="9.7265625" style="2" customWidth="1"/>
    <col min="10" max="10" width="8.7265625" style="2" customWidth="1"/>
    <col min="11" max="11" width="7.7265625" style="2" customWidth="1"/>
    <col min="12" max="13" width="6.7265625" style="2" customWidth="1"/>
    <col min="14" max="14" width="12.7265625" style="1" customWidth="1"/>
    <col min="15" max="15" width="5.1796875" style="1" customWidth="1"/>
    <col min="16" max="16" width="9.1796875" style="1"/>
    <col min="17" max="17" width="10.81640625" style="1" hidden="1" customWidth="1"/>
    <col min="18" max="18" width="11.54296875" style="2" hidden="1" customWidth="1"/>
    <col min="19" max="19" width="10.81640625" style="2" customWidth="1"/>
    <col min="20" max="16384" width="9.1796875" style="1"/>
  </cols>
  <sheetData>
    <row r="1" spans="1:21" s="2" customFormat="1" ht="22" customHeight="1">
      <c r="A1" s="209"/>
      <c r="B1" s="549"/>
      <c r="C1" s="550"/>
      <c r="D1" s="543" t="s">
        <v>4274</v>
      </c>
      <c r="E1" s="544"/>
      <c r="F1" s="544"/>
      <c r="G1" s="544"/>
      <c r="H1" s="544"/>
      <c r="I1" s="544"/>
      <c r="J1" s="544"/>
      <c r="K1" s="544"/>
      <c r="L1" s="544"/>
      <c r="M1" s="544"/>
      <c r="N1" s="545"/>
      <c r="O1" s="251"/>
      <c r="P1" s="187"/>
      <c r="Q1" s="209"/>
      <c r="R1" s="209"/>
      <c r="S1" s="209"/>
      <c r="T1" s="209"/>
      <c r="U1" s="209"/>
    </row>
    <row r="2" spans="1:21" s="2" customFormat="1" ht="13" customHeight="1">
      <c r="A2" s="209"/>
      <c r="B2" s="551"/>
      <c r="C2" s="552"/>
      <c r="D2" s="546" t="s">
        <v>4273</v>
      </c>
      <c r="E2" s="472"/>
      <c r="F2" s="472"/>
      <c r="G2" s="472"/>
      <c r="H2" s="472"/>
      <c r="I2" s="472"/>
      <c r="J2" s="472"/>
      <c r="K2" s="472"/>
      <c r="L2" s="472"/>
      <c r="M2" s="472"/>
      <c r="N2" s="473"/>
      <c r="O2" s="209"/>
      <c r="P2" s="187"/>
      <c r="Q2" s="209"/>
      <c r="R2" s="209"/>
      <c r="S2" s="209"/>
      <c r="T2" s="209"/>
      <c r="U2" s="209"/>
    </row>
    <row r="3" spans="1:21" s="2" customFormat="1" ht="13" customHeight="1">
      <c r="A3" s="209"/>
      <c r="B3" s="528" t="s">
        <v>4250</v>
      </c>
      <c r="C3" s="529"/>
      <c r="D3" s="298" t="str">
        <f>IF('SAMPLE Checklist - Alterations'!H3="","",'SAMPLE Checklist - Alterations'!H3)</f>
        <v/>
      </c>
      <c r="E3" s="486">
        <f>IF('SAMPLE Checklist - Alterations'!K3="","",'SAMPLE Checklist - Alterations'!K3)</f>
        <v>4324</v>
      </c>
      <c r="F3" s="486"/>
      <c r="G3" s="566" t="str">
        <f>IF('SAMPLE Checklist - Alterations'!O3="","",'SAMPLE Checklist - Alterations'!O3)</f>
        <v>ABERDEEN STREET</v>
      </c>
      <c r="H3" s="566"/>
      <c r="I3" s="566"/>
      <c r="J3" s="566"/>
      <c r="K3" s="567"/>
      <c r="L3" s="559" t="s">
        <v>4254</v>
      </c>
      <c r="M3" s="560"/>
      <c r="N3" s="555" t="str">
        <f>IF('SAMPLE Checklist - Alterations'!AE3="","",'SAMPLE Checklist - Alterations'!AE3)</f>
        <v>BP 2023-07536</v>
      </c>
      <c r="O3" s="209"/>
      <c r="P3" s="209"/>
      <c r="Q3" s="209"/>
      <c r="R3" s="209"/>
      <c r="S3" s="209"/>
      <c r="T3" s="209"/>
      <c r="U3" s="209"/>
    </row>
    <row r="4" spans="1:21" s="2" customFormat="1" ht="13" customHeight="1">
      <c r="A4" s="209"/>
      <c r="B4" s="528" t="s">
        <v>4249</v>
      </c>
      <c r="C4" s="529"/>
      <c r="D4" s="298" t="str">
        <f>IF('SAMPLE Checklist - Alterations'!H4="","",'SAMPLE Checklist - Alterations'!H4)</f>
        <v/>
      </c>
      <c r="E4" s="486" t="str">
        <f>IF('SAMPLE Checklist - Alterations'!K4="","",'SAMPLE Checklist - Alterations'!K4)</f>
        <v/>
      </c>
      <c r="F4" s="486"/>
      <c r="G4" s="566" t="str">
        <f>IF('SAMPLE Checklist - Alterations'!O4="","",'SAMPLE Checklist - Alterations'!O4)</f>
        <v/>
      </c>
      <c r="H4" s="566"/>
      <c r="I4" s="566"/>
      <c r="J4" s="566"/>
      <c r="K4" s="567"/>
      <c r="L4" s="561"/>
      <c r="M4" s="562"/>
      <c r="N4" s="556"/>
      <c r="O4" s="209"/>
      <c r="P4" s="209"/>
      <c r="Q4" s="209"/>
      <c r="R4" s="209"/>
      <c r="S4" s="209"/>
      <c r="T4" s="209"/>
      <c r="U4" s="209"/>
    </row>
    <row r="5" spans="1:21" s="2" customFormat="1" ht="5.25" customHeight="1">
      <c r="A5" s="209"/>
      <c r="B5" s="217"/>
      <c r="C5" s="194"/>
      <c r="D5" s="194"/>
      <c r="E5" s="194"/>
      <c r="F5" s="194"/>
      <c r="G5" s="194"/>
      <c r="H5" s="194"/>
      <c r="I5" s="194"/>
      <c r="J5" s="194"/>
      <c r="K5" s="194"/>
      <c r="L5" s="194"/>
      <c r="M5" s="194"/>
      <c r="N5" s="218"/>
      <c r="O5" s="209"/>
      <c r="P5" s="209"/>
      <c r="Q5" s="209"/>
      <c r="R5" s="209"/>
      <c r="S5" s="209"/>
      <c r="T5" s="209"/>
      <c r="U5" s="209"/>
    </row>
    <row r="6" spans="1:21" s="2" customFormat="1" ht="13" customHeight="1">
      <c r="A6" s="209"/>
      <c r="B6" s="528" t="s">
        <v>4258</v>
      </c>
      <c r="C6" s="529"/>
      <c r="D6" s="558"/>
      <c r="E6" s="558"/>
      <c r="F6" s="558"/>
      <c r="G6" s="558"/>
      <c r="H6" s="220" t="s">
        <v>4255</v>
      </c>
      <c r="I6" s="573"/>
      <c r="J6" s="574"/>
      <c r="K6" s="575"/>
      <c r="L6" s="563" t="s">
        <v>4256</v>
      </c>
      <c r="M6" s="529"/>
      <c r="N6" s="250"/>
      <c r="O6" s="209"/>
      <c r="P6" s="209"/>
      <c r="Q6" s="209"/>
      <c r="R6" s="209"/>
      <c r="S6" s="209"/>
      <c r="T6" s="209"/>
      <c r="U6" s="209"/>
    </row>
    <row r="7" spans="1:21" s="2" customFormat="1" ht="13" customHeight="1">
      <c r="A7" s="209"/>
      <c r="B7" s="528" t="s">
        <v>4257</v>
      </c>
      <c r="C7" s="529"/>
      <c r="D7" s="558"/>
      <c r="E7" s="558"/>
      <c r="F7" s="558"/>
      <c r="G7" s="558"/>
      <c r="H7" s="220" t="s">
        <v>4255</v>
      </c>
      <c r="I7" s="573"/>
      <c r="J7" s="574"/>
      <c r="K7" s="575"/>
      <c r="L7" s="563" t="s">
        <v>4256</v>
      </c>
      <c r="M7" s="529"/>
      <c r="N7" s="250"/>
      <c r="O7" s="209"/>
      <c r="P7" s="209"/>
      <c r="Q7" s="209"/>
      <c r="R7" s="209"/>
      <c r="S7" s="209"/>
      <c r="T7" s="209"/>
      <c r="U7" s="209"/>
    </row>
    <row r="8" spans="1:21" s="2" customFormat="1" ht="5.25" customHeight="1" thickBot="1">
      <c r="A8" s="209"/>
      <c r="B8" s="221"/>
      <c r="C8" s="222"/>
      <c r="D8" s="222"/>
      <c r="E8" s="222"/>
      <c r="F8" s="222"/>
      <c r="G8" s="222"/>
      <c r="H8" s="222"/>
      <c r="I8" s="222"/>
      <c r="J8" s="222"/>
      <c r="K8" s="222"/>
      <c r="L8" s="222"/>
      <c r="M8" s="222"/>
      <c r="N8" s="223"/>
      <c r="O8" s="209"/>
      <c r="P8" s="209"/>
      <c r="Q8" s="209"/>
      <c r="R8" s="209"/>
      <c r="S8" s="209"/>
      <c r="T8" s="209"/>
      <c r="U8" s="209"/>
    </row>
    <row r="9" spans="1:21" ht="20.149999999999999" customHeight="1">
      <c r="A9" s="209"/>
      <c r="B9" s="547" t="s">
        <v>4300</v>
      </c>
      <c r="C9" s="548"/>
      <c r="D9" s="548"/>
      <c r="E9" s="548"/>
      <c r="F9" s="548"/>
      <c r="G9" s="553" t="s">
        <v>4307</v>
      </c>
      <c r="H9" s="557"/>
      <c r="I9" s="557"/>
      <c r="J9" s="554"/>
      <c r="K9" s="553" t="s">
        <v>4299</v>
      </c>
      <c r="L9" s="554"/>
      <c r="M9" s="564" t="s">
        <v>4303</v>
      </c>
      <c r="N9" s="565"/>
      <c r="O9" s="209"/>
      <c r="P9" s="209"/>
      <c r="Q9" s="568" t="s">
        <v>4309</v>
      </c>
      <c r="R9" s="568" t="s">
        <v>4310</v>
      </c>
      <c r="S9" s="209"/>
      <c r="T9" s="209"/>
      <c r="U9" s="209"/>
    </row>
    <row r="10" spans="1:21" s="2" customFormat="1" ht="14.15" customHeight="1">
      <c r="A10" s="209"/>
      <c r="B10" s="571" t="s">
        <v>4297</v>
      </c>
      <c r="C10" s="576" t="s">
        <v>4301</v>
      </c>
      <c r="D10" s="578"/>
      <c r="E10" s="579"/>
      <c r="F10" s="569" t="s">
        <v>4298</v>
      </c>
      <c r="G10" s="568" t="s">
        <v>4244</v>
      </c>
      <c r="H10" s="568" t="s">
        <v>4304</v>
      </c>
      <c r="I10" s="568" t="s">
        <v>4305</v>
      </c>
      <c r="J10" s="568" t="s">
        <v>4308</v>
      </c>
      <c r="K10" s="568" t="s">
        <v>4239</v>
      </c>
      <c r="L10" s="568" t="s">
        <v>4280</v>
      </c>
      <c r="M10" s="576" t="s">
        <v>4306</v>
      </c>
      <c r="N10" s="299" t="str">
        <f>IF(R47&gt;2000,"Replaced LP","Applicable")</f>
        <v>Applicable</v>
      </c>
      <c r="O10" s="209"/>
      <c r="P10" s="209"/>
      <c r="Q10" s="568"/>
      <c r="R10" s="568"/>
      <c r="S10" s="209"/>
      <c r="T10" s="209"/>
      <c r="U10" s="209"/>
    </row>
    <row r="11" spans="1:21" s="2" customFormat="1" ht="14.15" customHeight="1">
      <c r="A11" s="209"/>
      <c r="B11" s="572"/>
      <c r="C11" s="577"/>
      <c r="D11" s="580"/>
      <c r="E11" s="581"/>
      <c r="F11" s="570"/>
      <c r="G11" s="568"/>
      <c r="H11" s="568"/>
      <c r="I11" s="568"/>
      <c r="J11" s="568"/>
      <c r="K11" s="568"/>
      <c r="L11" s="568"/>
      <c r="M11" s="577"/>
      <c r="N11" s="300" t="str">
        <f>IF(R47&gt;2000,R47&amp;" W","Controls")</f>
        <v>Controls</v>
      </c>
      <c r="O11" s="209"/>
      <c r="P11" s="209"/>
      <c r="Q11" s="568"/>
      <c r="R11" s="568"/>
      <c r="S11" s="209"/>
      <c r="T11" s="209"/>
      <c r="U11" s="209"/>
    </row>
    <row r="12" spans="1:21">
      <c r="A12" s="209"/>
      <c r="B12" s="242"/>
      <c r="C12" s="537" t="s">
        <v>270</v>
      </c>
      <c r="D12" s="538"/>
      <c r="E12" s="539"/>
      <c r="F12" s="243">
        <v>2500</v>
      </c>
      <c r="G12" s="243">
        <v>2800</v>
      </c>
      <c r="H12" s="244">
        <v>200</v>
      </c>
      <c r="I12" s="243">
        <v>400</v>
      </c>
      <c r="J12" s="301">
        <f>G12+H12-I12</f>
        <v>2600</v>
      </c>
      <c r="K12" s="302">
        <f>IF(F12=0,"",J12/F12)</f>
        <v>1.04</v>
      </c>
      <c r="L12" s="303">
        <f>IF(C12="","",VLOOKUP(C12,'Code Tables'!I$60:J$163,2,FALSE)/10.764)</f>
        <v>0.98476402824228915</v>
      </c>
      <c r="M12" s="304" t="str">
        <f>IF(K12="","",IF(I12&gt;G12,"Fail",IF(K12&gt;L12,IF(H12&gt;IF(K12&gt;L12,I12/2,""),"Fail","Pass"),"N/A")))</f>
        <v>Pass</v>
      </c>
      <c r="N12" s="305" t="str">
        <f>IF(K12="","",IF(R$47&gt;2000,"Part 4","4.2.2.1.(20)"))</f>
        <v>4.2.2.1.(20)</v>
      </c>
      <c r="O12" s="209"/>
      <c r="P12" s="209"/>
      <c r="Q12" s="252">
        <f>IF(L12="","",F12*L12)</f>
        <v>2461.9100706057229</v>
      </c>
      <c r="R12" s="252">
        <f>MIN(H12:I12)</f>
        <v>200</v>
      </c>
      <c r="S12" s="253"/>
      <c r="T12" s="209"/>
      <c r="U12" s="256"/>
    </row>
    <row r="13" spans="1:21">
      <c r="A13" s="209"/>
      <c r="B13" s="242"/>
      <c r="C13" s="537" t="s">
        <v>4364</v>
      </c>
      <c r="D13" s="538"/>
      <c r="E13" s="539"/>
      <c r="F13" s="243">
        <v>100</v>
      </c>
      <c r="G13" s="243">
        <v>90</v>
      </c>
      <c r="H13" s="244">
        <v>70</v>
      </c>
      <c r="I13" s="243">
        <v>90</v>
      </c>
      <c r="J13" s="301">
        <f t="shared" ref="J13:J46" si="0">G13+H13-I13</f>
        <v>70</v>
      </c>
      <c r="K13" s="302">
        <f t="shared" ref="K13:K46" si="1">IF(F13=0,"",J13/F13)</f>
        <v>0.7</v>
      </c>
      <c r="L13" s="303">
        <f>IF(C13="","",VLOOKUP(C13,'Code Tables'!I$60:J$163,2,FALSE)/10.764)</f>
        <v>1.1148272017837235</v>
      </c>
      <c r="M13" s="304" t="str">
        <f t="shared" ref="M13:M46" si="2">IF(K13="","",IF(I13&gt;G13,"Fail",IF(K13&gt;L13,IF(H13&gt;IF(K13&gt;L13,I13/2,""),"Fail","Pass"),"N/A")))</f>
        <v>N/A</v>
      </c>
      <c r="N13" s="306" t="str">
        <f t="shared" ref="N13:N46" si="3">IF(K13="","",IF(R$47&gt;2000,"Part 4","4.2.2.1.(20)"))</f>
        <v>4.2.2.1.(20)</v>
      </c>
      <c r="O13" s="209"/>
      <c r="P13" s="209"/>
      <c r="Q13" s="252">
        <f t="shared" ref="Q13:Q46" si="4">IF(L13="","",F13*L13)</f>
        <v>111.48272017837235</v>
      </c>
      <c r="R13" s="252">
        <f t="shared" ref="R13:R46" si="5">MIN(H13:I13)</f>
        <v>70</v>
      </c>
      <c r="S13" s="254"/>
      <c r="T13" s="209"/>
      <c r="U13" s="209"/>
    </row>
    <row r="14" spans="1:21" ht="14.5" customHeight="1">
      <c r="A14" s="209"/>
      <c r="B14" s="242"/>
      <c r="C14" s="537" t="s">
        <v>4364</v>
      </c>
      <c r="D14" s="538"/>
      <c r="E14" s="539"/>
      <c r="F14" s="243">
        <v>120</v>
      </c>
      <c r="G14" s="243">
        <v>90</v>
      </c>
      <c r="H14" s="244">
        <v>70</v>
      </c>
      <c r="I14" s="243">
        <v>90</v>
      </c>
      <c r="J14" s="301">
        <f t="shared" si="0"/>
        <v>70</v>
      </c>
      <c r="K14" s="302">
        <f t="shared" si="1"/>
        <v>0.58333333333333337</v>
      </c>
      <c r="L14" s="303">
        <f>IF(C14="","",VLOOKUP(C14,'Code Tables'!I$60:J$163,2,FALSE)/10.764)</f>
        <v>1.1148272017837235</v>
      </c>
      <c r="M14" s="304" t="str">
        <f t="shared" si="2"/>
        <v>N/A</v>
      </c>
      <c r="N14" s="306" t="str">
        <f t="shared" si="3"/>
        <v>4.2.2.1.(20)</v>
      </c>
      <c r="O14" s="209"/>
      <c r="P14" s="209"/>
      <c r="Q14" s="252">
        <f t="shared" si="4"/>
        <v>133.77926421404683</v>
      </c>
      <c r="R14" s="252">
        <f t="shared" si="5"/>
        <v>70</v>
      </c>
      <c r="S14" s="254"/>
      <c r="T14" s="209"/>
      <c r="U14" s="209"/>
    </row>
    <row r="15" spans="1:21" s="2" customFormat="1" ht="14.5" customHeight="1">
      <c r="A15" s="209"/>
      <c r="B15" s="242"/>
      <c r="C15" s="537" t="s">
        <v>4364</v>
      </c>
      <c r="D15" s="538"/>
      <c r="E15" s="539"/>
      <c r="F15" s="243">
        <v>120</v>
      </c>
      <c r="G15" s="243">
        <v>90</v>
      </c>
      <c r="H15" s="244">
        <v>80</v>
      </c>
      <c r="I15" s="243">
        <v>90</v>
      </c>
      <c r="J15" s="301">
        <f t="shared" si="0"/>
        <v>80</v>
      </c>
      <c r="K15" s="302">
        <f t="shared" si="1"/>
        <v>0.66666666666666663</v>
      </c>
      <c r="L15" s="303">
        <f>IF(C15="","",VLOOKUP(C15,'Code Tables'!I$60:J$163,2,FALSE)/10.764)</f>
        <v>1.1148272017837235</v>
      </c>
      <c r="M15" s="304" t="str">
        <f t="shared" si="2"/>
        <v>N/A</v>
      </c>
      <c r="N15" s="306" t="str">
        <f t="shared" si="3"/>
        <v>4.2.2.1.(20)</v>
      </c>
      <c r="O15" s="209"/>
      <c r="P15" s="209"/>
      <c r="Q15" s="252">
        <f t="shared" si="4"/>
        <v>133.77926421404683</v>
      </c>
      <c r="R15" s="252">
        <f t="shared" si="5"/>
        <v>80</v>
      </c>
      <c r="S15" s="254"/>
      <c r="T15" s="209"/>
      <c r="U15" s="209"/>
    </row>
    <row r="16" spans="1:21" s="2" customFormat="1" ht="14.5" customHeight="1">
      <c r="A16" s="209"/>
      <c r="B16" s="242"/>
      <c r="C16" s="537" t="s">
        <v>4364</v>
      </c>
      <c r="D16" s="538"/>
      <c r="E16" s="539"/>
      <c r="F16" s="243">
        <v>130</v>
      </c>
      <c r="G16" s="243">
        <v>110</v>
      </c>
      <c r="H16" s="244">
        <v>80</v>
      </c>
      <c r="I16" s="243">
        <v>110</v>
      </c>
      <c r="J16" s="301">
        <f t="shared" si="0"/>
        <v>80</v>
      </c>
      <c r="K16" s="302">
        <f t="shared" si="1"/>
        <v>0.61538461538461542</v>
      </c>
      <c r="L16" s="303">
        <f>IF(C16="","",VLOOKUP(C16,'Code Tables'!I$60:J$163,2,FALSE)/10.764)</f>
        <v>1.1148272017837235</v>
      </c>
      <c r="M16" s="304" t="str">
        <f t="shared" si="2"/>
        <v>N/A</v>
      </c>
      <c r="N16" s="306" t="str">
        <f t="shared" si="3"/>
        <v>4.2.2.1.(20)</v>
      </c>
      <c r="O16" s="209"/>
      <c r="P16" s="209"/>
      <c r="Q16" s="252">
        <f t="shared" si="4"/>
        <v>144.92753623188406</v>
      </c>
      <c r="R16" s="252">
        <f t="shared" si="5"/>
        <v>80</v>
      </c>
      <c r="S16" s="254"/>
      <c r="T16" s="209"/>
      <c r="U16" s="209"/>
    </row>
    <row r="17" spans="1:21" s="2" customFormat="1" ht="14.5" customHeight="1">
      <c r="A17" s="209"/>
      <c r="B17" s="242"/>
      <c r="C17" s="537" t="s">
        <v>4364</v>
      </c>
      <c r="D17" s="538"/>
      <c r="E17" s="539"/>
      <c r="F17" s="243">
        <v>130</v>
      </c>
      <c r="G17" s="243">
        <v>110</v>
      </c>
      <c r="H17" s="244">
        <v>80</v>
      </c>
      <c r="I17" s="243">
        <v>110</v>
      </c>
      <c r="J17" s="301">
        <f t="shared" si="0"/>
        <v>80</v>
      </c>
      <c r="K17" s="302">
        <f t="shared" si="1"/>
        <v>0.61538461538461542</v>
      </c>
      <c r="L17" s="303">
        <f>IF(C17="","",VLOOKUP(C17,'Code Tables'!I$60:J$163,2,FALSE)/10.764)</f>
        <v>1.1148272017837235</v>
      </c>
      <c r="M17" s="304" t="str">
        <f t="shared" si="2"/>
        <v>N/A</v>
      </c>
      <c r="N17" s="306" t="str">
        <f t="shared" si="3"/>
        <v>4.2.2.1.(20)</v>
      </c>
      <c r="O17" s="209"/>
      <c r="P17" s="209"/>
      <c r="Q17" s="252">
        <f t="shared" si="4"/>
        <v>144.92753623188406</v>
      </c>
      <c r="R17" s="252">
        <f t="shared" si="5"/>
        <v>80</v>
      </c>
      <c r="S17" s="254"/>
      <c r="T17" s="209"/>
      <c r="U17" s="209"/>
    </row>
    <row r="18" spans="1:21" s="2" customFormat="1">
      <c r="A18" s="209"/>
      <c r="B18" s="242"/>
      <c r="C18" s="537" t="s">
        <v>177</v>
      </c>
      <c r="D18" s="538"/>
      <c r="E18" s="539"/>
      <c r="F18" s="243">
        <v>750</v>
      </c>
      <c r="G18" s="243">
        <v>1100</v>
      </c>
      <c r="H18" s="244">
        <v>500</v>
      </c>
      <c r="I18" s="243">
        <v>900</v>
      </c>
      <c r="J18" s="301">
        <f t="shared" si="0"/>
        <v>700</v>
      </c>
      <c r="K18" s="302">
        <f t="shared" si="1"/>
        <v>0.93333333333333335</v>
      </c>
      <c r="L18" s="303">
        <f>IF(C18="","",VLOOKUP(C18,'Code Tables'!I$60:J$163,2,FALSE)/10.764)</f>
        <v>1.235600148643627</v>
      </c>
      <c r="M18" s="304" t="str">
        <f t="shared" si="2"/>
        <v>N/A</v>
      </c>
      <c r="N18" s="306" t="str">
        <f t="shared" si="3"/>
        <v>4.2.2.1.(20)</v>
      </c>
      <c r="O18" s="209"/>
      <c r="P18" s="209"/>
      <c r="Q18" s="252">
        <f t="shared" si="4"/>
        <v>926.70011148272022</v>
      </c>
      <c r="R18" s="252">
        <f t="shared" si="5"/>
        <v>500</v>
      </c>
      <c r="S18" s="254"/>
      <c r="T18" s="209"/>
      <c r="U18" s="209"/>
    </row>
    <row r="19" spans="1:21" s="2" customFormat="1" ht="14.5" customHeight="1">
      <c r="A19" s="209"/>
      <c r="B19" s="242"/>
      <c r="C19" s="537"/>
      <c r="D19" s="538"/>
      <c r="E19" s="539"/>
      <c r="F19" s="243"/>
      <c r="G19" s="243"/>
      <c r="H19" s="244"/>
      <c r="I19" s="243"/>
      <c r="J19" s="301">
        <f t="shared" si="0"/>
        <v>0</v>
      </c>
      <c r="K19" s="302" t="str">
        <f t="shared" si="1"/>
        <v/>
      </c>
      <c r="L19" s="303" t="str">
        <f>IF(C19="","",VLOOKUP(C19,'Code Tables'!I$60:J$163,2,FALSE)/10.764)</f>
        <v/>
      </c>
      <c r="M19" s="304" t="str">
        <f t="shared" si="2"/>
        <v/>
      </c>
      <c r="N19" s="306" t="str">
        <f t="shared" si="3"/>
        <v/>
      </c>
      <c r="O19" s="209"/>
      <c r="P19" s="209"/>
      <c r="Q19" s="252" t="str">
        <f t="shared" si="4"/>
        <v/>
      </c>
      <c r="R19" s="252">
        <f t="shared" si="5"/>
        <v>0</v>
      </c>
      <c r="S19" s="254"/>
      <c r="T19" s="209"/>
      <c r="U19" s="209"/>
    </row>
    <row r="20" spans="1:21" s="2" customFormat="1" ht="14.5" customHeight="1">
      <c r="A20" s="209"/>
      <c r="B20" s="242"/>
      <c r="C20" s="537"/>
      <c r="D20" s="538"/>
      <c r="E20" s="539"/>
      <c r="F20" s="243"/>
      <c r="G20" s="243"/>
      <c r="H20" s="244"/>
      <c r="I20" s="243"/>
      <c r="J20" s="301">
        <f t="shared" si="0"/>
        <v>0</v>
      </c>
      <c r="K20" s="302" t="str">
        <f t="shared" si="1"/>
        <v/>
      </c>
      <c r="L20" s="303" t="str">
        <f>IF(C20="","",VLOOKUP(C20,'Code Tables'!I$60:J$163,2,FALSE)/10.764)</f>
        <v/>
      </c>
      <c r="M20" s="304" t="str">
        <f t="shared" si="2"/>
        <v/>
      </c>
      <c r="N20" s="306" t="str">
        <f t="shared" si="3"/>
        <v/>
      </c>
      <c r="O20" s="209"/>
      <c r="P20" s="209"/>
      <c r="Q20" s="252" t="str">
        <f t="shared" si="4"/>
        <v/>
      </c>
      <c r="R20" s="252">
        <f t="shared" si="5"/>
        <v>0</v>
      </c>
      <c r="S20" s="254"/>
      <c r="T20" s="209"/>
      <c r="U20" s="209"/>
    </row>
    <row r="21" spans="1:21" s="2" customFormat="1" ht="14.5" customHeight="1">
      <c r="A21" s="209"/>
      <c r="B21" s="242"/>
      <c r="C21" s="537"/>
      <c r="D21" s="538"/>
      <c r="E21" s="539"/>
      <c r="F21" s="243"/>
      <c r="G21" s="243"/>
      <c r="H21" s="244"/>
      <c r="I21" s="243"/>
      <c r="J21" s="301">
        <f t="shared" si="0"/>
        <v>0</v>
      </c>
      <c r="K21" s="302" t="str">
        <f t="shared" si="1"/>
        <v/>
      </c>
      <c r="L21" s="303" t="str">
        <f>IF(C21="","",VLOOKUP(C21,'Code Tables'!I$60:J$163,2,FALSE)/10.764)</f>
        <v/>
      </c>
      <c r="M21" s="304" t="str">
        <f t="shared" si="2"/>
        <v/>
      </c>
      <c r="N21" s="306" t="str">
        <f t="shared" si="3"/>
        <v/>
      </c>
      <c r="O21" s="209"/>
      <c r="P21" s="209"/>
      <c r="Q21" s="252" t="str">
        <f t="shared" si="4"/>
        <v/>
      </c>
      <c r="R21" s="252">
        <f t="shared" si="5"/>
        <v>0</v>
      </c>
      <c r="S21" s="254"/>
      <c r="T21" s="209"/>
      <c r="U21" s="209"/>
    </row>
    <row r="22" spans="1:21" s="2" customFormat="1" ht="14.5" customHeight="1">
      <c r="A22" s="209"/>
      <c r="B22" s="242"/>
      <c r="C22" s="537"/>
      <c r="D22" s="538"/>
      <c r="E22" s="539"/>
      <c r="F22" s="243"/>
      <c r="G22" s="243"/>
      <c r="H22" s="244"/>
      <c r="I22" s="243"/>
      <c r="J22" s="301">
        <f t="shared" si="0"/>
        <v>0</v>
      </c>
      <c r="K22" s="302" t="str">
        <f t="shared" si="1"/>
        <v/>
      </c>
      <c r="L22" s="303" t="str">
        <f>IF(C22="","",VLOOKUP(C22,'Code Tables'!I$60:J$163,2,FALSE)/10.764)</f>
        <v/>
      </c>
      <c r="M22" s="304" t="str">
        <f t="shared" si="2"/>
        <v/>
      </c>
      <c r="N22" s="306" t="str">
        <f t="shared" si="3"/>
        <v/>
      </c>
      <c r="O22" s="209"/>
      <c r="P22" s="209"/>
      <c r="Q22" s="252" t="str">
        <f t="shared" si="4"/>
        <v/>
      </c>
      <c r="R22" s="252">
        <f t="shared" si="5"/>
        <v>0</v>
      </c>
      <c r="S22" s="254"/>
      <c r="T22" s="209"/>
      <c r="U22" s="209"/>
    </row>
    <row r="23" spans="1:21" s="2" customFormat="1" ht="14.5" customHeight="1">
      <c r="A23" s="209"/>
      <c r="B23" s="242"/>
      <c r="C23" s="537"/>
      <c r="D23" s="538"/>
      <c r="E23" s="539"/>
      <c r="F23" s="243"/>
      <c r="G23" s="243"/>
      <c r="H23" s="244"/>
      <c r="I23" s="243"/>
      <c r="J23" s="301">
        <f t="shared" si="0"/>
        <v>0</v>
      </c>
      <c r="K23" s="302" t="str">
        <f t="shared" si="1"/>
        <v/>
      </c>
      <c r="L23" s="303" t="str">
        <f>IF(C23="","",VLOOKUP(C23,'Code Tables'!I$60:J$163,2,FALSE)/10.764)</f>
        <v/>
      </c>
      <c r="M23" s="304" t="str">
        <f t="shared" si="2"/>
        <v/>
      </c>
      <c r="N23" s="306" t="str">
        <f t="shared" si="3"/>
        <v/>
      </c>
      <c r="O23" s="209"/>
      <c r="P23" s="209"/>
      <c r="Q23" s="252" t="str">
        <f t="shared" si="4"/>
        <v/>
      </c>
      <c r="R23" s="252">
        <f t="shared" si="5"/>
        <v>0</v>
      </c>
      <c r="S23" s="254"/>
      <c r="T23" s="209"/>
      <c r="U23" s="209"/>
    </row>
    <row r="24" spans="1:21" s="2" customFormat="1" ht="14.5" customHeight="1">
      <c r="A24" s="209"/>
      <c r="B24" s="242"/>
      <c r="C24" s="537"/>
      <c r="D24" s="538"/>
      <c r="E24" s="539"/>
      <c r="F24" s="243"/>
      <c r="G24" s="243"/>
      <c r="H24" s="244"/>
      <c r="I24" s="243"/>
      <c r="J24" s="301">
        <f t="shared" si="0"/>
        <v>0</v>
      </c>
      <c r="K24" s="302" t="str">
        <f t="shared" si="1"/>
        <v/>
      </c>
      <c r="L24" s="303" t="str">
        <f>IF(C24="","",VLOOKUP(C24,'Code Tables'!I$60:J$163,2,FALSE)/10.764)</f>
        <v/>
      </c>
      <c r="M24" s="304" t="str">
        <f t="shared" si="2"/>
        <v/>
      </c>
      <c r="N24" s="306" t="str">
        <f t="shared" si="3"/>
        <v/>
      </c>
      <c r="O24" s="209"/>
      <c r="P24" s="209"/>
      <c r="Q24" s="252" t="str">
        <f t="shared" si="4"/>
        <v/>
      </c>
      <c r="R24" s="252">
        <f t="shared" si="5"/>
        <v>0</v>
      </c>
      <c r="S24" s="254"/>
      <c r="T24" s="209"/>
      <c r="U24" s="209"/>
    </row>
    <row r="25" spans="1:21" s="2" customFormat="1">
      <c r="A25" s="209"/>
      <c r="B25" s="242"/>
      <c r="C25" s="537"/>
      <c r="D25" s="538"/>
      <c r="E25" s="539"/>
      <c r="F25" s="243"/>
      <c r="G25" s="243"/>
      <c r="H25" s="244"/>
      <c r="I25" s="243"/>
      <c r="J25" s="301">
        <f t="shared" si="0"/>
        <v>0</v>
      </c>
      <c r="K25" s="302" t="str">
        <f t="shared" si="1"/>
        <v/>
      </c>
      <c r="L25" s="303" t="str">
        <f>IF(C25="","",VLOOKUP(C25,'Code Tables'!I$60:J$163,2,FALSE)/10.764)</f>
        <v/>
      </c>
      <c r="M25" s="304" t="str">
        <f t="shared" si="2"/>
        <v/>
      </c>
      <c r="N25" s="306" t="str">
        <f t="shared" si="3"/>
        <v/>
      </c>
      <c r="O25" s="209"/>
      <c r="P25" s="209"/>
      <c r="Q25" s="252" t="str">
        <f t="shared" si="4"/>
        <v/>
      </c>
      <c r="R25" s="252">
        <f t="shared" si="5"/>
        <v>0</v>
      </c>
      <c r="S25" s="254"/>
      <c r="T25" s="209"/>
      <c r="U25" s="209"/>
    </row>
    <row r="26" spans="1:21" s="2" customFormat="1">
      <c r="A26" s="209"/>
      <c r="B26" s="242"/>
      <c r="C26" s="537"/>
      <c r="D26" s="538"/>
      <c r="E26" s="539"/>
      <c r="F26" s="243"/>
      <c r="G26" s="243"/>
      <c r="H26" s="244"/>
      <c r="I26" s="243"/>
      <c r="J26" s="301">
        <f t="shared" si="0"/>
        <v>0</v>
      </c>
      <c r="K26" s="302" t="str">
        <f t="shared" si="1"/>
        <v/>
      </c>
      <c r="L26" s="303" t="str">
        <f>IF(C26="","",VLOOKUP(C26,'Code Tables'!I$60:J$163,2,FALSE)/10.764)</f>
        <v/>
      </c>
      <c r="M26" s="304" t="str">
        <f t="shared" si="2"/>
        <v/>
      </c>
      <c r="N26" s="306" t="str">
        <f t="shared" si="3"/>
        <v/>
      </c>
      <c r="O26" s="209"/>
      <c r="P26" s="209"/>
      <c r="Q26" s="252" t="str">
        <f t="shared" si="4"/>
        <v/>
      </c>
      <c r="R26" s="252">
        <f t="shared" si="5"/>
        <v>0</v>
      </c>
      <c r="S26" s="254"/>
      <c r="T26" s="209"/>
      <c r="U26" s="209"/>
    </row>
    <row r="27" spans="1:21" s="2" customFormat="1" ht="15" customHeight="1">
      <c r="A27" s="209"/>
      <c r="B27" s="242"/>
      <c r="C27" s="537"/>
      <c r="D27" s="538"/>
      <c r="E27" s="539"/>
      <c r="F27" s="243"/>
      <c r="G27" s="243"/>
      <c r="H27" s="244"/>
      <c r="I27" s="243"/>
      <c r="J27" s="301">
        <f t="shared" si="0"/>
        <v>0</v>
      </c>
      <c r="K27" s="302" t="str">
        <f t="shared" si="1"/>
        <v/>
      </c>
      <c r="L27" s="303" t="str">
        <f>IF(C27="","",VLOOKUP(C27,'Code Tables'!I$60:J$163,2,FALSE)/10.764)</f>
        <v/>
      </c>
      <c r="M27" s="304" t="str">
        <f t="shared" si="2"/>
        <v/>
      </c>
      <c r="N27" s="306" t="str">
        <f t="shared" si="3"/>
        <v/>
      </c>
      <c r="O27" s="209"/>
      <c r="P27" s="209"/>
      <c r="Q27" s="252" t="str">
        <f t="shared" si="4"/>
        <v/>
      </c>
      <c r="R27" s="252">
        <f t="shared" si="5"/>
        <v>0</v>
      </c>
      <c r="S27" s="254"/>
      <c r="T27" s="209"/>
      <c r="U27" s="209"/>
    </row>
    <row r="28" spans="1:21" s="2" customFormat="1" ht="15" customHeight="1">
      <c r="A28" s="209"/>
      <c r="B28" s="242"/>
      <c r="C28" s="537"/>
      <c r="D28" s="538"/>
      <c r="E28" s="539"/>
      <c r="F28" s="243"/>
      <c r="G28" s="243"/>
      <c r="H28" s="244"/>
      <c r="I28" s="243"/>
      <c r="J28" s="301">
        <f t="shared" si="0"/>
        <v>0</v>
      </c>
      <c r="K28" s="302" t="str">
        <f t="shared" si="1"/>
        <v/>
      </c>
      <c r="L28" s="303" t="str">
        <f>IF(C28="","",VLOOKUP(C28,'Code Tables'!I$60:J$163,2,FALSE)/10.764)</f>
        <v/>
      </c>
      <c r="M28" s="304" t="str">
        <f t="shared" si="2"/>
        <v/>
      </c>
      <c r="N28" s="306" t="str">
        <f t="shared" si="3"/>
        <v/>
      </c>
      <c r="O28" s="209"/>
      <c r="P28" s="209"/>
      <c r="Q28" s="252" t="str">
        <f t="shared" si="4"/>
        <v/>
      </c>
      <c r="R28" s="252">
        <f t="shared" si="5"/>
        <v>0</v>
      </c>
      <c r="S28" s="254"/>
      <c r="T28" s="209"/>
      <c r="U28" s="209"/>
    </row>
    <row r="29" spans="1:21" s="2" customFormat="1" ht="15" customHeight="1">
      <c r="A29" s="209"/>
      <c r="B29" s="242"/>
      <c r="C29" s="537"/>
      <c r="D29" s="538"/>
      <c r="E29" s="539"/>
      <c r="F29" s="243"/>
      <c r="G29" s="243"/>
      <c r="H29" s="244"/>
      <c r="I29" s="243"/>
      <c r="J29" s="301">
        <f t="shared" si="0"/>
        <v>0</v>
      </c>
      <c r="K29" s="302" t="str">
        <f t="shared" si="1"/>
        <v/>
      </c>
      <c r="L29" s="303" t="str">
        <f>IF(C29="","",VLOOKUP(C29,'Code Tables'!I$60:J$163,2,FALSE)/10.764)</f>
        <v/>
      </c>
      <c r="M29" s="304" t="str">
        <f t="shared" si="2"/>
        <v/>
      </c>
      <c r="N29" s="306" t="str">
        <f t="shared" si="3"/>
        <v/>
      </c>
      <c r="O29" s="209"/>
      <c r="P29" s="209"/>
      <c r="Q29" s="252" t="str">
        <f t="shared" si="4"/>
        <v/>
      </c>
      <c r="R29" s="252">
        <f t="shared" si="5"/>
        <v>0</v>
      </c>
      <c r="S29" s="254"/>
      <c r="T29" s="209"/>
      <c r="U29" s="209"/>
    </row>
    <row r="30" spans="1:21" ht="15" customHeight="1">
      <c r="A30" s="209"/>
      <c r="B30" s="242"/>
      <c r="C30" s="537"/>
      <c r="D30" s="538"/>
      <c r="E30" s="539"/>
      <c r="F30" s="243"/>
      <c r="G30" s="243"/>
      <c r="H30" s="244"/>
      <c r="I30" s="243"/>
      <c r="J30" s="301">
        <f t="shared" si="0"/>
        <v>0</v>
      </c>
      <c r="K30" s="302" t="str">
        <f t="shared" si="1"/>
        <v/>
      </c>
      <c r="L30" s="303" t="str">
        <f>IF(C30="","",VLOOKUP(C30,'Code Tables'!I$60:J$163,2,FALSE)/10.764)</f>
        <v/>
      </c>
      <c r="M30" s="304" t="str">
        <f t="shared" si="2"/>
        <v/>
      </c>
      <c r="N30" s="306" t="str">
        <f t="shared" si="3"/>
        <v/>
      </c>
      <c r="O30" s="209"/>
      <c r="P30" s="209"/>
      <c r="Q30" s="252" t="str">
        <f t="shared" si="4"/>
        <v/>
      </c>
      <c r="R30" s="252">
        <f t="shared" si="5"/>
        <v>0</v>
      </c>
      <c r="S30" s="254"/>
      <c r="T30" s="209"/>
      <c r="U30" s="209"/>
    </row>
    <row r="31" spans="1:21" ht="15" customHeight="1">
      <c r="A31" s="209"/>
      <c r="B31" s="242"/>
      <c r="C31" s="537"/>
      <c r="D31" s="538"/>
      <c r="E31" s="539"/>
      <c r="F31" s="243"/>
      <c r="G31" s="243"/>
      <c r="H31" s="244"/>
      <c r="I31" s="243"/>
      <c r="J31" s="301">
        <f t="shared" si="0"/>
        <v>0</v>
      </c>
      <c r="K31" s="302" t="str">
        <f t="shared" si="1"/>
        <v/>
      </c>
      <c r="L31" s="303" t="str">
        <f>IF(C31="","",VLOOKUP(C31,'Code Tables'!I$60:J$163,2,FALSE)/10.764)</f>
        <v/>
      </c>
      <c r="M31" s="304" t="str">
        <f t="shared" si="2"/>
        <v/>
      </c>
      <c r="N31" s="306" t="str">
        <f t="shared" si="3"/>
        <v/>
      </c>
      <c r="O31" s="209"/>
      <c r="P31" s="209"/>
      <c r="Q31" s="252" t="str">
        <f t="shared" si="4"/>
        <v/>
      </c>
      <c r="R31" s="252">
        <f t="shared" si="5"/>
        <v>0</v>
      </c>
      <c r="S31" s="254"/>
      <c r="T31" s="209"/>
      <c r="U31" s="209"/>
    </row>
    <row r="32" spans="1:21" ht="15" customHeight="1">
      <c r="A32" s="209"/>
      <c r="B32" s="242"/>
      <c r="C32" s="537"/>
      <c r="D32" s="538"/>
      <c r="E32" s="539"/>
      <c r="F32" s="243"/>
      <c r="G32" s="243"/>
      <c r="H32" s="244"/>
      <c r="I32" s="243"/>
      <c r="J32" s="301">
        <f t="shared" si="0"/>
        <v>0</v>
      </c>
      <c r="K32" s="302" t="str">
        <f t="shared" si="1"/>
        <v/>
      </c>
      <c r="L32" s="303" t="str">
        <f>IF(C32="","",VLOOKUP(C32,'Code Tables'!I$60:J$163,2,FALSE)/10.764)</f>
        <v/>
      </c>
      <c r="M32" s="304" t="str">
        <f t="shared" si="2"/>
        <v/>
      </c>
      <c r="N32" s="306" t="str">
        <f t="shared" si="3"/>
        <v/>
      </c>
      <c r="O32" s="209"/>
      <c r="P32" s="209"/>
      <c r="Q32" s="252" t="str">
        <f t="shared" si="4"/>
        <v/>
      </c>
      <c r="R32" s="252">
        <f t="shared" si="5"/>
        <v>0</v>
      </c>
      <c r="S32" s="254"/>
      <c r="T32" s="209"/>
      <c r="U32" s="209"/>
    </row>
    <row r="33" spans="1:21" ht="15" customHeight="1">
      <c r="A33" s="209"/>
      <c r="B33" s="242"/>
      <c r="C33" s="537"/>
      <c r="D33" s="538"/>
      <c r="E33" s="539"/>
      <c r="F33" s="243"/>
      <c r="G33" s="243"/>
      <c r="H33" s="244"/>
      <c r="I33" s="243"/>
      <c r="J33" s="301">
        <f t="shared" si="0"/>
        <v>0</v>
      </c>
      <c r="K33" s="302" t="str">
        <f t="shared" si="1"/>
        <v/>
      </c>
      <c r="L33" s="303" t="str">
        <f>IF(C33="","",VLOOKUP(C33,'Code Tables'!I$60:J$163,2,FALSE)/10.764)</f>
        <v/>
      </c>
      <c r="M33" s="304" t="str">
        <f t="shared" si="2"/>
        <v/>
      </c>
      <c r="N33" s="306" t="str">
        <f t="shared" si="3"/>
        <v/>
      </c>
      <c r="O33" s="209"/>
      <c r="P33" s="209"/>
      <c r="Q33" s="252" t="str">
        <f t="shared" si="4"/>
        <v/>
      </c>
      <c r="R33" s="252">
        <f t="shared" si="5"/>
        <v>0</v>
      </c>
      <c r="S33" s="254"/>
      <c r="T33" s="209"/>
      <c r="U33" s="209"/>
    </row>
    <row r="34" spans="1:21" ht="15" customHeight="1">
      <c r="A34" s="209"/>
      <c r="B34" s="242"/>
      <c r="C34" s="537"/>
      <c r="D34" s="538"/>
      <c r="E34" s="539"/>
      <c r="F34" s="243"/>
      <c r="G34" s="243"/>
      <c r="H34" s="244"/>
      <c r="I34" s="243"/>
      <c r="J34" s="301">
        <f t="shared" si="0"/>
        <v>0</v>
      </c>
      <c r="K34" s="302" t="str">
        <f t="shared" si="1"/>
        <v/>
      </c>
      <c r="L34" s="303" t="str">
        <f>IF(C34="","",VLOOKUP(C34,'Code Tables'!I$60:J$163,2,FALSE)/10.764)</f>
        <v/>
      </c>
      <c r="M34" s="304" t="str">
        <f t="shared" si="2"/>
        <v/>
      </c>
      <c r="N34" s="306" t="str">
        <f t="shared" si="3"/>
        <v/>
      </c>
      <c r="O34" s="209"/>
      <c r="P34" s="209"/>
      <c r="Q34" s="252" t="str">
        <f t="shared" si="4"/>
        <v/>
      </c>
      <c r="R34" s="252">
        <f t="shared" si="5"/>
        <v>0</v>
      </c>
      <c r="S34" s="254"/>
      <c r="T34" s="209"/>
      <c r="U34" s="209"/>
    </row>
    <row r="35" spans="1:21" ht="15" customHeight="1">
      <c r="A35" s="209"/>
      <c r="B35" s="242"/>
      <c r="C35" s="537"/>
      <c r="D35" s="538"/>
      <c r="E35" s="539"/>
      <c r="F35" s="243"/>
      <c r="G35" s="243"/>
      <c r="H35" s="244"/>
      <c r="I35" s="243"/>
      <c r="J35" s="301">
        <f t="shared" si="0"/>
        <v>0</v>
      </c>
      <c r="K35" s="302" t="str">
        <f t="shared" si="1"/>
        <v/>
      </c>
      <c r="L35" s="303" t="str">
        <f>IF(C35="","",VLOOKUP(C35,'Code Tables'!I$60:J$163,2,FALSE)/10.764)</f>
        <v/>
      </c>
      <c r="M35" s="304" t="str">
        <f t="shared" si="2"/>
        <v/>
      </c>
      <c r="N35" s="306" t="str">
        <f t="shared" si="3"/>
        <v/>
      </c>
      <c r="O35" s="209"/>
      <c r="P35" s="209"/>
      <c r="Q35" s="252" t="str">
        <f t="shared" si="4"/>
        <v/>
      </c>
      <c r="R35" s="252">
        <f t="shared" si="5"/>
        <v>0</v>
      </c>
      <c r="S35" s="254"/>
      <c r="T35" s="209"/>
      <c r="U35" s="209"/>
    </row>
    <row r="36" spans="1:21" ht="15" customHeight="1">
      <c r="A36" s="209"/>
      <c r="B36" s="242"/>
      <c r="C36" s="537"/>
      <c r="D36" s="538"/>
      <c r="E36" s="539"/>
      <c r="F36" s="243"/>
      <c r="G36" s="243"/>
      <c r="H36" s="244"/>
      <c r="I36" s="243"/>
      <c r="J36" s="301">
        <f t="shared" si="0"/>
        <v>0</v>
      </c>
      <c r="K36" s="302" t="str">
        <f t="shared" si="1"/>
        <v/>
      </c>
      <c r="L36" s="303" t="str">
        <f>IF(C36="","",VLOOKUP(C36,'Code Tables'!I$60:J$163,2,FALSE)/10.764)</f>
        <v/>
      </c>
      <c r="M36" s="304" t="str">
        <f t="shared" si="2"/>
        <v/>
      </c>
      <c r="N36" s="306" t="str">
        <f t="shared" si="3"/>
        <v/>
      </c>
      <c r="O36" s="209"/>
      <c r="P36" s="209"/>
      <c r="Q36" s="252" t="str">
        <f t="shared" si="4"/>
        <v/>
      </c>
      <c r="R36" s="252">
        <f t="shared" si="5"/>
        <v>0</v>
      </c>
      <c r="S36" s="254"/>
      <c r="T36" s="209"/>
      <c r="U36" s="209"/>
    </row>
    <row r="37" spans="1:21" ht="15" customHeight="1">
      <c r="A37" s="209"/>
      <c r="B37" s="242"/>
      <c r="C37" s="537"/>
      <c r="D37" s="538"/>
      <c r="E37" s="539"/>
      <c r="F37" s="243"/>
      <c r="G37" s="243"/>
      <c r="H37" s="244"/>
      <c r="I37" s="243"/>
      <c r="J37" s="301">
        <f t="shared" si="0"/>
        <v>0</v>
      </c>
      <c r="K37" s="302" t="str">
        <f t="shared" si="1"/>
        <v/>
      </c>
      <c r="L37" s="303" t="str">
        <f>IF(C37="","",VLOOKUP(C37,'Code Tables'!I$60:J$163,2,FALSE)/10.764)</f>
        <v/>
      </c>
      <c r="M37" s="304" t="str">
        <f t="shared" si="2"/>
        <v/>
      </c>
      <c r="N37" s="306" t="str">
        <f t="shared" si="3"/>
        <v/>
      </c>
      <c r="O37" s="209"/>
      <c r="P37" s="209"/>
      <c r="Q37" s="252" t="str">
        <f t="shared" si="4"/>
        <v/>
      </c>
      <c r="R37" s="252">
        <f t="shared" si="5"/>
        <v>0</v>
      </c>
      <c r="S37" s="254"/>
      <c r="T37" s="209"/>
      <c r="U37" s="209"/>
    </row>
    <row r="38" spans="1:21" ht="15" customHeight="1">
      <c r="A38" s="209"/>
      <c r="B38" s="242"/>
      <c r="C38" s="537"/>
      <c r="D38" s="538"/>
      <c r="E38" s="539"/>
      <c r="F38" s="243"/>
      <c r="G38" s="243"/>
      <c r="H38" s="244"/>
      <c r="I38" s="243"/>
      <c r="J38" s="301">
        <f t="shared" si="0"/>
        <v>0</v>
      </c>
      <c r="K38" s="302" t="str">
        <f t="shared" si="1"/>
        <v/>
      </c>
      <c r="L38" s="303" t="str">
        <f>IF(C38="","",VLOOKUP(C38,'Code Tables'!I$60:J$163,2,FALSE)/10.764)</f>
        <v/>
      </c>
      <c r="M38" s="304" t="str">
        <f t="shared" si="2"/>
        <v/>
      </c>
      <c r="N38" s="306" t="str">
        <f t="shared" si="3"/>
        <v/>
      </c>
      <c r="O38" s="209"/>
      <c r="P38" s="209"/>
      <c r="Q38" s="252" t="str">
        <f t="shared" si="4"/>
        <v/>
      </c>
      <c r="R38" s="252">
        <f t="shared" si="5"/>
        <v>0</v>
      </c>
      <c r="S38" s="254"/>
      <c r="T38" s="209"/>
      <c r="U38" s="209"/>
    </row>
    <row r="39" spans="1:21" ht="15" customHeight="1">
      <c r="A39" s="209"/>
      <c r="B39" s="242"/>
      <c r="C39" s="537"/>
      <c r="D39" s="538"/>
      <c r="E39" s="539"/>
      <c r="F39" s="243"/>
      <c r="G39" s="243"/>
      <c r="H39" s="244"/>
      <c r="I39" s="243"/>
      <c r="J39" s="301">
        <f t="shared" si="0"/>
        <v>0</v>
      </c>
      <c r="K39" s="302" t="str">
        <f t="shared" si="1"/>
        <v/>
      </c>
      <c r="L39" s="303" t="str">
        <f>IF(C39="","",VLOOKUP(C39,'Code Tables'!I$60:J$163,2,FALSE)/10.764)</f>
        <v/>
      </c>
      <c r="M39" s="304" t="str">
        <f t="shared" si="2"/>
        <v/>
      </c>
      <c r="N39" s="306" t="str">
        <f t="shared" si="3"/>
        <v/>
      </c>
      <c r="O39" s="209"/>
      <c r="P39" s="209"/>
      <c r="Q39" s="252" t="str">
        <f t="shared" si="4"/>
        <v/>
      </c>
      <c r="R39" s="252">
        <f t="shared" si="5"/>
        <v>0</v>
      </c>
      <c r="S39" s="254"/>
      <c r="T39" s="209"/>
      <c r="U39" s="209"/>
    </row>
    <row r="40" spans="1:21" ht="15" customHeight="1">
      <c r="A40" s="209"/>
      <c r="B40" s="242"/>
      <c r="C40" s="537"/>
      <c r="D40" s="538"/>
      <c r="E40" s="539"/>
      <c r="F40" s="243"/>
      <c r="G40" s="243"/>
      <c r="H40" s="244"/>
      <c r="I40" s="243"/>
      <c r="J40" s="301">
        <f t="shared" si="0"/>
        <v>0</v>
      </c>
      <c r="K40" s="302" t="str">
        <f t="shared" si="1"/>
        <v/>
      </c>
      <c r="L40" s="303" t="str">
        <f>IF(C40="","",VLOOKUP(C40,'Code Tables'!I$60:J$163,2,FALSE)/10.764)</f>
        <v/>
      </c>
      <c r="M40" s="304" t="str">
        <f t="shared" si="2"/>
        <v/>
      </c>
      <c r="N40" s="306" t="str">
        <f t="shared" si="3"/>
        <v/>
      </c>
      <c r="O40" s="209"/>
      <c r="P40" s="209"/>
      <c r="Q40" s="252" t="str">
        <f t="shared" si="4"/>
        <v/>
      </c>
      <c r="R40" s="252">
        <f t="shared" si="5"/>
        <v>0</v>
      </c>
      <c r="S40" s="254"/>
      <c r="T40" s="209"/>
      <c r="U40" s="209"/>
    </row>
    <row r="41" spans="1:21">
      <c r="A41" s="209"/>
      <c r="B41" s="242"/>
      <c r="C41" s="537"/>
      <c r="D41" s="538"/>
      <c r="E41" s="539"/>
      <c r="F41" s="243"/>
      <c r="G41" s="243"/>
      <c r="H41" s="244"/>
      <c r="I41" s="243"/>
      <c r="J41" s="301">
        <f t="shared" si="0"/>
        <v>0</v>
      </c>
      <c r="K41" s="302" t="str">
        <f t="shared" si="1"/>
        <v/>
      </c>
      <c r="L41" s="303" t="str">
        <f>IF(C41="","",VLOOKUP(C41,'Code Tables'!I$60:J$163,2,FALSE)/10.764)</f>
        <v/>
      </c>
      <c r="M41" s="304" t="str">
        <f t="shared" si="2"/>
        <v/>
      </c>
      <c r="N41" s="306" t="str">
        <f t="shared" si="3"/>
        <v/>
      </c>
      <c r="O41" s="209"/>
      <c r="P41" s="209"/>
      <c r="Q41" s="252" t="str">
        <f t="shared" si="4"/>
        <v/>
      </c>
      <c r="R41" s="252">
        <f t="shared" si="5"/>
        <v>0</v>
      </c>
      <c r="S41" s="254"/>
      <c r="T41" s="209"/>
      <c r="U41" s="209"/>
    </row>
    <row r="42" spans="1:21">
      <c r="A42" s="209"/>
      <c r="B42" s="242"/>
      <c r="C42" s="537"/>
      <c r="D42" s="538"/>
      <c r="E42" s="539"/>
      <c r="F42" s="243"/>
      <c r="G42" s="243"/>
      <c r="H42" s="244"/>
      <c r="I42" s="243"/>
      <c r="J42" s="301">
        <f t="shared" si="0"/>
        <v>0</v>
      </c>
      <c r="K42" s="302" t="str">
        <f t="shared" si="1"/>
        <v/>
      </c>
      <c r="L42" s="303" t="str">
        <f>IF(C42="","",VLOOKUP(C42,'Code Tables'!I$60:J$163,2,FALSE)/10.764)</f>
        <v/>
      </c>
      <c r="M42" s="304" t="str">
        <f t="shared" si="2"/>
        <v/>
      </c>
      <c r="N42" s="306" t="str">
        <f t="shared" si="3"/>
        <v/>
      </c>
      <c r="O42" s="209"/>
      <c r="P42" s="209"/>
      <c r="Q42" s="252" t="str">
        <f t="shared" si="4"/>
        <v/>
      </c>
      <c r="R42" s="252">
        <f t="shared" si="5"/>
        <v>0</v>
      </c>
      <c r="S42" s="254"/>
      <c r="T42" s="209"/>
      <c r="U42" s="209"/>
    </row>
    <row r="43" spans="1:21">
      <c r="A43" s="209"/>
      <c r="B43" s="242"/>
      <c r="C43" s="537"/>
      <c r="D43" s="538"/>
      <c r="E43" s="539"/>
      <c r="F43" s="243"/>
      <c r="G43" s="243"/>
      <c r="H43" s="244"/>
      <c r="I43" s="243"/>
      <c r="J43" s="301">
        <f t="shared" si="0"/>
        <v>0</v>
      </c>
      <c r="K43" s="302" t="str">
        <f t="shared" si="1"/>
        <v/>
      </c>
      <c r="L43" s="303" t="str">
        <f>IF(C43="","",VLOOKUP(C43,'Code Tables'!I$60:J$163,2,FALSE)/10.764)</f>
        <v/>
      </c>
      <c r="M43" s="304" t="str">
        <f t="shared" si="2"/>
        <v/>
      </c>
      <c r="N43" s="306" t="str">
        <f t="shared" si="3"/>
        <v/>
      </c>
      <c r="O43" s="209"/>
      <c r="P43" s="209"/>
      <c r="Q43" s="252" t="str">
        <f t="shared" si="4"/>
        <v/>
      </c>
      <c r="R43" s="252">
        <f t="shared" si="5"/>
        <v>0</v>
      </c>
      <c r="S43" s="254"/>
      <c r="T43" s="209"/>
      <c r="U43" s="209"/>
    </row>
    <row r="44" spans="1:21">
      <c r="A44" s="209"/>
      <c r="B44" s="242"/>
      <c r="C44" s="537"/>
      <c r="D44" s="538"/>
      <c r="E44" s="539"/>
      <c r="F44" s="243"/>
      <c r="G44" s="243"/>
      <c r="H44" s="244"/>
      <c r="I44" s="243"/>
      <c r="J44" s="301">
        <f t="shared" si="0"/>
        <v>0</v>
      </c>
      <c r="K44" s="302" t="str">
        <f t="shared" si="1"/>
        <v/>
      </c>
      <c r="L44" s="303" t="str">
        <f>IF(C44="","",VLOOKUP(C44,'Code Tables'!I$60:J$163,2,FALSE)/10.764)</f>
        <v/>
      </c>
      <c r="M44" s="304" t="str">
        <f t="shared" si="2"/>
        <v/>
      </c>
      <c r="N44" s="306" t="str">
        <f t="shared" si="3"/>
        <v/>
      </c>
      <c r="O44" s="209"/>
      <c r="P44" s="209"/>
      <c r="Q44" s="252" t="str">
        <f t="shared" si="4"/>
        <v/>
      </c>
      <c r="R44" s="252">
        <f t="shared" si="5"/>
        <v>0</v>
      </c>
      <c r="S44" s="254"/>
      <c r="T44" s="209"/>
      <c r="U44" s="209"/>
    </row>
    <row r="45" spans="1:21">
      <c r="A45" s="209"/>
      <c r="B45" s="242"/>
      <c r="C45" s="537"/>
      <c r="D45" s="538"/>
      <c r="E45" s="539"/>
      <c r="F45" s="243"/>
      <c r="G45" s="243"/>
      <c r="H45" s="244"/>
      <c r="I45" s="243"/>
      <c r="J45" s="301">
        <f t="shared" si="0"/>
        <v>0</v>
      </c>
      <c r="K45" s="302" t="str">
        <f t="shared" si="1"/>
        <v/>
      </c>
      <c r="L45" s="303" t="str">
        <f>IF(C45="","",VLOOKUP(C45,'Code Tables'!I$60:J$163,2,FALSE)/10.764)</f>
        <v/>
      </c>
      <c r="M45" s="304" t="str">
        <f t="shared" si="2"/>
        <v/>
      </c>
      <c r="N45" s="306" t="str">
        <f t="shared" si="3"/>
        <v/>
      </c>
      <c r="O45" s="209"/>
      <c r="P45" s="209"/>
      <c r="Q45" s="252" t="str">
        <f t="shared" si="4"/>
        <v/>
      </c>
      <c r="R45" s="252">
        <f t="shared" si="5"/>
        <v>0</v>
      </c>
      <c r="S45" s="254"/>
      <c r="T45" s="209"/>
      <c r="U45" s="209"/>
    </row>
    <row r="46" spans="1:21" ht="15" thickBot="1">
      <c r="A46" s="209"/>
      <c r="B46" s="245"/>
      <c r="C46" s="540"/>
      <c r="D46" s="541"/>
      <c r="E46" s="542"/>
      <c r="F46" s="246"/>
      <c r="G46" s="246"/>
      <c r="H46" s="247"/>
      <c r="I46" s="246"/>
      <c r="J46" s="307">
        <f t="shared" si="0"/>
        <v>0</v>
      </c>
      <c r="K46" s="308" t="str">
        <f t="shared" si="1"/>
        <v/>
      </c>
      <c r="L46" s="309" t="str">
        <f>IF(C46="","",VLOOKUP(C46,'Code Tables'!I$60:J$163,2,FALSE)/10.764)</f>
        <v/>
      </c>
      <c r="M46" s="310" t="str">
        <f t="shared" si="2"/>
        <v/>
      </c>
      <c r="N46" s="311" t="str">
        <f t="shared" si="3"/>
        <v/>
      </c>
      <c r="O46" s="209"/>
      <c r="P46" s="209"/>
      <c r="Q46" s="252" t="str">
        <f t="shared" si="4"/>
        <v/>
      </c>
      <c r="R46" s="252">
        <f t="shared" si="5"/>
        <v>0</v>
      </c>
      <c r="S46" s="254"/>
      <c r="T46" s="209"/>
      <c r="U46" s="209"/>
    </row>
    <row r="47" spans="1:21" ht="13" customHeight="1">
      <c r="A47" s="209"/>
      <c r="B47" s="224"/>
      <c r="C47" s="224"/>
      <c r="D47" s="224"/>
      <c r="E47" s="224"/>
      <c r="F47" s="312">
        <f>SUM(F12:F46)</f>
        <v>3850</v>
      </c>
      <c r="G47" s="312">
        <f t="shared" ref="G47:J47" si="6">SUM(G12:G46)</f>
        <v>4390</v>
      </c>
      <c r="H47" s="312">
        <f t="shared" si="6"/>
        <v>1080</v>
      </c>
      <c r="I47" s="312">
        <f t="shared" si="6"/>
        <v>1790</v>
      </c>
      <c r="J47" s="312">
        <f t="shared" si="6"/>
        <v>3680</v>
      </c>
      <c r="K47" s="313">
        <f>J47/F47</f>
        <v>0.95584415584415583</v>
      </c>
      <c r="L47" s="313">
        <f>Q47/F47</f>
        <v>1.0538977930282278</v>
      </c>
      <c r="M47" s="241"/>
      <c r="N47" s="204" t="s">
        <v>4355</v>
      </c>
      <c r="O47" s="209"/>
      <c r="P47" s="209"/>
      <c r="Q47" s="255">
        <f>SUM(Q12:Q46)</f>
        <v>4057.5065031586769</v>
      </c>
      <c r="R47" s="255">
        <f>SUM(R12:R46)</f>
        <v>1080</v>
      </c>
      <c r="S47" s="254"/>
      <c r="T47" s="209"/>
      <c r="U47" s="209"/>
    </row>
    <row r="48" spans="1:21">
      <c r="A48" s="209"/>
      <c r="B48" s="209"/>
      <c r="C48" s="209"/>
      <c r="D48" s="209"/>
      <c r="E48" s="209"/>
      <c r="F48" s="209"/>
      <c r="G48" s="209"/>
      <c r="H48" s="209"/>
      <c r="I48" s="209"/>
      <c r="J48" s="209"/>
      <c r="K48" s="209"/>
      <c r="L48" s="209"/>
      <c r="M48" s="209"/>
      <c r="N48" s="209"/>
      <c r="O48" s="209"/>
      <c r="P48" s="209"/>
      <c r="Q48" s="209"/>
      <c r="R48" s="209"/>
      <c r="S48" s="209"/>
      <c r="T48" s="209"/>
      <c r="U48" s="209"/>
    </row>
    <row r="49" spans="1:21">
      <c r="A49" s="209"/>
      <c r="B49" s="209"/>
      <c r="C49" s="209"/>
      <c r="D49" s="209"/>
      <c r="E49" s="209"/>
      <c r="F49" s="209"/>
      <c r="G49" s="209"/>
      <c r="H49" s="209"/>
      <c r="I49" s="209"/>
      <c r="J49" s="209"/>
      <c r="K49" s="209"/>
      <c r="L49" s="209"/>
      <c r="M49" s="209"/>
      <c r="N49" s="209"/>
      <c r="O49" s="209"/>
      <c r="P49" s="209"/>
      <c r="Q49" s="209"/>
      <c r="R49" s="209"/>
      <c r="S49" s="209"/>
      <c r="T49" s="209"/>
      <c r="U49" s="209"/>
    </row>
    <row r="50" spans="1:21">
      <c r="A50" s="209"/>
      <c r="B50" s="209"/>
      <c r="C50" s="209"/>
      <c r="D50" s="209"/>
      <c r="E50" s="209"/>
      <c r="F50" s="209"/>
      <c r="G50" s="209"/>
      <c r="H50" s="209"/>
      <c r="I50" s="209"/>
      <c r="J50" s="209"/>
      <c r="K50" s="209"/>
      <c r="L50" s="209"/>
      <c r="M50" s="209"/>
      <c r="N50" s="209"/>
      <c r="O50" s="209"/>
      <c r="P50" s="209"/>
      <c r="Q50" s="209"/>
      <c r="R50" s="209"/>
      <c r="S50" s="209"/>
      <c r="T50" s="209"/>
      <c r="U50" s="209"/>
    </row>
    <row r="51" spans="1:21">
      <c r="A51" s="209"/>
      <c r="B51" s="209"/>
      <c r="C51" s="209"/>
      <c r="D51" s="209"/>
      <c r="E51" s="209"/>
      <c r="F51" s="209"/>
      <c r="G51" s="209"/>
      <c r="H51" s="209"/>
      <c r="I51" s="209"/>
      <c r="J51" s="209"/>
      <c r="K51" s="209"/>
      <c r="L51" s="209"/>
      <c r="M51" s="209"/>
      <c r="N51" s="209"/>
      <c r="O51" s="209"/>
      <c r="P51" s="209"/>
      <c r="Q51" s="209"/>
      <c r="R51" s="209"/>
      <c r="S51" s="209"/>
      <c r="T51" s="209"/>
      <c r="U51" s="209"/>
    </row>
    <row r="52" spans="1:21">
      <c r="A52" s="209"/>
      <c r="B52" s="209"/>
      <c r="C52" s="209"/>
      <c r="D52" s="209"/>
      <c r="E52" s="209"/>
      <c r="F52" s="209"/>
      <c r="G52" s="209"/>
      <c r="H52" s="209"/>
      <c r="I52" s="209"/>
      <c r="J52" s="209"/>
      <c r="K52" s="209"/>
      <c r="L52" s="209"/>
      <c r="M52" s="209"/>
      <c r="N52" s="209"/>
      <c r="O52" s="209"/>
      <c r="P52" s="209"/>
      <c r="Q52" s="209"/>
      <c r="R52" s="209"/>
      <c r="S52" s="209"/>
      <c r="T52" s="209"/>
      <c r="U52" s="209"/>
    </row>
    <row r="53" spans="1:21">
      <c r="A53" s="209"/>
      <c r="B53" s="209"/>
      <c r="C53" s="209"/>
      <c r="D53" s="209"/>
      <c r="E53" s="209"/>
      <c r="F53" s="209"/>
      <c r="G53" s="209"/>
      <c r="H53" s="209"/>
      <c r="I53" s="209"/>
      <c r="J53" s="209"/>
      <c r="K53" s="209"/>
      <c r="L53" s="209"/>
      <c r="M53" s="209"/>
      <c r="N53" s="209"/>
      <c r="O53" s="209"/>
      <c r="P53" s="209"/>
      <c r="Q53" s="209"/>
      <c r="R53" s="209"/>
      <c r="S53" s="209"/>
      <c r="T53" s="209"/>
      <c r="U53" s="209"/>
    </row>
    <row r="54" spans="1:21">
      <c r="A54" s="209"/>
      <c r="B54" s="209"/>
      <c r="C54" s="209"/>
      <c r="D54" s="209"/>
      <c r="E54" s="209"/>
      <c r="F54" s="209"/>
      <c r="G54" s="209"/>
      <c r="H54" s="209"/>
      <c r="I54" s="209"/>
      <c r="J54" s="209"/>
      <c r="K54" s="209"/>
      <c r="L54" s="209"/>
      <c r="M54" s="209"/>
      <c r="N54" s="209"/>
      <c r="O54" s="209"/>
      <c r="P54" s="209"/>
      <c r="Q54" s="209"/>
      <c r="R54" s="209"/>
      <c r="S54" s="209"/>
      <c r="T54" s="209"/>
      <c r="U54" s="209"/>
    </row>
    <row r="55" spans="1:21">
      <c r="A55" s="209"/>
      <c r="B55" s="209"/>
      <c r="C55" s="209"/>
      <c r="D55" s="209"/>
      <c r="E55" s="209"/>
      <c r="F55" s="209"/>
      <c r="G55" s="209"/>
      <c r="H55" s="209"/>
      <c r="I55" s="209"/>
      <c r="J55" s="209"/>
      <c r="K55" s="209"/>
      <c r="L55" s="209"/>
      <c r="M55" s="209"/>
      <c r="N55" s="209"/>
      <c r="O55" s="209"/>
      <c r="P55" s="209"/>
      <c r="Q55" s="209"/>
      <c r="R55" s="209"/>
      <c r="S55" s="209"/>
      <c r="T55" s="209"/>
      <c r="U55" s="209"/>
    </row>
    <row r="56" spans="1:21">
      <c r="A56" s="209"/>
      <c r="B56" s="209"/>
      <c r="C56" s="209"/>
      <c r="D56" s="209"/>
      <c r="E56" s="209"/>
      <c r="F56" s="209"/>
      <c r="G56" s="209"/>
      <c r="H56" s="209"/>
      <c r="I56" s="209"/>
      <c r="J56" s="209"/>
      <c r="K56" s="209"/>
      <c r="L56" s="209"/>
      <c r="M56" s="209"/>
      <c r="N56" s="209"/>
      <c r="O56" s="209"/>
      <c r="P56" s="209"/>
      <c r="Q56" s="209"/>
      <c r="R56" s="209"/>
      <c r="S56" s="209"/>
      <c r="T56" s="209"/>
      <c r="U56" s="209"/>
    </row>
    <row r="57" spans="1:21">
      <c r="A57" s="209"/>
      <c r="B57" s="209"/>
      <c r="C57" s="209"/>
      <c r="D57" s="209"/>
      <c r="E57" s="209"/>
      <c r="F57" s="209"/>
      <c r="G57" s="209"/>
      <c r="H57" s="209"/>
      <c r="I57" s="209"/>
      <c r="J57" s="209"/>
      <c r="K57" s="209"/>
      <c r="L57" s="209"/>
      <c r="M57" s="209"/>
      <c r="N57" s="209"/>
      <c r="O57" s="209"/>
      <c r="P57" s="209"/>
      <c r="Q57" s="209"/>
      <c r="R57" s="209"/>
      <c r="S57" s="209"/>
      <c r="T57" s="209"/>
      <c r="U57" s="209"/>
    </row>
    <row r="58" spans="1:21">
      <c r="A58" s="209"/>
      <c r="B58" s="209"/>
      <c r="C58" s="209"/>
      <c r="D58" s="209"/>
      <c r="E58" s="209"/>
      <c r="F58" s="209"/>
      <c r="G58" s="209"/>
      <c r="H58" s="209"/>
      <c r="I58" s="209"/>
      <c r="J58" s="209"/>
      <c r="K58" s="209"/>
      <c r="L58" s="209"/>
      <c r="M58" s="209"/>
      <c r="N58" s="209"/>
      <c r="O58" s="209"/>
      <c r="P58" s="209"/>
      <c r="Q58" s="209"/>
      <c r="R58" s="209"/>
      <c r="S58" s="209"/>
      <c r="T58" s="209"/>
      <c r="U58" s="209"/>
    </row>
    <row r="59" spans="1:21">
      <c r="A59" s="209"/>
      <c r="B59" s="209"/>
      <c r="C59" s="209"/>
      <c r="D59" s="209"/>
      <c r="E59" s="209"/>
      <c r="F59" s="209"/>
      <c r="G59" s="209"/>
      <c r="H59" s="209"/>
      <c r="I59" s="209"/>
      <c r="J59" s="209"/>
      <c r="K59" s="209"/>
      <c r="L59" s="209"/>
      <c r="M59" s="209"/>
      <c r="N59" s="209"/>
      <c r="O59" s="209"/>
      <c r="P59" s="209"/>
      <c r="Q59" s="209"/>
      <c r="R59" s="209"/>
      <c r="S59" s="209"/>
      <c r="T59" s="209"/>
      <c r="U59" s="209"/>
    </row>
    <row r="60" spans="1:21">
      <c r="A60" s="209"/>
      <c r="B60" s="209"/>
      <c r="C60" s="209"/>
      <c r="D60" s="215"/>
      <c r="E60" s="215"/>
      <c r="F60" s="215"/>
      <c r="G60" s="209"/>
      <c r="H60" s="215"/>
      <c r="I60" s="215"/>
      <c r="J60" s="215"/>
      <c r="K60" s="215"/>
      <c r="L60" s="215"/>
      <c r="M60" s="215"/>
      <c r="N60" s="215"/>
      <c r="O60" s="209"/>
      <c r="P60" s="209"/>
      <c r="Q60" s="209"/>
      <c r="R60" s="209"/>
      <c r="S60" s="209"/>
      <c r="T60" s="209"/>
      <c r="U60" s="209"/>
    </row>
    <row r="61" spans="1:21">
      <c r="A61" s="209"/>
      <c r="B61" s="209"/>
      <c r="C61" s="209"/>
      <c r="D61" s="215"/>
      <c r="E61" s="215"/>
      <c r="F61" s="215"/>
      <c r="G61" s="209"/>
      <c r="H61" s="215"/>
      <c r="I61" s="215"/>
      <c r="J61" s="215"/>
      <c r="K61" s="215"/>
      <c r="L61" s="215"/>
      <c r="M61" s="215"/>
      <c r="N61" s="215"/>
      <c r="O61" s="209"/>
      <c r="P61" s="209"/>
      <c r="Q61" s="209"/>
      <c r="R61" s="209"/>
      <c r="S61" s="209"/>
      <c r="T61" s="209"/>
      <c r="U61" s="209"/>
    </row>
    <row r="62" spans="1:21">
      <c r="A62" s="209"/>
      <c r="B62" s="209"/>
      <c r="C62" s="209"/>
      <c r="D62" s="215"/>
      <c r="E62" s="215"/>
      <c r="F62" s="215"/>
      <c r="G62" s="209"/>
      <c r="H62" s="215"/>
      <c r="I62" s="215"/>
      <c r="J62" s="215"/>
      <c r="K62" s="215"/>
      <c r="L62" s="215"/>
      <c r="M62" s="215"/>
      <c r="N62" s="215"/>
      <c r="O62" s="209"/>
      <c r="P62" s="209"/>
      <c r="Q62" s="209"/>
      <c r="R62" s="209"/>
      <c r="S62" s="209"/>
      <c r="T62" s="209"/>
      <c r="U62" s="209"/>
    </row>
    <row r="63" spans="1:21">
      <c r="A63" s="209"/>
      <c r="B63" s="209"/>
      <c r="C63" s="209"/>
      <c r="D63" s="215"/>
      <c r="E63" s="215"/>
      <c r="F63" s="209"/>
      <c r="G63" s="209"/>
      <c r="H63" s="209"/>
      <c r="I63" s="209"/>
      <c r="J63" s="209"/>
      <c r="K63" s="215"/>
      <c r="L63" s="215"/>
      <c r="M63" s="215"/>
      <c r="N63" s="209"/>
      <c r="O63" s="209"/>
      <c r="P63" s="209"/>
      <c r="Q63" s="209"/>
      <c r="R63" s="209"/>
      <c r="S63" s="209"/>
      <c r="T63" s="209"/>
      <c r="U63" s="209"/>
    </row>
    <row r="64" spans="1:21">
      <c r="A64" s="209"/>
      <c r="B64" s="209"/>
      <c r="C64" s="209"/>
      <c r="D64" s="215"/>
      <c r="E64" s="215"/>
      <c r="F64" s="215"/>
      <c r="G64" s="209"/>
      <c r="H64" s="209"/>
      <c r="I64" s="209"/>
      <c r="J64" s="209"/>
      <c r="K64" s="215"/>
      <c r="L64" s="215"/>
      <c r="M64" s="215"/>
      <c r="N64" s="209"/>
      <c r="O64" s="209"/>
      <c r="P64" s="209"/>
      <c r="Q64" s="209"/>
      <c r="R64" s="209"/>
      <c r="S64" s="209"/>
      <c r="T64" s="209"/>
      <c r="U64" s="209"/>
    </row>
    <row r="65" spans="1:21">
      <c r="A65" s="209"/>
      <c r="B65" s="209"/>
      <c r="C65" s="209"/>
      <c r="D65" s="215"/>
      <c r="E65" s="215"/>
      <c r="F65" s="215"/>
      <c r="G65" s="209"/>
      <c r="H65" s="209"/>
      <c r="I65" s="209"/>
      <c r="J65" s="209"/>
      <c r="K65" s="209"/>
      <c r="L65" s="209"/>
      <c r="M65" s="209"/>
      <c r="N65" s="209"/>
      <c r="O65" s="209"/>
      <c r="P65" s="209"/>
      <c r="Q65" s="209"/>
      <c r="R65" s="209"/>
      <c r="S65" s="209"/>
      <c r="T65" s="209"/>
      <c r="U65" s="209"/>
    </row>
    <row r="66" spans="1:21">
      <c r="A66" s="209"/>
      <c r="B66" s="209"/>
      <c r="C66" s="209"/>
      <c r="D66" s="215"/>
      <c r="E66" s="215"/>
      <c r="F66" s="215"/>
      <c r="G66" s="209"/>
      <c r="H66" s="209"/>
      <c r="I66" s="209"/>
      <c r="J66" s="209"/>
      <c r="K66" s="209"/>
      <c r="L66" s="209"/>
      <c r="M66" s="209"/>
      <c r="N66" s="209"/>
      <c r="O66" s="209"/>
      <c r="P66" s="209"/>
      <c r="Q66" s="209"/>
      <c r="R66" s="209"/>
      <c r="S66" s="209"/>
      <c r="T66" s="209"/>
      <c r="U66" s="209"/>
    </row>
    <row r="67" spans="1:21">
      <c r="A67" s="209"/>
      <c r="B67" s="209"/>
      <c r="C67" s="209"/>
      <c r="D67" s="215"/>
      <c r="E67" s="215"/>
      <c r="F67" s="215"/>
      <c r="G67" s="209"/>
      <c r="H67" s="209"/>
      <c r="I67" s="209"/>
      <c r="J67" s="209"/>
      <c r="K67" s="209"/>
      <c r="L67" s="209"/>
      <c r="M67" s="209"/>
      <c r="N67" s="209"/>
      <c r="O67" s="209"/>
      <c r="P67" s="209"/>
      <c r="Q67" s="209"/>
      <c r="R67" s="209"/>
      <c r="S67" s="209"/>
      <c r="T67" s="209"/>
      <c r="U67" s="209"/>
    </row>
    <row r="68" spans="1:21">
      <c r="A68" s="209"/>
      <c r="B68" s="209"/>
      <c r="C68" s="209"/>
      <c r="D68" s="215"/>
      <c r="E68" s="215"/>
      <c r="F68" s="215"/>
      <c r="G68" s="209"/>
      <c r="H68" s="209"/>
      <c r="I68" s="209"/>
      <c r="J68" s="209"/>
      <c r="K68" s="209"/>
      <c r="L68" s="209"/>
      <c r="M68" s="209"/>
      <c r="N68" s="209"/>
      <c r="O68" s="209"/>
      <c r="P68" s="209"/>
      <c r="Q68" s="209"/>
      <c r="R68" s="209"/>
      <c r="S68" s="209"/>
      <c r="T68" s="209"/>
      <c r="U68" s="209"/>
    </row>
    <row r="69" spans="1:21">
      <c r="A69" s="209"/>
      <c r="B69" s="209"/>
      <c r="C69" s="209"/>
      <c r="D69" s="209"/>
      <c r="E69" s="209"/>
      <c r="F69" s="209"/>
      <c r="G69" s="209"/>
      <c r="H69" s="209"/>
      <c r="I69" s="209"/>
      <c r="J69" s="209"/>
      <c r="K69" s="209"/>
      <c r="L69" s="209"/>
      <c r="M69" s="209"/>
      <c r="N69" s="209"/>
      <c r="O69" s="209"/>
      <c r="P69" s="209"/>
      <c r="Q69" s="209"/>
      <c r="R69" s="209"/>
      <c r="S69" s="209"/>
      <c r="T69" s="209"/>
      <c r="U69" s="209"/>
    </row>
    <row r="70" spans="1:21">
      <c r="A70" s="209"/>
      <c r="B70" s="209"/>
      <c r="C70" s="209"/>
      <c r="D70" s="209"/>
      <c r="E70" s="209"/>
      <c r="F70" s="209"/>
      <c r="G70" s="209"/>
      <c r="H70" s="209"/>
      <c r="I70" s="209"/>
      <c r="J70" s="209"/>
      <c r="K70" s="209"/>
      <c r="L70" s="209"/>
      <c r="M70" s="209"/>
      <c r="N70" s="209"/>
      <c r="O70" s="209"/>
      <c r="P70" s="209"/>
      <c r="Q70" s="209"/>
      <c r="R70" s="209"/>
      <c r="S70" s="209"/>
      <c r="T70" s="209"/>
      <c r="U70" s="209"/>
    </row>
    <row r="71" spans="1:21">
      <c r="A71" s="209"/>
      <c r="B71" s="209"/>
      <c r="C71" s="209"/>
      <c r="D71" s="209"/>
      <c r="E71" s="209"/>
      <c r="F71" s="209"/>
      <c r="G71" s="209"/>
      <c r="H71" s="209"/>
      <c r="I71" s="209"/>
      <c r="J71" s="209"/>
      <c r="K71" s="209"/>
      <c r="L71" s="209"/>
      <c r="M71" s="209"/>
      <c r="N71" s="209"/>
      <c r="O71" s="209"/>
      <c r="P71" s="209"/>
      <c r="Q71" s="209"/>
      <c r="R71" s="209"/>
      <c r="S71" s="209"/>
      <c r="T71" s="209"/>
      <c r="U71" s="209"/>
    </row>
    <row r="72" spans="1:21">
      <c r="A72" s="209"/>
      <c r="B72" s="209"/>
      <c r="C72" s="209"/>
      <c r="D72" s="209"/>
      <c r="E72" s="209"/>
      <c r="F72" s="209"/>
      <c r="G72" s="209"/>
      <c r="H72" s="209"/>
      <c r="I72" s="209"/>
      <c r="J72" s="209"/>
      <c r="K72" s="209"/>
      <c r="L72" s="209"/>
      <c r="M72" s="209"/>
      <c r="N72" s="209"/>
      <c r="O72" s="209"/>
      <c r="P72" s="209"/>
      <c r="Q72" s="209"/>
      <c r="R72" s="209"/>
      <c r="S72" s="209"/>
      <c r="T72" s="209"/>
      <c r="U72" s="209"/>
    </row>
    <row r="73" spans="1:21">
      <c r="A73" s="209"/>
      <c r="B73" s="209"/>
      <c r="C73" s="209"/>
      <c r="D73" s="209"/>
      <c r="E73" s="209"/>
      <c r="F73" s="209"/>
      <c r="G73" s="209"/>
      <c r="H73" s="209"/>
      <c r="I73" s="209"/>
      <c r="J73" s="209"/>
      <c r="K73" s="209"/>
      <c r="L73" s="209"/>
      <c r="M73" s="209"/>
      <c r="N73" s="209"/>
      <c r="O73" s="209"/>
      <c r="P73" s="209"/>
      <c r="Q73" s="209"/>
      <c r="R73" s="209"/>
      <c r="S73" s="209"/>
      <c r="T73" s="209"/>
      <c r="U73" s="209"/>
    </row>
    <row r="74" spans="1:21">
      <c r="A74" s="209"/>
      <c r="B74" s="209"/>
      <c r="C74" s="209"/>
      <c r="D74" s="209"/>
      <c r="E74" s="209"/>
      <c r="F74" s="209"/>
      <c r="G74" s="209"/>
      <c r="H74" s="209"/>
      <c r="I74" s="209"/>
      <c r="J74" s="209"/>
      <c r="K74" s="209"/>
      <c r="L74" s="209"/>
      <c r="M74" s="209"/>
      <c r="N74" s="209"/>
      <c r="O74" s="209"/>
      <c r="P74" s="209"/>
      <c r="Q74" s="209"/>
      <c r="R74" s="209"/>
      <c r="S74" s="209"/>
      <c r="T74" s="209"/>
      <c r="U74" s="209"/>
    </row>
    <row r="75" spans="1:21">
      <c r="A75" s="209"/>
      <c r="B75" s="209"/>
      <c r="C75" s="209"/>
      <c r="D75" s="209"/>
      <c r="E75" s="209"/>
      <c r="F75" s="209"/>
      <c r="G75" s="209"/>
      <c r="H75" s="209"/>
      <c r="I75" s="209"/>
      <c r="J75" s="209"/>
      <c r="K75" s="209"/>
      <c r="L75" s="209"/>
      <c r="M75" s="209"/>
      <c r="N75" s="209"/>
      <c r="O75" s="209"/>
      <c r="P75" s="209"/>
      <c r="Q75" s="209"/>
      <c r="R75" s="209"/>
      <c r="S75" s="209"/>
      <c r="T75" s="209"/>
      <c r="U75" s="209"/>
    </row>
    <row r="76" spans="1:21">
      <c r="A76" s="209"/>
      <c r="B76" s="209"/>
      <c r="C76" s="209"/>
      <c r="D76" s="209"/>
      <c r="E76" s="209"/>
      <c r="F76" s="209"/>
      <c r="G76" s="209"/>
      <c r="H76" s="209"/>
      <c r="I76" s="209"/>
      <c r="J76" s="209"/>
      <c r="K76" s="209"/>
      <c r="L76" s="209"/>
      <c r="M76" s="209"/>
      <c r="N76" s="209"/>
      <c r="O76" s="209"/>
      <c r="P76" s="209"/>
      <c r="Q76" s="209"/>
      <c r="R76" s="209"/>
      <c r="S76" s="209"/>
      <c r="T76" s="209"/>
      <c r="U76" s="209"/>
    </row>
    <row r="77" spans="1:21">
      <c r="A77" s="209"/>
      <c r="B77" s="209"/>
      <c r="C77" s="209"/>
      <c r="D77" s="209"/>
      <c r="E77" s="209"/>
      <c r="F77" s="209"/>
      <c r="G77" s="209"/>
      <c r="H77" s="209"/>
      <c r="I77" s="209"/>
      <c r="J77" s="209"/>
      <c r="K77" s="209"/>
      <c r="L77" s="209"/>
      <c r="M77" s="209"/>
      <c r="N77" s="209"/>
      <c r="O77" s="209"/>
      <c r="P77" s="209"/>
      <c r="Q77" s="209"/>
      <c r="R77" s="209"/>
      <c r="S77" s="209"/>
      <c r="T77" s="209"/>
      <c r="U77" s="209"/>
    </row>
    <row r="78" spans="1:21">
      <c r="A78" s="209"/>
      <c r="B78" s="209"/>
      <c r="C78" s="209"/>
      <c r="D78" s="209"/>
      <c r="E78" s="209"/>
      <c r="F78" s="209"/>
      <c r="G78" s="209"/>
      <c r="H78" s="209"/>
      <c r="I78" s="209"/>
      <c r="J78" s="209"/>
      <c r="K78" s="209"/>
      <c r="L78" s="209"/>
      <c r="M78" s="209"/>
      <c r="N78" s="209"/>
      <c r="O78" s="209"/>
      <c r="P78" s="209"/>
      <c r="Q78" s="209"/>
      <c r="R78" s="209"/>
      <c r="S78" s="209"/>
      <c r="T78" s="209"/>
      <c r="U78" s="209"/>
    </row>
    <row r="79" spans="1:21">
      <c r="A79" s="209"/>
      <c r="B79" s="209"/>
      <c r="C79" s="209"/>
      <c r="D79" s="209"/>
      <c r="E79" s="209"/>
      <c r="F79" s="209"/>
      <c r="G79" s="209"/>
      <c r="H79" s="209"/>
      <c r="I79" s="209"/>
      <c r="J79" s="209"/>
      <c r="K79" s="209"/>
      <c r="L79" s="209"/>
      <c r="M79" s="209"/>
      <c r="N79" s="209"/>
      <c r="O79" s="209"/>
      <c r="P79" s="209"/>
      <c r="Q79" s="209"/>
      <c r="R79" s="209"/>
      <c r="S79" s="209"/>
      <c r="T79" s="209"/>
      <c r="U79" s="209"/>
    </row>
  </sheetData>
  <sheetProtection algorithmName="SHA-512" hashValue="LhD7UCLlTdPzXc5jT/aPc3toVrIQ+7ACq5EDU+qqDscTy00AHnylNFGvHwdfoXnbA32ppdaDqekzQ1ApIN/vjQ==" saltValue="8v9qULJIgcvVYjBkaMeIEA==" spinCount="100000" sheet="1" objects="1" scenarios="1"/>
  <mergeCells count="70">
    <mergeCell ref="B10:B11"/>
    <mergeCell ref="I6:K6"/>
    <mergeCell ref="M10:M11"/>
    <mergeCell ref="L10:L11"/>
    <mergeCell ref="K10:K11"/>
    <mergeCell ref="J10:J11"/>
    <mergeCell ref="I10:I11"/>
    <mergeCell ref="D7:G7"/>
    <mergeCell ref="I7:K7"/>
    <mergeCell ref="C10:E11"/>
    <mergeCell ref="Q9:Q11"/>
    <mergeCell ref="R9:R11"/>
    <mergeCell ref="H10:H11"/>
    <mergeCell ref="G10:G11"/>
    <mergeCell ref="F10:F11"/>
    <mergeCell ref="L3:M4"/>
    <mergeCell ref="L6:M6"/>
    <mergeCell ref="L7:M7"/>
    <mergeCell ref="M9:N9"/>
    <mergeCell ref="C21:E21"/>
    <mergeCell ref="E3:F3"/>
    <mergeCell ref="E4:F4"/>
    <mergeCell ref="G3:K3"/>
    <mergeCell ref="G4:K4"/>
    <mergeCell ref="C12:E12"/>
    <mergeCell ref="C13:E13"/>
    <mergeCell ref="C14:E14"/>
    <mergeCell ref="C15:E15"/>
    <mergeCell ref="C16:E16"/>
    <mergeCell ref="C17:E17"/>
    <mergeCell ref="C22:E22"/>
    <mergeCell ref="D1:N1"/>
    <mergeCell ref="D2:N2"/>
    <mergeCell ref="B9:F9"/>
    <mergeCell ref="B3:C3"/>
    <mergeCell ref="B4:C4"/>
    <mergeCell ref="B6:C6"/>
    <mergeCell ref="B7:C7"/>
    <mergeCell ref="B1:C2"/>
    <mergeCell ref="K9:L9"/>
    <mergeCell ref="N3:N4"/>
    <mergeCell ref="G9:J9"/>
    <mergeCell ref="D6:G6"/>
    <mergeCell ref="C18:E18"/>
    <mergeCell ref="C19:E19"/>
    <mergeCell ref="C20:E20"/>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43:E43"/>
    <mergeCell ref="C44:E44"/>
    <mergeCell ref="C45:E45"/>
    <mergeCell ref="C46:E46"/>
    <mergeCell ref="C38:E38"/>
    <mergeCell ref="C39:E39"/>
    <mergeCell ref="C40:E40"/>
    <mergeCell ref="C41:E41"/>
    <mergeCell ref="C42:E42"/>
  </mergeCells>
  <conditionalFormatting sqref="M12:M46">
    <cfRule type="containsText" dxfId="11" priority="11" operator="containsText" text="Fail">
      <formula>NOT(ISERROR(SEARCH("Fail",M12)))</formula>
    </cfRule>
    <cfRule type="containsText" dxfId="10" priority="18" operator="containsText" text="Fail">
      <formula>NOT(ISERROR(SEARCH("Fail",M12)))</formula>
    </cfRule>
  </conditionalFormatting>
  <conditionalFormatting sqref="I12:I16 I21:I46">
    <cfRule type="cellIs" dxfId="9" priority="16" operator="greaterThan">
      <formula>$G12</formula>
    </cfRule>
  </conditionalFormatting>
  <conditionalFormatting sqref="G12:G16 G21:G46">
    <cfRule type="cellIs" dxfId="8" priority="15" operator="lessThan">
      <formula>$I12</formula>
    </cfRule>
  </conditionalFormatting>
  <conditionalFormatting sqref="K12:K46">
    <cfRule type="cellIs" dxfId="7" priority="13" operator="greaterThan">
      <formula>$L12</formula>
    </cfRule>
  </conditionalFormatting>
  <conditionalFormatting sqref="M12:M46">
    <cfRule type="containsText" dxfId="6" priority="9" operator="containsText" text="N/A">
      <formula>NOT(ISERROR(SEARCH("N/A",M12)))</formula>
    </cfRule>
  </conditionalFormatting>
  <conditionalFormatting sqref="M12:M46">
    <cfRule type="containsText" dxfId="5" priority="8" operator="containsText" text="Pass">
      <formula>NOT(ISERROR(SEARCH("Pass",M12)))</formula>
    </cfRule>
  </conditionalFormatting>
  <conditionalFormatting sqref="N12:N46">
    <cfRule type="containsText" dxfId="4" priority="7" operator="containsText" text="Part 4">
      <formula>NOT(ISERROR(SEARCH("Part 4",N12)))</formula>
    </cfRule>
  </conditionalFormatting>
  <conditionalFormatting sqref="N11">
    <cfRule type="containsText" dxfId="3" priority="5" operator="containsText" text="Controls">
      <formula>NOT(ISERROR(SEARCH("Controls",N11)))</formula>
    </cfRule>
    <cfRule type="cellIs" dxfId="2" priority="6" operator="greaterThan">
      <formula>0</formula>
    </cfRule>
  </conditionalFormatting>
  <conditionalFormatting sqref="I17:I20">
    <cfRule type="cellIs" dxfId="1" priority="4" operator="greaterThan">
      <formula>$G17</formula>
    </cfRule>
  </conditionalFormatting>
  <conditionalFormatting sqref="G17:G20">
    <cfRule type="cellIs" dxfId="0" priority="3" operator="lessThan">
      <formula>$I17</formula>
    </cfRule>
  </conditionalFormatting>
  <hyperlinks>
    <hyperlink ref="D2:N2" r:id="rId1" display="(See NECB/ZEBP alteration requirements)"/>
    <hyperlink ref="M9:N9" r:id="rId2" display="Alteration Rules"/>
  </hyperlinks>
  <printOptions horizontalCentered="1"/>
  <pageMargins left="0.5" right="0.5" top="0.75" bottom="0.75" header="0.3" footer="0.3"/>
  <pageSetup scale="86" fitToHeight="0" orientation="portrait" r:id="rId3"/>
  <ignoredErrors>
    <ignoredError sqref="J12 N12"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showInputMessage="1" showErrorMessage="1">
          <x14:formula1>
            <xm:f>'Code Tables'!$I$60:$I$164</xm:f>
          </x14:formula1>
          <xm:sqref>C12:C46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0"/>
  <sheetViews>
    <sheetView showGridLines="0" zoomScaleNormal="100" workbookViewId="0"/>
  </sheetViews>
  <sheetFormatPr defaultColWidth="9.1796875" defaultRowHeight="14.5"/>
  <cols>
    <col min="1" max="1" width="2.54296875" style="1" customWidth="1"/>
    <col min="2" max="2" width="13.26953125" style="1" customWidth="1"/>
    <col min="3" max="3" width="10.7265625" style="1" customWidth="1"/>
    <col min="4" max="4" width="20.54296875" style="1" customWidth="1"/>
    <col min="5" max="5" width="12.54296875" style="1" customWidth="1"/>
    <col min="6" max="6" width="6.54296875" style="2" customWidth="1"/>
    <col min="7" max="7" width="13.54296875" style="1" customWidth="1"/>
    <col min="8" max="8" width="4.54296875" style="2" customWidth="1"/>
    <col min="9" max="9" width="12.7265625" style="2" customWidth="1"/>
    <col min="10" max="10" width="15.54296875" style="1" customWidth="1"/>
    <col min="11" max="16384" width="9.1796875" style="1"/>
  </cols>
  <sheetData>
    <row r="1" spans="1:10" s="2" customFormat="1" ht="22" customHeight="1">
      <c r="A1" s="209"/>
      <c r="B1" s="582"/>
      <c r="C1" s="469" t="s">
        <v>4275</v>
      </c>
      <c r="D1" s="470"/>
      <c r="E1" s="470"/>
      <c r="F1" s="470"/>
      <c r="G1" s="470"/>
      <c r="H1" s="470"/>
      <c r="I1" s="470"/>
      <c r="J1" s="471"/>
    </row>
    <row r="2" spans="1:10" s="2" customFormat="1" ht="13" customHeight="1">
      <c r="A2" s="209"/>
      <c r="B2" s="583"/>
      <c r="C2" s="546" t="s">
        <v>4273</v>
      </c>
      <c r="D2" s="472"/>
      <c r="E2" s="472"/>
      <c r="F2" s="472"/>
      <c r="G2" s="472"/>
      <c r="H2" s="472"/>
      <c r="I2" s="472"/>
      <c r="J2" s="473"/>
    </row>
    <row r="3" spans="1:10" s="2" customFormat="1" ht="13" customHeight="1">
      <c r="A3" s="224"/>
      <c r="B3" s="219" t="s">
        <v>4250</v>
      </c>
      <c r="C3" s="298" t="str">
        <f>IF('SAMPLE Checklist - Alterations'!H3="","",'SAMPLE Checklist - Alterations'!H3)</f>
        <v/>
      </c>
      <c r="D3" s="298">
        <f>IF('SAMPLE Checklist - Alterations'!K3="","",'SAMPLE Checklist - Alterations'!K3)</f>
        <v>4324</v>
      </c>
      <c r="E3" s="486" t="str">
        <f>IF('SAMPLE Checklist - Alterations'!O3="","",'SAMPLE Checklist - Alterations'!O3)</f>
        <v>ABERDEEN STREET</v>
      </c>
      <c r="F3" s="486"/>
      <c r="G3" s="486"/>
      <c r="H3" s="486"/>
      <c r="I3" s="586" t="s">
        <v>4254</v>
      </c>
      <c r="J3" s="584" t="str">
        <f>IF('SAMPLE Checklist - Alterations'!AE3="","",'SAMPLE Checklist - Alterations'!AE3)</f>
        <v>BP 2023-07536</v>
      </c>
    </row>
    <row r="4" spans="1:10" s="2" customFormat="1" ht="13" customHeight="1">
      <c r="A4" s="224"/>
      <c r="B4" s="219" t="s">
        <v>4249</v>
      </c>
      <c r="C4" s="298" t="str">
        <f>IF('SAMPLE Checklist - Alterations'!H4="","",'SAMPLE Checklist - Alterations'!H4)</f>
        <v/>
      </c>
      <c r="D4" s="298" t="str">
        <f>IF('SAMPLE Checklist - Alterations'!K4="","",'SAMPLE Checklist - Alterations'!K4)</f>
        <v/>
      </c>
      <c r="E4" s="486" t="str">
        <f>IF('SAMPLE Checklist - Alterations'!O4="","",'SAMPLE Checklist - Alterations'!O4)</f>
        <v/>
      </c>
      <c r="F4" s="486"/>
      <c r="G4" s="486"/>
      <c r="H4" s="486"/>
      <c r="I4" s="586"/>
      <c r="J4" s="585"/>
    </row>
    <row r="5" spans="1:10" s="2" customFormat="1" ht="5.25" customHeight="1">
      <c r="A5" s="224"/>
      <c r="B5" s="217"/>
      <c r="C5" s="194"/>
      <c r="D5" s="194"/>
      <c r="E5" s="194"/>
      <c r="F5" s="194"/>
      <c r="G5" s="194"/>
      <c r="H5" s="194"/>
      <c r="I5" s="194"/>
      <c r="J5" s="218"/>
    </row>
    <row r="6" spans="1:10" s="2" customFormat="1" ht="13" customHeight="1">
      <c r="A6" s="224"/>
      <c r="B6" s="219" t="s">
        <v>4258</v>
      </c>
      <c r="C6" s="587"/>
      <c r="D6" s="587"/>
      <c r="E6" s="587"/>
      <c r="F6" s="220" t="s">
        <v>4255</v>
      </c>
      <c r="G6" s="587"/>
      <c r="H6" s="587"/>
      <c r="I6" s="220" t="s">
        <v>4256</v>
      </c>
      <c r="J6" s="265"/>
    </row>
    <row r="7" spans="1:10" s="2" customFormat="1" ht="13" customHeight="1">
      <c r="A7" s="224"/>
      <c r="B7" s="219" t="s">
        <v>4257</v>
      </c>
      <c r="C7" s="587"/>
      <c r="D7" s="587"/>
      <c r="E7" s="587"/>
      <c r="F7" s="220" t="s">
        <v>4255</v>
      </c>
      <c r="G7" s="587"/>
      <c r="H7" s="587"/>
      <c r="I7" s="220" t="s">
        <v>4256</v>
      </c>
      <c r="J7" s="265"/>
    </row>
    <row r="8" spans="1:10" s="2" customFormat="1" ht="5.25" customHeight="1" thickBot="1">
      <c r="A8" s="209"/>
      <c r="B8" s="221"/>
      <c r="C8" s="222"/>
      <c r="D8" s="222"/>
      <c r="E8" s="222"/>
      <c r="F8" s="222"/>
      <c r="G8" s="222"/>
      <c r="H8" s="222"/>
      <c r="I8" s="222"/>
      <c r="J8" s="223"/>
    </row>
    <row r="9" spans="1:10" ht="28" customHeight="1">
      <c r="A9" s="209"/>
      <c r="B9" s="588" t="s">
        <v>8</v>
      </c>
      <c r="C9" s="589" t="s">
        <v>9</v>
      </c>
      <c r="D9" s="589" t="s">
        <v>4311</v>
      </c>
      <c r="E9" s="589" t="s">
        <v>4284</v>
      </c>
      <c r="F9" s="570" t="s">
        <v>11</v>
      </c>
      <c r="G9" s="570"/>
      <c r="H9" s="570" t="s">
        <v>4313</v>
      </c>
      <c r="I9" s="570"/>
      <c r="J9" s="593"/>
    </row>
    <row r="10" spans="1:10" s="2" customFormat="1" ht="28" customHeight="1">
      <c r="A10" s="209"/>
      <c r="B10" s="572"/>
      <c r="C10" s="570"/>
      <c r="D10" s="570"/>
      <c r="E10" s="570"/>
      <c r="F10" s="214" t="s">
        <v>4285</v>
      </c>
      <c r="G10" s="214" t="s">
        <v>4286</v>
      </c>
      <c r="H10" s="590" t="s">
        <v>4239</v>
      </c>
      <c r="I10" s="590"/>
      <c r="J10" s="240" t="s">
        <v>4312</v>
      </c>
    </row>
    <row r="11" spans="1:10">
      <c r="A11" s="209"/>
      <c r="B11" s="242"/>
      <c r="C11" s="257"/>
      <c r="D11" s="257"/>
      <c r="E11" s="257"/>
      <c r="F11" s="258"/>
      <c r="G11" s="257"/>
      <c r="H11" s="591"/>
      <c r="I11" s="592"/>
      <c r="J11" s="248"/>
    </row>
    <row r="12" spans="1:10" ht="14.5" customHeight="1">
      <c r="A12" s="209"/>
      <c r="B12" s="242"/>
      <c r="C12" s="257"/>
      <c r="D12" s="257"/>
      <c r="E12" s="257"/>
      <c r="F12" s="258"/>
      <c r="G12" s="257"/>
      <c r="H12" s="591"/>
      <c r="I12" s="592"/>
      <c r="J12" s="248"/>
    </row>
    <row r="13" spans="1:10">
      <c r="A13" s="209"/>
      <c r="B13" s="242"/>
      <c r="C13" s="257"/>
      <c r="D13" s="257"/>
      <c r="E13" s="257"/>
      <c r="F13" s="258"/>
      <c r="G13" s="257"/>
      <c r="H13" s="591"/>
      <c r="I13" s="592"/>
      <c r="J13" s="248"/>
    </row>
    <row r="14" spans="1:10">
      <c r="A14" s="209"/>
      <c r="B14" s="242"/>
      <c r="C14" s="257"/>
      <c r="D14" s="257"/>
      <c r="E14" s="257"/>
      <c r="F14" s="258"/>
      <c r="G14" s="257"/>
      <c r="H14" s="591"/>
      <c r="I14" s="592"/>
      <c r="J14" s="248"/>
    </row>
    <row r="15" spans="1:10">
      <c r="A15" s="209"/>
      <c r="B15" s="242"/>
      <c r="C15" s="257"/>
      <c r="D15" s="257"/>
      <c r="E15" s="257"/>
      <c r="F15" s="258"/>
      <c r="G15" s="257"/>
      <c r="H15" s="591"/>
      <c r="I15" s="592"/>
      <c r="J15" s="248"/>
    </row>
    <row r="16" spans="1:10">
      <c r="A16" s="209"/>
      <c r="B16" s="242"/>
      <c r="C16" s="257"/>
      <c r="D16" s="257"/>
      <c r="E16" s="257"/>
      <c r="F16" s="258"/>
      <c r="G16" s="257"/>
      <c r="H16" s="591"/>
      <c r="I16" s="592"/>
      <c r="J16" s="248"/>
    </row>
    <row r="17" spans="1:10">
      <c r="A17" s="209"/>
      <c r="B17" s="242"/>
      <c r="C17" s="257"/>
      <c r="D17" s="257"/>
      <c r="E17" s="257"/>
      <c r="F17" s="258"/>
      <c r="G17" s="257"/>
      <c r="H17" s="591"/>
      <c r="I17" s="592"/>
      <c r="J17" s="248"/>
    </row>
    <row r="18" spans="1:10">
      <c r="A18" s="209"/>
      <c r="B18" s="242"/>
      <c r="C18" s="257"/>
      <c r="D18" s="257"/>
      <c r="E18" s="257"/>
      <c r="F18" s="258"/>
      <c r="G18" s="257"/>
      <c r="H18" s="591"/>
      <c r="I18" s="592"/>
      <c r="J18" s="248"/>
    </row>
    <row r="19" spans="1:10">
      <c r="A19" s="209"/>
      <c r="B19" s="242"/>
      <c r="C19" s="257"/>
      <c r="D19" s="257"/>
      <c r="E19" s="257"/>
      <c r="F19" s="258"/>
      <c r="G19" s="257"/>
      <c r="H19" s="591"/>
      <c r="I19" s="592"/>
      <c r="J19" s="248"/>
    </row>
    <row r="20" spans="1:10">
      <c r="A20" s="209"/>
      <c r="B20" s="242"/>
      <c r="C20" s="257"/>
      <c r="D20" s="257"/>
      <c r="E20" s="257"/>
      <c r="F20" s="258"/>
      <c r="G20" s="257"/>
      <c r="H20" s="591"/>
      <c r="I20" s="592"/>
      <c r="J20" s="248"/>
    </row>
    <row r="21" spans="1:10">
      <c r="A21" s="209"/>
      <c r="B21" s="242"/>
      <c r="C21" s="257"/>
      <c r="D21" s="257"/>
      <c r="E21" s="257"/>
      <c r="F21" s="258"/>
      <c r="G21" s="257"/>
      <c r="H21" s="591"/>
      <c r="I21" s="592"/>
      <c r="J21" s="248"/>
    </row>
    <row r="22" spans="1:10">
      <c r="A22" s="209"/>
      <c r="B22" s="242"/>
      <c r="C22" s="257"/>
      <c r="D22" s="257"/>
      <c r="E22" s="257"/>
      <c r="F22" s="258"/>
      <c r="G22" s="257"/>
      <c r="H22" s="591"/>
      <c r="I22" s="592"/>
      <c r="J22" s="248"/>
    </row>
    <row r="23" spans="1:10">
      <c r="A23" s="209"/>
      <c r="B23" s="242"/>
      <c r="C23" s="257"/>
      <c r="D23" s="257"/>
      <c r="E23" s="257"/>
      <c r="F23" s="258"/>
      <c r="G23" s="257"/>
      <c r="H23" s="591"/>
      <c r="I23" s="592"/>
      <c r="J23" s="248"/>
    </row>
    <row r="24" spans="1:10">
      <c r="A24" s="209"/>
      <c r="B24" s="242"/>
      <c r="C24" s="257"/>
      <c r="D24" s="257"/>
      <c r="E24" s="257"/>
      <c r="F24" s="258"/>
      <c r="G24" s="257"/>
      <c r="H24" s="591"/>
      <c r="I24" s="592"/>
      <c r="J24" s="248"/>
    </row>
    <row r="25" spans="1:10" s="2" customFormat="1">
      <c r="A25" s="209"/>
      <c r="B25" s="242"/>
      <c r="C25" s="257"/>
      <c r="D25" s="257"/>
      <c r="E25" s="257"/>
      <c r="F25" s="258"/>
      <c r="G25" s="257"/>
      <c r="H25" s="591"/>
      <c r="I25" s="592"/>
      <c r="J25" s="248"/>
    </row>
    <row r="26" spans="1:10" s="2" customFormat="1">
      <c r="A26" s="209"/>
      <c r="B26" s="242"/>
      <c r="C26" s="257"/>
      <c r="D26" s="257"/>
      <c r="E26" s="257"/>
      <c r="F26" s="258"/>
      <c r="G26" s="257"/>
      <c r="H26" s="591"/>
      <c r="I26" s="592"/>
      <c r="J26" s="248"/>
    </row>
    <row r="27" spans="1:10" s="2" customFormat="1">
      <c r="A27" s="209"/>
      <c r="B27" s="242"/>
      <c r="C27" s="257"/>
      <c r="D27" s="257"/>
      <c r="E27" s="257"/>
      <c r="F27" s="258"/>
      <c r="G27" s="257"/>
      <c r="H27" s="591"/>
      <c r="I27" s="592"/>
      <c r="J27" s="248"/>
    </row>
    <row r="28" spans="1:10" s="2" customFormat="1">
      <c r="A28" s="209"/>
      <c r="B28" s="242"/>
      <c r="C28" s="257"/>
      <c r="D28" s="257"/>
      <c r="E28" s="257"/>
      <c r="F28" s="258"/>
      <c r="G28" s="257"/>
      <c r="H28" s="591"/>
      <c r="I28" s="592"/>
      <c r="J28" s="248"/>
    </row>
    <row r="29" spans="1:10" s="2" customFormat="1">
      <c r="A29" s="209"/>
      <c r="B29" s="242"/>
      <c r="C29" s="257"/>
      <c r="D29" s="257"/>
      <c r="E29" s="257"/>
      <c r="F29" s="258"/>
      <c r="G29" s="257"/>
      <c r="H29" s="591"/>
      <c r="I29" s="592"/>
      <c r="J29" s="248"/>
    </row>
    <row r="30" spans="1:10">
      <c r="A30" s="209"/>
      <c r="B30" s="242"/>
      <c r="C30" s="257"/>
      <c r="D30" s="257"/>
      <c r="E30" s="257"/>
      <c r="F30" s="258"/>
      <c r="G30" s="257"/>
      <c r="H30" s="591"/>
      <c r="I30" s="592"/>
      <c r="J30" s="248"/>
    </row>
    <row r="31" spans="1:10">
      <c r="A31" s="209"/>
      <c r="B31" s="242"/>
      <c r="C31" s="257"/>
      <c r="D31" s="257"/>
      <c r="E31" s="257"/>
      <c r="F31" s="258"/>
      <c r="G31" s="257"/>
      <c r="H31" s="591"/>
      <c r="I31" s="592"/>
      <c r="J31" s="248"/>
    </row>
    <row r="32" spans="1:10">
      <c r="A32" s="209"/>
      <c r="B32" s="242"/>
      <c r="C32" s="257"/>
      <c r="D32" s="257"/>
      <c r="E32" s="257"/>
      <c r="F32" s="258"/>
      <c r="G32" s="257"/>
      <c r="H32" s="591"/>
      <c r="I32" s="592"/>
      <c r="J32" s="248"/>
    </row>
    <row r="33" spans="1:10">
      <c r="A33" s="209"/>
      <c r="B33" s="242"/>
      <c r="C33" s="257"/>
      <c r="D33" s="257"/>
      <c r="E33" s="257"/>
      <c r="F33" s="258"/>
      <c r="G33" s="257"/>
      <c r="H33" s="591"/>
      <c r="I33" s="592"/>
      <c r="J33" s="248"/>
    </row>
    <row r="34" spans="1:10">
      <c r="A34" s="209"/>
      <c r="B34" s="242"/>
      <c r="C34" s="257"/>
      <c r="D34" s="257"/>
      <c r="E34" s="257"/>
      <c r="F34" s="258"/>
      <c r="G34" s="257"/>
      <c r="H34" s="591"/>
      <c r="I34" s="592"/>
      <c r="J34" s="248"/>
    </row>
    <row r="35" spans="1:10" ht="15" thickBot="1">
      <c r="A35" s="209"/>
      <c r="B35" s="245"/>
      <c r="C35" s="259"/>
      <c r="D35" s="259"/>
      <c r="E35" s="259"/>
      <c r="F35" s="263"/>
      <c r="G35" s="264"/>
      <c r="H35" s="594"/>
      <c r="I35" s="595"/>
      <c r="J35" s="249"/>
    </row>
    <row r="36" spans="1:10">
      <c r="A36" s="209"/>
      <c r="C36" s="203" t="s">
        <v>514</v>
      </c>
      <c r="D36" s="209"/>
      <c r="E36" s="209"/>
      <c r="F36" s="209"/>
      <c r="G36" s="209"/>
      <c r="H36" s="209"/>
      <c r="I36" s="209"/>
      <c r="J36" s="204" t="s">
        <v>4355</v>
      </c>
    </row>
    <row r="37" spans="1:10">
      <c r="A37" s="209"/>
      <c r="B37" s="209"/>
      <c r="C37" s="209"/>
      <c r="D37" s="209"/>
      <c r="E37" s="209"/>
      <c r="F37" s="209"/>
      <c r="G37" s="209"/>
      <c r="H37" s="209"/>
      <c r="I37" s="209"/>
      <c r="J37" s="209"/>
    </row>
    <row r="38" spans="1:10">
      <c r="A38" s="209"/>
      <c r="B38" s="209"/>
      <c r="C38" s="209"/>
      <c r="D38" s="209"/>
      <c r="E38" s="209"/>
      <c r="F38" s="209"/>
      <c r="G38" s="209"/>
      <c r="H38" s="209"/>
      <c r="I38" s="209"/>
      <c r="J38" s="209"/>
    </row>
    <row r="39" spans="1:10">
      <c r="A39" s="209"/>
      <c r="B39" s="209"/>
      <c r="C39" s="209"/>
      <c r="D39" s="209"/>
      <c r="E39" s="209"/>
      <c r="F39" s="209"/>
      <c r="G39" s="209"/>
      <c r="H39" s="209"/>
      <c r="I39" s="209"/>
      <c r="J39" s="209"/>
    </row>
    <row r="40" spans="1:10">
      <c r="A40" s="209"/>
      <c r="B40" s="209"/>
      <c r="C40" s="209"/>
      <c r="D40" s="209"/>
      <c r="E40" s="209"/>
      <c r="F40" s="209"/>
      <c r="G40" s="209"/>
      <c r="H40" s="209"/>
      <c r="I40" s="209"/>
      <c r="J40" s="209"/>
    </row>
    <row r="41" spans="1:10">
      <c r="A41" s="209"/>
      <c r="B41" s="209"/>
      <c r="C41" s="209"/>
      <c r="D41" s="209"/>
      <c r="E41" s="209"/>
      <c r="F41" s="209"/>
      <c r="G41" s="209"/>
      <c r="H41" s="209"/>
      <c r="I41" s="209"/>
      <c r="J41" s="209"/>
    </row>
    <row r="42" spans="1:10">
      <c r="A42" s="209"/>
      <c r="B42" s="209"/>
      <c r="C42" s="209"/>
      <c r="D42" s="209"/>
      <c r="E42" s="209"/>
      <c r="F42" s="209"/>
      <c r="G42" s="209"/>
      <c r="H42" s="209"/>
      <c r="I42" s="209"/>
      <c r="J42" s="209"/>
    </row>
    <row r="43" spans="1:10">
      <c r="A43" s="209"/>
      <c r="B43" s="209"/>
      <c r="C43" s="209"/>
      <c r="D43" s="209"/>
      <c r="E43" s="209"/>
      <c r="F43" s="209"/>
      <c r="G43" s="209"/>
      <c r="H43" s="209"/>
      <c r="I43" s="209"/>
      <c r="J43" s="209"/>
    </row>
    <row r="44" spans="1:10">
      <c r="A44" s="209"/>
      <c r="B44" s="209"/>
      <c r="C44" s="209"/>
      <c r="D44" s="209"/>
      <c r="E44" s="209"/>
      <c r="F44" s="209"/>
      <c r="G44" s="209"/>
      <c r="H44" s="209"/>
      <c r="I44" s="209"/>
      <c r="J44" s="209"/>
    </row>
    <row r="45" spans="1:10">
      <c r="A45" s="209"/>
      <c r="B45" s="209"/>
      <c r="C45" s="209"/>
      <c r="D45" s="209"/>
      <c r="E45" s="209"/>
      <c r="F45" s="209"/>
      <c r="G45" s="209"/>
      <c r="H45" s="209"/>
      <c r="I45" s="209"/>
      <c r="J45" s="209"/>
    </row>
    <row r="46" spans="1:10">
      <c r="A46" s="209"/>
      <c r="B46" s="209"/>
      <c r="C46" s="209"/>
      <c r="D46" s="209"/>
      <c r="E46" s="209"/>
      <c r="F46" s="209"/>
      <c r="G46" s="209"/>
      <c r="H46" s="209"/>
      <c r="I46" s="209"/>
      <c r="J46" s="209"/>
    </row>
    <row r="47" spans="1:10">
      <c r="A47" s="209"/>
      <c r="B47" s="209"/>
      <c r="C47" s="209"/>
      <c r="D47" s="209"/>
      <c r="E47" s="209"/>
      <c r="F47" s="209"/>
      <c r="G47" s="209"/>
      <c r="H47" s="209"/>
      <c r="I47" s="209"/>
      <c r="J47" s="209"/>
    </row>
    <row r="48" spans="1:10">
      <c r="A48" s="209"/>
      <c r="B48" s="209"/>
      <c r="C48" s="215"/>
      <c r="D48" s="215"/>
      <c r="E48" s="215"/>
      <c r="F48" s="215"/>
      <c r="G48" s="209"/>
      <c r="H48" s="209"/>
      <c r="I48" s="209"/>
      <c r="J48" s="215"/>
    </row>
    <row r="49" spans="1:10">
      <c r="A49" s="209"/>
      <c r="B49" s="209"/>
      <c r="C49" s="215"/>
      <c r="D49" s="215"/>
      <c r="E49" s="215"/>
      <c r="F49" s="215"/>
      <c r="G49" s="209"/>
      <c r="H49" s="209"/>
      <c r="I49" s="209"/>
      <c r="J49" s="215"/>
    </row>
    <row r="50" spans="1:10">
      <c r="A50" s="209"/>
      <c r="B50" s="209"/>
      <c r="C50" s="215"/>
      <c r="D50" s="215"/>
      <c r="E50" s="215"/>
      <c r="F50" s="215"/>
      <c r="G50" s="209"/>
      <c r="H50" s="209"/>
      <c r="I50" s="209"/>
      <c r="J50" s="215"/>
    </row>
    <row r="51" spans="1:10">
      <c r="A51" s="209"/>
      <c r="B51" s="209"/>
      <c r="C51" s="215"/>
      <c r="D51" s="215"/>
      <c r="E51" s="215"/>
      <c r="F51" s="215"/>
      <c r="G51" s="209"/>
      <c r="H51" s="209"/>
      <c r="I51" s="209"/>
      <c r="J51" s="215"/>
    </row>
    <row r="52" spans="1:10">
      <c r="A52" s="209"/>
      <c r="B52" s="209"/>
      <c r="C52" s="215"/>
      <c r="D52" s="215"/>
      <c r="E52" s="215"/>
      <c r="F52" s="215"/>
      <c r="G52" s="209"/>
      <c r="H52" s="209"/>
      <c r="I52" s="209"/>
      <c r="J52" s="215"/>
    </row>
    <row r="53" spans="1:10">
      <c r="A53" s="209"/>
      <c r="B53" s="209"/>
      <c r="C53" s="215"/>
      <c r="D53" s="215"/>
      <c r="E53" s="215"/>
      <c r="F53" s="215"/>
      <c r="G53" s="209"/>
      <c r="H53" s="209"/>
      <c r="I53" s="209"/>
      <c r="J53" s="215"/>
    </row>
    <row r="54" spans="1:10">
      <c r="A54" s="209"/>
      <c r="B54" s="209"/>
      <c r="C54" s="215"/>
      <c r="D54" s="215"/>
      <c r="E54" s="215"/>
      <c r="F54" s="215"/>
      <c r="G54" s="209"/>
      <c r="H54" s="209"/>
      <c r="I54" s="209"/>
      <c r="J54" s="215"/>
    </row>
    <row r="55" spans="1:10">
      <c r="A55" s="209"/>
      <c r="B55" s="209"/>
      <c r="C55" s="215"/>
      <c r="D55" s="215"/>
      <c r="E55" s="215"/>
      <c r="F55" s="215"/>
      <c r="G55" s="209"/>
      <c r="H55" s="209"/>
      <c r="I55" s="209"/>
      <c r="J55" s="215"/>
    </row>
    <row r="56" spans="1:10">
      <c r="A56" s="209"/>
      <c r="B56" s="209"/>
      <c r="C56" s="215"/>
      <c r="D56" s="215"/>
      <c r="E56" s="215"/>
      <c r="F56" s="215"/>
      <c r="G56" s="209"/>
      <c r="H56" s="209"/>
      <c r="I56" s="209"/>
      <c r="J56" s="215"/>
    </row>
    <row r="57" spans="1:10">
      <c r="A57" s="209"/>
      <c r="B57" s="209"/>
      <c r="C57" s="209"/>
      <c r="D57" s="209"/>
      <c r="E57" s="209"/>
      <c r="F57" s="209"/>
      <c r="G57" s="209"/>
      <c r="H57" s="209"/>
      <c r="I57" s="209"/>
      <c r="J57" s="209"/>
    </row>
    <row r="58" spans="1:10">
      <c r="A58" s="209"/>
      <c r="B58" s="209"/>
      <c r="C58" s="209"/>
      <c r="D58" s="209"/>
      <c r="E58" s="209"/>
      <c r="F58" s="209"/>
      <c r="G58" s="209"/>
      <c r="H58" s="209"/>
      <c r="I58" s="209"/>
      <c r="J58" s="209"/>
    </row>
    <row r="59" spans="1:10">
      <c r="A59" s="209"/>
      <c r="B59" s="209"/>
      <c r="C59" s="209"/>
      <c r="D59" s="209"/>
      <c r="E59" s="209"/>
      <c r="F59" s="209"/>
      <c r="G59" s="209"/>
      <c r="H59" s="209"/>
      <c r="I59" s="209"/>
      <c r="J59" s="209"/>
    </row>
    <row r="60" spans="1:10">
      <c r="A60" s="209"/>
      <c r="B60" s="209"/>
      <c r="C60" s="209"/>
      <c r="D60" s="209"/>
      <c r="E60" s="209"/>
      <c r="F60" s="209"/>
      <c r="G60" s="209"/>
      <c r="H60" s="209"/>
      <c r="I60" s="209"/>
      <c r="J60" s="209"/>
    </row>
    <row r="61" spans="1:10">
      <c r="A61" s="209"/>
      <c r="B61" s="209"/>
      <c r="C61" s="209"/>
      <c r="D61" s="209"/>
      <c r="E61" s="209"/>
      <c r="F61" s="209"/>
      <c r="G61" s="209"/>
      <c r="H61" s="209"/>
      <c r="I61" s="209"/>
      <c r="J61" s="209"/>
    </row>
    <row r="62" spans="1:10">
      <c r="A62" s="209"/>
      <c r="B62" s="209"/>
      <c r="C62" s="209"/>
      <c r="D62" s="209"/>
      <c r="E62" s="209"/>
      <c r="F62" s="209"/>
      <c r="G62" s="209"/>
      <c r="H62" s="209"/>
      <c r="I62" s="209"/>
      <c r="J62" s="209"/>
    </row>
    <row r="63" spans="1:10">
      <c r="A63" s="209"/>
      <c r="B63" s="209"/>
      <c r="C63" s="209"/>
      <c r="D63" s="209"/>
      <c r="E63" s="209"/>
      <c r="F63" s="209"/>
      <c r="G63" s="209"/>
      <c r="H63" s="209"/>
      <c r="I63" s="209"/>
      <c r="J63" s="209"/>
    </row>
    <row r="64" spans="1:10">
      <c r="A64" s="209"/>
      <c r="B64" s="209"/>
      <c r="C64" s="209"/>
      <c r="D64" s="209"/>
      <c r="E64" s="209"/>
      <c r="F64" s="209"/>
      <c r="G64" s="209"/>
      <c r="H64" s="209"/>
      <c r="I64" s="209"/>
      <c r="J64" s="209"/>
    </row>
    <row r="65" spans="1:10">
      <c r="A65" s="209"/>
      <c r="B65" s="209"/>
      <c r="C65" s="209"/>
      <c r="D65" s="209"/>
      <c r="E65" s="209"/>
      <c r="F65" s="209"/>
      <c r="G65" s="209"/>
      <c r="H65" s="209"/>
      <c r="I65" s="209"/>
      <c r="J65" s="209"/>
    </row>
    <row r="66" spans="1:10">
      <c r="A66" s="209"/>
      <c r="B66" s="209"/>
      <c r="C66" s="209"/>
      <c r="D66" s="209"/>
      <c r="E66" s="209"/>
      <c r="F66" s="209"/>
      <c r="G66" s="209"/>
      <c r="H66" s="209"/>
      <c r="I66" s="209"/>
      <c r="J66" s="209"/>
    </row>
    <row r="67" spans="1:10">
      <c r="A67" s="209"/>
      <c r="B67" s="209"/>
      <c r="C67" s="209"/>
      <c r="D67" s="209"/>
      <c r="E67" s="209"/>
      <c r="F67" s="209"/>
      <c r="G67" s="209"/>
      <c r="H67" s="209"/>
      <c r="I67" s="209"/>
      <c r="J67" s="209"/>
    </row>
    <row r="68" spans="1:10">
      <c r="A68" s="209"/>
      <c r="B68" s="209"/>
      <c r="C68" s="209"/>
      <c r="D68" s="209"/>
      <c r="E68" s="209"/>
      <c r="F68" s="209"/>
      <c r="G68" s="209"/>
      <c r="H68" s="209"/>
      <c r="I68" s="209"/>
      <c r="J68" s="209"/>
    </row>
    <row r="69" spans="1:10">
      <c r="A69" s="209"/>
      <c r="B69" s="209"/>
      <c r="C69" s="209"/>
      <c r="D69" s="209"/>
      <c r="E69" s="209"/>
      <c r="F69" s="209"/>
      <c r="G69" s="209"/>
      <c r="H69" s="209"/>
      <c r="I69" s="209"/>
      <c r="J69" s="209"/>
    </row>
    <row r="70" spans="1:10">
      <c r="A70" s="209"/>
      <c r="B70" s="209"/>
      <c r="C70" s="209"/>
      <c r="D70" s="209"/>
      <c r="E70" s="209"/>
      <c r="F70" s="209"/>
      <c r="G70" s="209"/>
      <c r="H70" s="209"/>
      <c r="I70" s="209"/>
      <c r="J70" s="209"/>
    </row>
    <row r="71" spans="1:10">
      <c r="A71" s="209"/>
      <c r="B71" s="209"/>
      <c r="C71" s="209"/>
      <c r="D71" s="209"/>
      <c r="E71" s="209"/>
      <c r="F71" s="209"/>
      <c r="G71" s="209"/>
      <c r="H71" s="209"/>
      <c r="I71" s="209"/>
      <c r="J71" s="209"/>
    </row>
    <row r="72" spans="1:10">
      <c r="A72" s="209"/>
      <c r="B72" s="209"/>
      <c r="C72" s="209"/>
      <c r="D72" s="209"/>
      <c r="E72" s="209"/>
      <c r="F72" s="209"/>
      <c r="G72" s="209"/>
      <c r="H72" s="209"/>
      <c r="I72" s="209"/>
      <c r="J72" s="209"/>
    </row>
    <row r="73" spans="1:10">
      <c r="A73" s="209"/>
      <c r="B73" s="209"/>
      <c r="C73" s="209"/>
      <c r="D73" s="209"/>
      <c r="E73" s="209"/>
      <c r="F73" s="209"/>
      <c r="G73" s="209"/>
      <c r="H73" s="209"/>
      <c r="I73" s="209"/>
      <c r="J73" s="209"/>
    </row>
    <row r="74" spans="1:10">
      <c r="A74" s="209"/>
      <c r="B74" s="209"/>
      <c r="C74" s="209"/>
      <c r="D74" s="209"/>
      <c r="E74" s="209"/>
      <c r="F74" s="209"/>
      <c r="G74" s="209"/>
      <c r="H74" s="209"/>
      <c r="I74" s="209"/>
      <c r="J74" s="209"/>
    </row>
    <row r="75" spans="1:10">
      <c r="A75" s="209"/>
      <c r="B75" s="209"/>
      <c r="C75" s="209"/>
      <c r="D75" s="209"/>
      <c r="E75" s="209"/>
      <c r="F75" s="209"/>
      <c r="G75" s="209"/>
      <c r="H75" s="209"/>
      <c r="I75" s="209"/>
      <c r="J75" s="209"/>
    </row>
    <row r="76" spans="1:10">
      <c r="A76" s="209"/>
      <c r="B76" s="209"/>
      <c r="C76" s="209"/>
      <c r="D76" s="209"/>
      <c r="E76" s="209"/>
      <c r="F76" s="209"/>
      <c r="G76" s="209"/>
      <c r="H76" s="209"/>
      <c r="I76" s="209"/>
      <c r="J76" s="209"/>
    </row>
    <row r="77" spans="1:10">
      <c r="A77" s="209"/>
      <c r="B77" s="209"/>
      <c r="C77" s="209"/>
      <c r="D77" s="209"/>
      <c r="E77" s="209"/>
      <c r="F77" s="209"/>
      <c r="G77" s="209"/>
      <c r="H77" s="209"/>
      <c r="I77" s="209"/>
      <c r="J77" s="209"/>
    </row>
    <row r="78" spans="1:10">
      <c r="A78" s="209"/>
      <c r="B78" s="209"/>
      <c r="C78" s="209"/>
      <c r="D78" s="209"/>
      <c r="E78" s="209"/>
      <c r="F78" s="209"/>
      <c r="G78" s="209"/>
      <c r="H78" s="209"/>
      <c r="I78" s="209"/>
      <c r="J78" s="209"/>
    </row>
    <row r="79" spans="1:10">
      <c r="A79" s="209"/>
      <c r="B79" s="209"/>
      <c r="C79" s="209"/>
      <c r="D79" s="209"/>
      <c r="E79" s="209"/>
      <c r="F79" s="209"/>
      <c r="G79" s="209"/>
      <c r="H79" s="209"/>
      <c r="I79" s="209"/>
      <c r="J79" s="209"/>
    </row>
    <row r="80" spans="1:10">
      <c r="A80" s="209"/>
      <c r="B80" s="209"/>
      <c r="C80" s="209"/>
      <c r="D80" s="209"/>
      <c r="E80" s="209"/>
      <c r="F80" s="209"/>
      <c r="G80" s="209"/>
      <c r="H80" s="209"/>
      <c r="I80" s="209"/>
      <c r="J80" s="209"/>
    </row>
    <row r="81" spans="1:10">
      <c r="A81" s="209"/>
      <c r="B81" s="209"/>
      <c r="C81" s="209"/>
      <c r="D81" s="209"/>
      <c r="E81" s="209"/>
      <c r="F81" s="209"/>
      <c r="G81" s="209"/>
      <c r="H81" s="209"/>
      <c r="I81" s="209"/>
      <c r="J81" s="209"/>
    </row>
    <row r="82" spans="1:10">
      <c r="A82" s="209"/>
      <c r="B82" s="209"/>
      <c r="C82" s="209"/>
      <c r="D82" s="209"/>
      <c r="E82" s="209"/>
      <c r="F82" s="209"/>
      <c r="G82" s="209"/>
      <c r="H82" s="209"/>
      <c r="I82" s="209"/>
      <c r="J82" s="209"/>
    </row>
    <row r="83" spans="1:10">
      <c r="A83" s="209"/>
      <c r="B83" s="209"/>
      <c r="C83" s="209"/>
      <c r="D83" s="209"/>
      <c r="E83" s="209"/>
      <c r="F83" s="209"/>
      <c r="G83" s="209"/>
      <c r="H83" s="209"/>
      <c r="I83" s="209"/>
      <c r="J83" s="209"/>
    </row>
    <row r="84" spans="1:10">
      <c r="A84" s="209"/>
      <c r="B84" s="209"/>
      <c r="C84" s="209"/>
      <c r="D84" s="209"/>
      <c r="E84" s="209"/>
      <c r="F84" s="209"/>
      <c r="G84" s="209"/>
      <c r="H84" s="209"/>
      <c r="I84" s="209"/>
      <c r="J84" s="209"/>
    </row>
    <row r="85" spans="1:10">
      <c r="A85" s="209"/>
      <c r="B85" s="209"/>
      <c r="C85" s="209"/>
      <c r="D85" s="209"/>
      <c r="E85" s="209"/>
      <c r="F85" s="209"/>
      <c r="G85" s="209"/>
      <c r="H85" s="209"/>
      <c r="I85" s="209"/>
      <c r="J85" s="209"/>
    </row>
    <row r="86" spans="1:10">
      <c r="A86" s="209"/>
      <c r="B86" s="209"/>
      <c r="C86" s="209"/>
      <c r="D86" s="209"/>
      <c r="E86" s="209"/>
      <c r="F86" s="209"/>
      <c r="G86" s="209"/>
      <c r="H86" s="209"/>
      <c r="I86" s="209"/>
      <c r="J86" s="209"/>
    </row>
    <row r="87" spans="1:10">
      <c r="A87" s="209"/>
      <c r="B87" s="209"/>
      <c r="C87" s="209"/>
      <c r="D87" s="209"/>
      <c r="E87" s="209"/>
      <c r="F87" s="209"/>
      <c r="G87" s="209"/>
      <c r="H87" s="209"/>
      <c r="I87" s="209"/>
      <c r="J87" s="209"/>
    </row>
    <row r="88" spans="1:10">
      <c r="A88" s="209"/>
      <c r="B88" s="209"/>
      <c r="C88" s="209"/>
      <c r="D88" s="209"/>
      <c r="E88" s="209"/>
      <c r="F88" s="209"/>
      <c r="G88" s="209"/>
      <c r="H88" s="209"/>
      <c r="I88" s="209"/>
      <c r="J88" s="209"/>
    </row>
    <row r="89" spans="1:10">
      <c r="A89" s="209"/>
      <c r="B89" s="209"/>
      <c r="C89" s="209"/>
      <c r="D89" s="209"/>
      <c r="E89" s="209"/>
      <c r="F89" s="209"/>
      <c r="G89" s="209"/>
      <c r="H89" s="209"/>
      <c r="I89" s="209"/>
      <c r="J89" s="209"/>
    </row>
    <row r="90" spans="1:10">
      <c r="A90" s="209"/>
      <c r="B90" s="209"/>
      <c r="C90" s="209"/>
      <c r="D90" s="209"/>
      <c r="E90" s="209"/>
      <c r="F90" s="209"/>
      <c r="G90" s="209"/>
      <c r="H90" s="209"/>
      <c r="I90" s="209"/>
      <c r="J90" s="209"/>
    </row>
    <row r="91" spans="1:10">
      <c r="A91" s="209"/>
      <c r="B91" s="209"/>
      <c r="C91" s="209"/>
      <c r="D91" s="209"/>
      <c r="E91" s="209"/>
      <c r="F91" s="209"/>
      <c r="G91" s="209"/>
      <c r="H91" s="209"/>
      <c r="I91" s="209"/>
      <c r="J91" s="209"/>
    </row>
    <row r="92" spans="1:10">
      <c r="A92" s="209"/>
      <c r="B92" s="209"/>
      <c r="C92" s="209"/>
      <c r="D92" s="209"/>
      <c r="E92" s="209"/>
      <c r="F92" s="209"/>
      <c r="G92" s="209"/>
      <c r="H92" s="209"/>
      <c r="I92" s="209"/>
      <c r="J92" s="209"/>
    </row>
    <row r="93" spans="1:10">
      <c r="A93" s="209"/>
      <c r="B93" s="209"/>
      <c r="C93" s="209"/>
      <c r="D93" s="209"/>
      <c r="E93" s="209"/>
      <c r="F93" s="209"/>
      <c r="G93" s="209"/>
      <c r="H93" s="209"/>
      <c r="I93" s="209"/>
      <c r="J93" s="209"/>
    </row>
    <row r="94" spans="1:10">
      <c r="A94" s="209"/>
      <c r="B94" s="209"/>
      <c r="C94" s="209"/>
      <c r="D94" s="209"/>
      <c r="E94" s="209"/>
      <c r="F94" s="209"/>
      <c r="G94" s="209"/>
      <c r="H94" s="209"/>
      <c r="I94" s="209"/>
      <c r="J94" s="209"/>
    </row>
    <row r="95" spans="1:10">
      <c r="A95" s="209"/>
      <c r="B95" s="209"/>
      <c r="C95" s="209"/>
      <c r="D95" s="209"/>
      <c r="E95" s="209"/>
      <c r="F95" s="209"/>
      <c r="G95" s="209"/>
      <c r="H95" s="209"/>
      <c r="I95" s="209"/>
      <c r="J95" s="209"/>
    </row>
    <row r="96" spans="1:10">
      <c r="A96" s="209"/>
      <c r="B96" s="209"/>
      <c r="C96" s="209"/>
      <c r="D96" s="209"/>
      <c r="E96" s="209"/>
      <c r="F96" s="209"/>
      <c r="G96" s="209"/>
      <c r="H96" s="209"/>
      <c r="I96" s="209"/>
      <c r="J96" s="209"/>
    </row>
    <row r="97" spans="1:10">
      <c r="A97" s="209"/>
      <c r="B97" s="209"/>
      <c r="C97" s="209"/>
      <c r="D97" s="209"/>
      <c r="E97" s="209"/>
      <c r="F97" s="209"/>
      <c r="G97" s="209"/>
      <c r="H97" s="209"/>
      <c r="I97" s="209"/>
      <c r="J97" s="209"/>
    </row>
    <row r="98" spans="1:10">
      <c r="A98" s="209"/>
      <c r="B98" s="209"/>
      <c r="C98" s="209"/>
      <c r="D98" s="209"/>
      <c r="E98" s="209"/>
      <c r="F98" s="209"/>
      <c r="G98" s="209"/>
      <c r="H98" s="209"/>
      <c r="I98" s="209"/>
      <c r="J98" s="209"/>
    </row>
    <row r="99" spans="1:10">
      <c r="A99" s="209"/>
      <c r="B99" s="209"/>
      <c r="C99" s="209"/>
      <c r="D99" s="209"/>
      <c r="E99" s="209"/>
      <c r="F99" s="209"/>
      <c r="G99" s="209"/>
      <c r="H99" s="209"/>
      <c r="I99" s="209"/>
      <c r="J99" s="209"/>
    </row>
    <row r="100" spans="1:10">
      <c r="A100" s="209"/>
      <c r="B100" s="209"/>
      <c r="C100" s="209"/>
      <c r="D100" s="209"/>
      <c r="E100" s="209"/>
      <c r="F100" s="209"/>
      <c r="G100" s="209"/>
      <c r="H100" s="209"/>
      <c r="I100" s="209"/>
      <c r="J100" s="209"/>
    </row>
    <row r="101" spans="1:10">
      <c r="A101" s="209"/>
      <c r="B101" s="209"/>
      <c r="C101" s="209"/>
      <c r="D101" s="209"/>
      <c r="E101" s="209"/>
      <c r="F101" s="209"/>
      <c r="G101" s="209"/>
      <c r="H101" s="209"/>
      <c r="I101" s="209"/>
      <c r="J101" s="209"/>
    </row>
    <row r="102" spans="1:10">
      <c r="A102" s="209"/>
      <c r="B102" s="209"/>
      <c r="C102" s="209"/>
      <c r="D102" s="209"/>
      <c r="E102" s="209"/>
      <c r="F102" s="209"/>
      <c r="G102" s="209"/>
      <c r="H102" s="209"/>
      <c r="I102" s="209"/>
      <c r="J102" s="209"/>
    </row>
    <row r="103" spans="1:10">
      <c r="A103" s="209"/>
      <c r="B103" s="209"/>
      <c r="C103" s="209"/>
      <c r="D103" s="209"/>
      <c r="E103" s="209"/>
      <c r="F103" s="209"/>
      <c r="G103" s="209"/>
      <c r="H103" s="209"/>
      <c r="I103" s="209"/>
      <c r="J103" s="209"/>
    </row>
    <row r="104" spans="1:10">
      <c r="A104" s="209"/>
      <c r="B104" s="209"/>
      <c r="C104" s="209"/>
      <c r="D104" s="209"/>
      <c r="E104" s="209"/>
      <c r="F104" s="209"/>
      <c r="G104" s="209"/>
      <c r="H104" s="209"/>
      <c r="I104" s="209"/>
      <c r="J104" s="209"/>
    </row>
    <row r="105" spans="1:10">
      <c r="A105" s="209"/>
      <c r="B105" s="209"/>
      <c r="C105" s="209"/>
      <c r="D105" s="209"/>
      <c r="E105" s="209"/>
      <c r="F105" s="209"/>
      <c r="G105" s="209"/>
      <c r="H105" s="209"/>
      <c r="I105" s="209"/>
      <c r="J105" s="209"/>
    </row>
    <row r="106" spans="1:10">
      <c r="A106" s="209"/>
      <c r="B106" s="209"/>
      <c r="C106" s="209"/>
      <c r="D106" s="209"/>
      <c r="E106" s="209"/>
      <c r="F106" s="209"/>
      <c r="G106" s="209"/>
      <c r="H106" s="209"/>
      <c r="I106" s="209"/>
      <c r="J106" s="209"/>
    </row>
    <row r="107" spans="1:10">
      <c r="A107" s="209"/>
      <c r="B107" s="209"/>
      <c r="C107" s="209"/>
      <c r="D107" s="209"/>
      <c r="E107" s="209"/>
      <c r="F107" s="209"/>
      <c r="G107" s="209"/>
      <c r="H107" s="209"/>
      <c r="I107" s="209"/>
      <c r="J107" s="209"/>
    </row>
    <row r="108" spans="1:10">
      <c r="A108" s="209"/>
      <c r="B108" s="209"/>
      <c r="C108" s="209"/>
      <c r="D108" s="209"/>
      <c r="E108" s="209"/>
      <c r="F108" s="209"/>
      <c r="G108" s="209"/>
      <c r="H108" s="209"/>
      <c r="I108" s="209"/>
      <c r="J108" s="209"/>
    </row>
    <row r="109" spans="1:10">
      <c r="A109" s="209"/>
      <c r="B109" s="209"/>
      <c r="C109" s="209"/>
      <c r="D109" s="209"/>
      <c r="E109" s="209"/>
      <c r="F109" s="209"/>
      <c r="G109" s="209"/>
      <c r="H109" s="209"/>
      <c r="I109" s="209"/>
      <c r="J109" s="209"/>
    </row>
    <row r="110" spans="1:10">
      <c r="A110" s="209"/>
      <c r="B110" s="209"/>
      <c r="C110" s="209"/>
      <c r="D110" s="209"/>
      <c r="E110" s="209"/>
      <c r="F110" s="209"/>
      <c r="G110" s="209"/>
      <c r="H110" s="209"/>
      <c r="I110" s="209"/>
      <c r="J110" s="209"/>
    </row>
    <row r="111" spans="1:10">
      <c r="A111" s="209"/>
      <c r="B111" s="209"/>
      <c r="C111" s="209"/>
      <c r="D111" s="209"/>
      <c r="E111" s="209"/>
      <c r="F111" s="209"/>
      <c r="G111" s="209"/>
      <c r="H111" s="209"/>
      <c r="I111" s="209"/>
      <c r="J111" s="209"/>
    </row>
    <row r="112" spans="1:10">
      <c r="A112" s="209"/>
      <c r="B112" s="209"/>
      <c r="C112" s="209"/>
      <c r="D112" s="209"/>
      <c r="E112" s="209"/>
      <c r="F112" s="209"/>
      <c r="G112" s="209"/>
      <c r="H112" s="209"/>
      <c r="I112" s="209"/>
      <c r="J112" s="209"/>
    </row>
    <row r="113" spans="1:10">
      <c r="A113" s="209"/>
      <c r="B113" s="209"/>
      <c r="C113" s="209"/>
      <c r="D113" s="209"/>
      <c r="E113" s="209"/>
      <c r="F113" s="209"/>
      <c r="G113" s="209"/>
      <c r="H113" s="209"/>
      <c r="I113" s="209"/>
      <c r="J113" s="209"/>
    </row>
    <row r="114" spans="1:10">
      <c r="A114" s="209"/>
      <c r="B114" s="209"/>
      <c r="C114" s="209"/>
      <c r="D114" s="209"/>
      <c r="E114" s="209"/>
      <c r="F114" s="209"/>
      <c r="G114" s="209"/>
      <c r="H114" s="209"/>
      <c r="I114" s="209"/>
      <c r="J114" s="209"/>
    </row>
    <row r="115" spans="1:10">
      <c r="A115" s="209"/>
      <c r="B115" s="209"/>
      <c r="C115" s="209"/>
      <c r="D115" s="209"/>
      <c r="E115" s="209"/>
      <c r="F115" s="209"/>
      <c r="G115" s="209"/>
      <c r="H115" s="209"/>
      <c r="I115" s="209"/>
      <c r="J115" s="209"/>
    </row>
    <row r="116" spans="1:10">
      <c r="A116" s="209"/>
      <c r="B116" s="209"/>
      <c r="C116" s="209"/>
      <c r="D116" s="209"/>
      <c r="E116" s="209"/>
      <c r="F116" s="209"/>
      <c r="G116" s="209"/>
      <c r="H116" s="209"/>
      <c r="I116" s="209"/>
      <c r="J116" s="209"/>
    </row>
    <row r="117" spans="1:10">
      <c r="A117" s="209"/>
      <c r="B117" s="209"/>
      <c r="C117" s="209"/>
      <c r="D117" s="209"/>
      <c r="E117" s="209"/>
      <c r="F117" s="209"/>
      <c r="G117" s="209"/>
      <c r="H117" s="209"/>
      <c r="I117" s="209"/>
      <c r="J117" s="209"/>
    </row>
    <row r="118" spans="1:10">
      <c r="A118" s="209"/>
      <c r="B118" s="209"/>
      <c r="C118" s="209"/>
      <c r="D118" s="209"/>
      <c r="E118" s="209"/>
      <c r="F118" s="209"/>
      <c r="G118" s="209"/>
      <c r="H118" s="209"/>
      <c r="I118" s="209"/>
      <c r="J118" s="209"/>
    </row>
    <row r="119" spans="1:10">
      <c r="A119" s="209"/>
      <c r="B119" s="209"/>
      <c r="C119" s="209"/>
      <c r="D119" s="209"/>
      <c r="E119" s="209"/>
      <c r="F119" s="209"/>
      <c r="G119" s="209"/>
      <c r="H119" s="209"/>
      <c r="I119" s="209"/>
      <c r="J119" s="209"/>
    </row>
    <row r="120" spans="1:10">
      <c r="A120" s="209"/>
      <c r="B120" s="209"/>
      <c r="C120" s="209"/>
      <c r="D120" s="209"/>
      <c r="E120" s="209"/>
      <c r="F120" s="209"/>
      <c r="G120" s="209"/>
      <c r="H120" s="209"/>
      <c r="I120" s="209"/>
      <c r="J120" s="209"/>
    </row>
    <row r="121" spans="1:10">
      <c r="A121" s="209"/>
      <c r="B121" s="209"/>
      <c r="C121" s="209"/>
      <c r="D121" s="209"/>
      <c r="E121" s="209"/>
      <c r="F121" s="209"/>
      <c r="G121" s="209"/>
      <c r="H121" s="209"/>
      <c r="I121" s="209"/>
      <c r="J121" s="209"/>
    </row>
    <row r="122" spans="1:10">
      <c r="A122" s="209"/>
      <c r="B122" s="209"/>
      <c r="C122" s="209"/>
      <c r="D122" s="209"/>
      <c r="E122" s="209"/>
      <c r="F122" s="209"/>
      <c r="G122" s="209"/>
      <c r="H122" s="209"/>
      <c r="I122" s="209"/>
      <c r="J122" s="209"/>
    </row>
    <row r="123" spans="1:10">
      <c r="A123" s="209"/>
      <c r="B123" s="209"/>
      <c r="C123" s="209"/>
      <c r="D123" s="209"/>
      <c r="E123" s="209"/>
      <c r="F123" s="209"/>
      <c r="G123" s="209"/>
      <c r="H123" s="209"/>
      <c r="I123" s="209"/>
      <c r="J123" s="209"/>
    </row>
    <row r="124" spans="1:10">
      <c r="A124" s="209"/>
      <c r="B124" s="209"/>
      <c r="C124" s="209"/>
      <c r="D124" s="209"/>
      <c r="E124" s="209"/>
      <c r="F124" s="209"/>
      <c r="G124" s="209"/>
      <c r="H124" s="209"/>
      <c r="I124" s="209"/>
      <c r="J124" s="209"/>
    </row>
    <row r="125" spans="1:10">
      <c r="A125" s="209"/>
      <c r="B125" s="209"/>
      <c r="C125" s="209"/>
      <c r="D125" s="209"/>
      <c r="E125" s="209"/>
      <c r="F125" s="209"/>
      <c r="G125" s="209"/>
      <c r="H125" s="209"/>
      <c r="I125" s="209"/>
      <c r="J125" s="209"/>
    </row>
    <row r="126" spans="1:10">
      <c r="A126" s="209"/>
      <c r="B126" s="209"/>
      <c r="C126" s="209"/>
      <c r="D126" s="209"/>
      <c r="E126" s="209"/>
      <c r="F126" s="209"/>
      <c r="G126" s="209"/>
      <c r="H126" s="209"/>
      <c r="I126" s="209"/>
      <c r="J126" s="209"/>
    </row>
    <row r="127" spans="1:10">
      <c r="A127" s="209"/>
      <c r="B127" s="209"/>
      <c r="C127" s="209"/>
      <c r="D127" s="209"/>
      <c r="E127" s="209"/>
      <c r="F127" s="209"/>
      <c r="G127" s="209"/>
      <c r="H127" s="209"/>
      <c r="I127" s="209"/>
      <c r="J127" s="209"/>
    </row>
    <row r="128" spans="1:10">
      <c r="A128" s="209"/>
      <c r="B128" s="209"/>
      <c r="C128" s="209"/>
      <c r="D128" s="209"/>
      <c r="E128" s="209"/>
      <c r="F128" s="209"/>
      <c r="G128" s="209"/>
      <c r="H128" s="209"/>
      <c r="I128" s="209"/>
      <c r="J128" s="209"/>
    </row>
    <row r="129" spans="1:10">
      <c r="A129" s="209"/>
      <c r="B129" s="209"/>
      <c r="C129" s="209"/>
      <c r="D129" s="209"/>
      <c r="E129" s="209"/>
      <c r="F129" s="209"/>
      <c r="G129" s="209"/>
      <c r="H129" s="209"/>
      <c r="I129" s="209"/>
      <c r="J129" s="209"/>
    </row>
    <row r="130" spans="1:10">
      <c r="A130" s="209"/>
      <c r="B130" s="209"/>
      <c r="C130" s="209"/>
      <c r="D130" s="209"/>
      <c r="E130" s="209"/>
      <c r="F130" s="209"/>
      <c r="G130" s="209"/>
      <c r="H130" s="209"/>
      <c r="I130" s="209"/>
      <c r="J130" s="209"/>
    </row>
    <row r="131" spans="1:10">
      <c r="A131" s="209"/>
      <c r="B131" s="209"/>
      <c r="C131" s="209"/>
      <c r="D131" s="209"/>
      <c r="E131" s="209"/>
      <c r="F131" s="209"/>
      <c r="G131" s="209"/>
      <c r="H131" s="209"/>
      <c r="I131" s="209"/>
      <c r="J131" s="209"/>
    </row>
    <row r="132" spans="1:10">
      <c r="A132" s="209"/>
      <c r="B132" s="209"/>
      <c r="C132" s="209"/>
      <c r="D132" s="209"/>
      <c r="E132" s="209"/>
      <c r="F132" s="209"/>
      <c r="G132" s="209"/>
      <c r="H132" s="209"/>
      <c r="I132" s="209"/>
      <c r="J132" s="209"/>
    </row>
    <row r="133" spans="1:10">
      <c r="A133" s="209"/>
      <c r="B133" s="209"/>
      <c r="C133" s="209"/>
      <c r="D133" s="209"/>
      <c r="E133" s="209"/>
      <c r="F133" s="209"/>
      <c r="G133" s="209"/>
      <c r="H133" s="209"/>
      <c r="I133" s="209"/>
      <c r="J133" s="209"/>
    </row>
    <row r="134" spans="1:10">
      <c r="A134" s="209"/>
      <c r="B134" s="209"/>
      <c r="C134" s="209"/>
      <c r="D134" s="209"/>
      <c r="E134" s="209"/>
      <c r="F134" s="209"/>
      <c r="G134" s="209"/>
      <c r="H134" s="209"/>
      <c r="I134" s="209"/>
      <c r="J134" s="209"/>
    </row>
    <row r="135" spans="1:10">
      <c r="A135" s="213"/>
      <c r="B135" s="213"/>
      <c r="C135" s="213"/>
      <c r="D135" s="213"/>
      <c r="E135" s="213"/>
      <c r="F135" s="213"/>
      <c r="G135" s="213"/>
      <c r="H135" s="213"/>
      <c r="I135" s="213"/>
      <c r="J135" s="213"/>
    </row>
    <row r="136" spans="1:10">
      <c r="A136" s="213"/>
      <c r="B136" s="213"/>
      <c r="C136" s="213"/>
      <c r="D136" s="213"/>
      <c r="E136" s="213"/>
      <c r="F136" s="213"/>
      <c r="G136" s="213"/>
      <c r="H136" s="213"/>
      <c r="I136" s="213"/>
      <c r="J136" s="213"/>
    </row>
    <row r="137" spans="1:10">
      <c r="A137" s="213"/>
      <c r="B137" s="213"/>
      <c r="C137" s="213"/>
      <c r="D137" s="213"/>
      <c r="E137" s="213"/>
      <c r="F137" s="213"/>
      <c r="G137" s="213"/>
      <c r="H137" s="213"/>
      <c r="I137" s="213"/>
      <c r="J137" s="213"/>
    </row>
    <row r="138" spans="1:10">
      <c r="A138" s="213"/>
      <c r="B138" s="213"/>
      <c r="C138" s="213"/>
      <c r="D138" s="213"/>
      <c r="E138" s="213"/>
      <c r="F138" s="213"/>
      <c r="G138" s="213"/>
      <c r="H138" s="213"/>
      <c r="I138" s="213"/>
      <c r="J138" s="213"/>
    </row>
    <row r="139" spans="1:10">
      <c r="A139" s="213"/>
      <c r="B139" s="213"/>
      <c r="C139" s="213"/>
      <c r="D139" s="213"/>
      <c r="E139" s="213"/>
      <c r="F139" s="213"/>
      <c r="G139" s="213"/>
      <c r="H139" s="213"/>
      <c r="I139" s="213"/>
      <c r="J139" s="213"/>
    </row>
    <row r="140" spans="1:10">
      <c r="A140" s="213"/>
      <c r="B140" s="213"/>
      <c r="C140" s="213"/>
      <c r="D140" s="213"/>
      <c r="E140" s="213"/>
      <c r="F140" s="213"/>
      <c r="G140" s="213"/>
      <c r="H140" s="213"/>
      <c r="I140" s="213"/>
      <c r="J140" s="213"/>
    </row>
  </sheetData>
  <sheetProtection algorithmName="SHA-512" hashValue="brg6wckrSqs663/VNzTJkWXgg4N+PCfOUlaUWMjIPVyryTo5JZAY6V61kaj9evAuYHa7ktFNS9wn3/F9CKidkw==" saltValue="POojah4OnII+lKMmyvfZ5g==" spinCount="100000" sheet="1" objects="1" scenarios="1"/>
  <mergeCells count="43">
    <mergeCell ref="H35:I35"/>
    <mergeCell ref="H30:I30"/>
    <mergeCell ref="H31:I31"/>
    <mergeCell ref="H32:I32"/>
    <mergeCell ref="H33:I33"/>
    <mergeCell ref="H34:I34"/>
    <mergeCell ref="H25:I25"/>
    <mergeCell ref="H26:I26"/>
    <mergeCell ref="H27:I27"/>
    <mergeCell ref="H28:I28"/>
    <mergeCell ref="H29:I29"/>
    <mergeCell ref="H20:I20"/>
    <mergeCell ref="H21:I21"/>
    <mergeCell ref="H22:I22"/>
    <mergeCell ref="H23:I23"/>
    <mergeCell ref="H24:I24"/>
    <mergeCell ref="H15:I15"/>
    <mergeCell ref="H16:I16"/>
    <mergeCell ref="H17:I17"/>
    <mergeCell ref="H18:I18"/>
    <mergeCell ref="H19:I19"/>
    <mergeCell ref="H11:I11"/>
    <mergeCell ref="H9:J9"/>
    <mergeCell ref="H12:I12"/>
    <mergeCell ref="H13:I13"/>
    <mergeCell ref="H14:I14"/>
    <mergeCell ref="G6:H6"/>
    <mergeCell ref="G7:H7"/>
    <mergeCell ref="C6:E6"/>
    <mergeCell ref="C7:E7"/>
    <mergeCell ref="B9:B10"/>
    <mergeCell ref="C9:C10"/>
    <mergeCell ref="D9:D10"/>
    <mergeCell ref="E9:E10"/>
    <mergeCell ref="F9:G9"/>
    <mergeCell ref="H10:I10"/>
    <mergeCell ref="B1:B2"/>
    <mergeCell ref="J3:J4"/>
    <mergeCell ref="I3:I4"/>
    <mergeCell ref="E3:H3"/>
    <mergeCell ref="E4:H4"/>
    <mergeCell ref="C1:J1"/>
    <mergeCell ref="C2:J2"/>
  </mergeCells>
  <hyperlinks>
    <hyperlink ref="C2:J2" r:id="rId1" display="(See NECB/ZEBP alteration requirements)"/>
  </hyperlinks>
  <printOptions horizontalCentered="1"/>
  <pageMargins left="0.5" right="0.5" top="0.75" bottom="0.75" header="0.3" footer="0.3"/>
  <pageSetup scale="86" fitToHeight="0"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x14:formula1>
            <xm:f>'Validation Reference'!$C$20:$C$75</xm:f>
          </x14:formula1>
          <xm:sqref>D11:D35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showGridLines="0" zoomScaleNormal="100" workbookViewId="0"/>
  </sheetViews>
  <sheetFormatPr defaultColWidth="9.1796875" defaultRowHeight="14.5"/>
  <cols>
    <col min="1" max="1" width="2.54296875" style="2" customWidth="1"/>
    <col min="2" max="2" width="13.1796875" style="2" customWidth="1"/>
    <col min="3" max="3" width="12.54296875" style="2" customWidth="1"/>
    <col min="4" max="4" width="20.7265625" style="2" customWidth="1"/>
    <col min="5" max="5" width="7.54296875" style="2" customWidth="1"/>
    <col min="6" max="6" width="5.54296875" style="2" customWidth="1"/>
    <col min="7" max="7" width="3.54296875" style="2" customWidth="1"/>
    <col min="8" max="9" width="7.54296875" style="2" customWidth="1"/>
    <col min="10" max="10" width="12.7265625" style="2" customWidth="1"/>
    <col min="11" max="11" width="7.54296875" style="2" customWidth="1"/>
    <col min="12" max="12" width="4.54296875" style="2" customWidth="1"/>
    <col min="13" max="13" width="7.54296875" style="2" customWidth="1"/>
    <col min="14" max="16384" width="9.1796875" style="2"/>
  </cols>
  <sheetData>
    <row r="1" spans="1:13" ht="22" customHeight="1">
      <c r="A1" s="209"/>
      <c r="B1" s="216"/>
      <c r="C1" s="469" t="s">
        <v>4281</v>
      </c>
      <c r="D1" s="470"/>
      <c r="E1" s="470"/>
      <c r="F1" s="470"/>
      <c r="G1" s="470"/>
      <c r="H1" s="470"/>
      <c r="I1" s="470"/>
      <c r="J1" s="470"/>
      <c r="K1" s="470"/>
      <c r="L1" s="470"/>
      <c r="M1" s="471"/>
    </row>
    <row r="2" spans="1:13" ht="13" customHeight="1">
      <c r="A2" s="209"/>
      <c r="B2" s="186"/>
      <c r="C2" s="546" t="s">
        <v>4273</v>
      </c>
      <c r="D2" s="472"/>
      <c r="E2" s="472"/>
      <c r="F2" s="472"/>
      <c r="G2" s="472"/>
      <c r="H2" s="472"/>
      <c r="I2" s="472"/>
      <c r="J2" s="472"/>
      <c r="K2" s="472"/>
      <c r="L2" s="472"/>
      <c r="M2" s="473"/>
    </row>
    <row r="3" spans="1:13" ht="13" customHeight="1">
      <c r="A3" s="209"/>
      <c r="B3" s="219" t="s">
        <v>4250</v>
      </c>
      <c r="C3" s="298" t="str">
        <f>IF('SAMPLE Checklist - Alterations'!H3="","",'SAMPLE Checklist - Alterations'!H3)</f>
        <v/>
      </c>
      <c r="D3" s="298">
        <f>IF('SAMPLE Checklist - Alterations'!K3="","",'SAMPLE Checklist - Alterations'!K3)</f>
        <v>4324</v>
      </c>
      <c r="E3" s="486" t="str">
        <f>IF('SAMPLE Checklist - Alterations'!O3="","",'SAMPLE Checklist - Alterations'!O3)</f>
        <v>ABERDEEN STREET</v>
      </c>
      <c r="F3" s="486"/>
      <c r="G3" s="486"/>
      <c r="H3" s="486"/>
      <c r="I3" s="486"/>
      <c r="J3" s="586" t="s">
        <v>4254</v>
      </c>
      <c r="K3" s="602" t="str">
        <f>IF('SAMPLE Checklist - Alterations'!AE3="","",'SAMPLE Checklist - Alterations'!AE3)</f>
        <v>BP 2023-07536</v>
      </c>
      <c r="L3" s="602"/>
      <c r="M3" s="603"/>
    </row>
    <row r="4" spans="1:13" ht="13" customHeight="1">
      <c r="A4" s="209"/>
      <c r="B4" s="219" t="s">
        <v>4249</v>
      </c>
      <c r="C4" s="298" t="str">
        <f>IF('SAMPLE Checklist - Alterations'!H4="","",'SAMPLE Checklist - Alterations'!H4)</f>
        <v/>
      </c>
      <c r="D4" s="298" t="str">
        <f>IF('SAMPLE Checklist - Alterations'!K4="","",'SAMPLE Checklist - Alterations'!K4)</f>
        <v/>
      </c>
      <c r="E4" s="486" t="str">
        <f>IF('SAMPLE Checklist - Alterations'!O4="","",'SAMPLE Checklist - Alterations'!O4)</f>
        <v/>
      </c>
      <c r="F4" s="486"/>
      <c r="G4" s="486"/>
      <c r="H4" s="486"/>
      <c r="I4" s="486"/>
      <c r="J4" s="586"/>
      <c r="K4" s="602"/>
      <c r="L4" s="602"/>
      <c r="M4" s="603"/>
    </row>
    <row r="5" spans="1:13" ht="5.25" customHeight="1">
      <c r="A5" s="209"/>
      <c r="B5" s="217"/>
      <c r="C5" s="194"/>
      <c r="D5" s="194"/>
      <c r="E5" s="194"/>
      <c r="F5" s="194"/>
      <c r="G5" s="194"/>
      <c r="H5" s="194"/>
      <c r="I5" s="194"/>
      <c r="J5" s="194"/>
      <c r="K5" s="194"/>
      <c r="L5" s="194"/>
      <c r="M5" s="218"/>
    </row>
    <row r="6" spans="1:13" ht="13" customHeight="1">
      <c r="A6" s="209"/>
      <c r="B6" s="219" t="s">
        <v>4258</v>
      </c>
      <c r="C6" s="612"/>
      <c r="D6" s="613"/>
      <c r="E6" s="614"/>
      <c r="F6" s="220" t="s">
        <v>4255</v>
      </c>
      <c r="G6" s="611"/>
      <c r="H6" s="611"/>
      <c r="I6" s="611"/>
      <c r="J6" s="220" t="s">
        <v>4256</v>
      </c>
      <c r="K6" s="587"/>
      <c r="L6" s="587"/>
      <c r="M6" s="604"/>
    </row>
    <row r="7" spans="1:13" ht="13" customHeight="1">
      <c r="A7" s="209"/>
      <c r="B7" s="219" t="s">
        <v>4257</v>
      </c>
      <c r="C7" s="612"/>
      <c r="D7" s="613"/>
      <c r="E7" s="614"/>
      <c r="F7" s="220" t="s">
        <v>4255</v>
      </c>
      <c r="G7" s="611"/>
      <c r="H7" s="611"/>
      <c r="I7" s="611"/>
      <c r="J7" s="220" t="s">
        <v>4256</v>
      </c>
      <c r="K7" s="587"/>
      <c r="L7" s="587"/>
      <c r="M7" s="604"/>
    </row>
    <row r="8" spans="1:13" ht="5.25" customHeight="1" thickBot="1">
      <c r="A8" s="209"/>
      <c r="B8" s="221"/>
      <c r="C8" s="222"/>
      <c r="D8" s="222"/>
      <c r="E8" s="222"/>
      <c r="F8" s="222"/>
      <c r="G8" s="222"/>
      <c r="H8" s="222"/>
      <c r="I8" s="222"/>
      <c r="J8" s="222"/>
      <c r="K8" s="222"/>
      <c r="L8" s="222"/>
      <c r="M8" s="223"/>
    </row>
    <row r="9" spans="1:13" ht="20.149999999999999" customHeight="1">
      <c r="A9" s="209"/>
      <c r="B9" s="588" t="s">
        <v>8</v>
      </c>
      <c r="C9" s="589" t="s">
        <v>9</v>
      </c>
      <c r="D9" s="589" t="s">
        <v>4302</v>
      </c>
      <c r="E9" s="589" t="s">
        <v>4283</v>
      </c>
      <c r="F9" s="605" t="s">
        <v>4282</v>
      </c>
      <c r="G9" s="606"/>
      <c r="H9" s="589" t="s">
        <v>4371</v>
      </c>
      <c r="I9" s="606" t="s">
        <v>4372</v>
      </c>
      <c r="J9" s="577" t="s">
        <v>12</v>
      </c>
      <c r="K9" s="580"/>
      <c r="L9" s="580"/>
      <c r="M9" s="607"/>
    </row>
    <row r="10" spans="1:13" ht="20.149999999999999" customHeight="1">
      <c r="A10" s="209"/>
      <c r="B10" s="572"/>
      <c r="C10" s="570"/>
      <c r="D10" s="570"/>
      <c r="E10" s="570"/>
      <c r="F10" s="577"/>
      <c r="G10" s="581"/>
      <c r="H10" s="570"/>
      <c r="I10" s="570"/>
      <c r="J10" s="608" t="s">
        <v>4280</v>
      </c>
      <c r="K10" s="610"/>
      <c r="L10" s="608" t="s">
        <v>4239</v>
      </c>
      <c r="M10" s="609"/>
    </row>
    <row r="11" spans="1:13" ht="20">
      <c r="A11" s="209"/>
      <c r="B11" s="242" t="s">
        <v>4388</v>
      </c>
      <c r="C11" s="257"/>
      <c r="D11" s="257" t="s">
        <v>4276</v>
      </c>
      <c r="E11" s="318" t="s">
        <v>4373</v>
      </c>
      <c r="F11" s="596">
        <v>100</v>
      </c>
      <c r="G11" s="597"/>
      <c r="H11" s="258">
        <v>100</v>
      </c>
      <c r="I11" s="258">
        <v>100</v>
      </c>
      <c r="J11" s="598" t="str">
        <f>IF(D11="","",VLOOKUP(D11,'Code Tables'!Q$25:S$45,2,FALSE))</f>
        <v xml:space="preserve">SL ≤ 35 + 0.20Vr (top inlet); SL ≤ 40 + 0.20Vr (bottom inlet); </v>
      </c>
      <c r="K11" s="599"/>
      <c r="L11" s="296" t="str">
        <f>IF(D11="","",VLOOKUP(D11,'Code Tables'!Q$25:S$45,3,FALSE))</f>
        <v>SL =</v>
      </c>
      <c r="M11" s="261" t="s">
        <v>4374</v>
      </c>
    </row>
    <row r="12" spans="1:13" ht="20">
      <c r="A12" s="209"/>
      <c r="B12" s="242" t="s">
        <v>4391</v>
      </c>
      <c r="C12" s="257"/>
      <c r="D12" s="257" t="s">
        <v>4369</v>
      </c>
      <c r="E12" s="258" t="s">
        <v>4354</v>
      </c>
      <c r="F12" s="596">
        <v>350</v>
      </c>
      <c r="G12" s="597"/>
      <c r="H12" s="258">
        <v>350</v>
      </c>
      <c r="I12" s="258" t="s">
        <v>4354</v>
      </c>
      <c r="J12" s="598" t="str">
        <f>IF(D12="","",VLOOKUP(D12,'Code Tables'!Q$25:S$45,2,FALSE))</f>
        <v xml:space="preserve">SL ≤ 0.472Vr - 38.5 (top inlet); SL ≤ 0.472Vr - 33.5 (bottom inlet); </v>
      </c>
      <c r="K12" s="599"/>
      <c r="L12" s="296" t="str">
        <f>IF(D12="","",VLOOKUP(D12,'Code Tables'!Q$25:S$45,3,FALSE))</f>
        <v>SL =</v>
      </c>
      <c r="M12" s="261" t="s">
        <v>4375</v>
      </c>
    </row>
    <row r="13" spans="1:13" ht="20">
      <c r="A13" s="209"/>
      <c r="B13" s="242" t="s">
        <v>4389</v>
      </c>
      <c r="C13" s="257"/>
      <c r="D13" s="257" t="s">
        <v>4370</v>
      </c>
      <c r="E13" s="318" t="s">
        <v>4376</v>
      </c>
      <c r="F13" s="596">
        <v>300</v>
      </c>
      <c r="G13" s="597"/>
      <c r="H13" s="258">
        <v>300</v>
      </c>
      <c r="I13" s="258">
        <v>66.7</v>
      </c>
      <c r="J13" s="598" t="str">
        <f>IF(D13="","",VLOOKUP(D13,'Code Tables'!Q$25:S$45,2,FALSE))</f>
        <v>Et ≥ 98%</v>
      </c>
      <c r="K13" s="599"/>
      <c r="L13" s="296" t="str">
        <f>IF(D13="","",VLOOKUP(D13,'Code Tables'!Q$25:S$45,3,FALSE))</f>
        <v>Et =</v>
      </c>
      <c r="M13" s="317">
        <v>0.99</v>
      </c>
    </row>
    <row r="14" spans="1:13" ht="20">
      <c r="A14" s="209"/>
      <c r="B14" s="242" t="s">
        <v>4390</v>
      </c>
      <c r="C14" s="257"/>
      <c r="D14" s="257" t="s">
        <v>47</v>
      </c>
      <c r="E14" s="318" t="s">
        <v>4377</v>
      </c>
      <c r="F14" s="596" t="s">
        <v>4354</v>
      </c>
      <c r="G14" s="597"/>
      <c r="H14" s="258" t="s">
        <v>4354</v>
      </c>
      <c r="I14" s="258" t="s">
        <v>4354</v>
      </c>
      <c r="J14" s="598" t="str">
        <f>IF(D14="","",VLOOKUP(D14,'Code Tables'!Q$25:S$45,2,FALSE))</f>
        <v>Et ≥ 98%</v>
      </c>
      <c r="K14" s="599"/>
      <c r="L14" s="296" t="str">
        <f>IF(D14="","",VLOOKUP(D14,'Code Tables'!Q$25:S$45,3,FALSE))</f>
        <v>Et =</v>
      </c>
      <c r="M14" s="317">
        <v>0.99</v>
      </c>
    </row>
    <row r="15" spans="1:13" ht="20">
      <c r="A15" s="209"/>
      <c r="B15" s="242" t="s">
        <v>4392</v>
      </c>
      <c r="C15" s="257"/>
      <c r="D15" s="257" t="s">
        <v>52</v>
      </c>
      <c r="E15" s="258" t="s">
        <v>4377</v>
      </c>
      <c r="F15" s="596">
        <v>200</v>
      </c>
      <c r="G15" s="597"/>
      <c r="H15" s="258">
        <v>200</v>
      </c>
      <c r="I15" s="258">
        <v>150</v>
      </c>
      <c r="J15" s="598" t="str">
        <f>IF(D15="","",VLOOKUP(D15,'Code Tables'!Q$25:S$45,2,FALSE))</f>
        <v>EF ≥ 0.67 - 0.0005Vr</v>
      </c>
      <c r="K15" s="599"/>
      <c r="L15" s="296" t="str">
        <f>IF(D15="","",VLOOKUP(D15,'Code Tables'!Q$25:S$45,3,FALSE))</f>
        <v>EF =</v>
      </c>
      <c r="M15" s="261">
        <v>0.74</v>
      </c>
    </row>
    <row r="16" spans="1:13" ht="20">
      <c r="A16" s="209"/>
      <c r="B16" s="242" t="s">
        <v>4393</v>
      </c>
      <c r="C16" s="257"/>
      <c r="D16" s="257" t="s">
        <v>55</v>
      </c>
      <c r="E16" s="258" t="s">
        <v>4379</v>
      </c>
      <c r="F16" s="596">
        <v>300</v>
      </c>
      <c r="G16" s="597"/>
      <c r="H16" s="258">
        <v>300</v>
      </c>
      <c r="I16" s="258">
        <v>250</v>
      </c>
      <c r="J16" s="598" t="str">
        <f>IF(D16="","",VLOOKUP(D16,'Code Tables'!Q$25:S$45,2,FALSE))</f>
        <v>Et ≥ 80%</v>
      </c>
      <c r="K16" s="599"/>
      <c r="L16" s="296" t="str">
        <f>IF(D16="","",VLOOKUP(D16,'Code Tables'!Q$25:S$45,3,FALSE))</f>
        <v>Et =</v>
      </c>
      <c r="M16" s="317">
        <v>0.86</v>
      </c>
    </row>
    <row r="17" spans="1:13" ht="20">
      <c r="A17" s="209"/>
      <c r="B17" s="242" t="s">
        <v>4394</v>
      </c>
      <c r="C17" s="257"/>
      <c r="D17" s="257" t="s">
        <v>4382</v>
      </c>
      <c r="E17" s="258" t="s">
        <v>4378</v>
      </c>
      <c r="F17" s="596">
        <v>400</v>
      </c>
      <c r="G17" s="597"/>
      <c r="H17" s="258">
        <v>400</v>
      </c>
      <c r="I17" s="258">
        <v>300</v>
      </c>
      <c r="J17" s="598" t="str">
        <f>IF(D17="","",VLOOKUP(D17,'Code Tables'!Q$25:S$45,2,FALSE))</f>
        <v>Et ≥ 80%</v>
      </c>
      <c r="K17" s="599"/>
      <c r="L17" s="296" t="str">
        <f>IF(D17="","",VLOOKUP(D17,'Code Tables'!Q$25:S$45,3,FALSE))</f>
        <v>Et =</v>
      </c>
      <c r="M17" s="317">
        <v>0.86</v>
      </c>
    </row>
    <row r="18" spans="1:13">
      <c r="A18" s="209"/>
      <c r="B18" s="242" t="s">
        <v>4396</v>
      </c>
      <c r="C18" s="257"/>
      <c r="D18" s="257" t="s">
        <v>62</v>
      </c>
      <c r="E18" s="318" t="s">
        <v>4377</v>
      </c>
      <c r="F18" s="596" t="s">
        <v>4354</v>
      </c>
      <c r="G18" s="597"/>
      <c r="H18" s="258" t="s">
        <v>4354</v>
      </c>
      <c r="I18" s="258" t="s">
        <v>4354</v>
      </c>
      <c r="J18" s="598" t="str">
        <f>IF(D18="","",VLOOKUP(D18,'Code Tables'!Q$25:S$45,2,FALSE))</f>
        <v>EF ≥ 0.8</v>
      </c>
      <c r="K18" s="599"/>
      <c r="L18" s="296" t="str">
        <f>IF(D18="","",VLOOKUP(D18,'Code Tables'!Q$25:S$45,3,FALSE))</f>
        <v>EF =</v>
      </c>
      <c r="M18" s="261">
        <v>0.83</v>
      </c>
    </row>
    <row r="19" spans="1:13">
      <c r="A19" s="209"/>
      <c r="B19" s="242"/>
      <c r="C19" s="257"/>
      <c r="D19" s="257"/>
      <c r="E19" s="258"/>
      <c r="F19" s="596"/>
      <c r="G19" s="597"/>
      <c r="H19" s="258"/>
      <c r="I19" s="258"/>
      <c r="J19" s="598" t="str">
        <f>IF(D19="","",VLOOKUP(D19,'Code Tables'!Q$25:S$45,2,FALSE))</f>
        <v/>
      </c>
      <c r="K19" s="599"/>
      <c r="L19" s="296" t="str">
        <f>IF(D19="","",VLOOKUP(D19,'Code Tables'!Q$25:S$45,3,FALSE))</f>
        <v/>
      </c>
      <c r="M19" s="261"/>
    </row>
    <row r="20" spans="1:13">
      <c r="A20" s="209"/>
      <c r="B20" s="242"/>
      <c r="C20" s="257"/>
      <c r="D20" s="257"/>
      <c r="E20" s="258"/>
      <c r="F20" s="596"/>
      <c r="G20" s="597"/>
      <c r="H20" s="258"/>
      <c r="I20" s="258"/>
      <c r="J20" s="598" t="str">
        <f>IF(D20="","",VLOOKUP(D20,'Code Tables'!Q$25:S$45,2,FALSE))</f>
        <v/>
      </c>
      <c r="K20" s="599"/>
      <c r="L20" s="296" t="str">
        <f>IF(D20="","",VLOOKUP(D20,'Code Tables'!Q$25:S$45,3,FALSE))</f>
        <v/>
      </c>
      <c r="M20" s="261"/>
    </row>
    <row r="21" spans="1:13">
      <c r="A21" s="209"/>
      <c r="B21" s="242"/>
      <c r="C21" s="257"/>
      <c r="D21" s="257"/>
      <c r="E21" s="258"/>
      <c r="F21" s="596"/>
      <c r="G21" s="597"/>
      <c r="H21" s="258"/>
      <c r="I21" s="258"/>
      <c r="J21" s="598" t="str">
        <f>IF(D21="","",VLOOKUP(D21,'Code Tables'!Q$25:S$45,2,FALSE))</f>
        <v/>
      </c>
      <c r="K21" s="599"/>
      <c r="L21" s="296"/>
      <c r="M21" s="261"/>
    </row>
    <row r="22" spans="1:13">
      <c r="A22" s="209"/>
      <c r="B22" s="242"/>
      <c r="C22" s="257"/>
      <c r="D22" s="257"/>
      <c r="E22" s="258"/>
      <c r="F22" s="596"/>
      <c r="G22" s="597"/>
      <c r="H22" s="258"/>
      <c r="I22" s="258"/>
      <c r="J22" s="598" t="str">
        <f>IF(D22="","",VLOOKUP(D22,'Code Tables'!Q$25:S$45,2,FALSE))</f>
        <v/>
      </c>
      <c r="K22" s="599"/>
      <c r="L22" s="296"/>
      <c r="M22" s="261"/>
    </row>
    <row r="23" spans="1:13">
      <c r="A23" s="209"/>
      <c r="B23" s="242"/>
      <c r="C23" s="257"/>
      <c r="D23" s="257"/>
      <c r="E23" s="258"/>
      <c r="F23" s="596"/>
      <c r="G23" s="597"/>
      <c r="H23" s="258"/>
      <c r="I23" s="258"/>
      <c r="J23" s="598" t="str">
        <f>IF(D23="","",VLOOKUP(D23,'Code Tables'!Q$25:S$45,2,FALSE))</f>
        <v/>
      </c>
      <c r="K23" s="599"/>
      <c r="L23" s="296"/>
      <c r="M23" s="261"/>
    </row>
    <row r="24" spans="1:13">
      <c r="A24" s="209"/>
      <c r="B24" s="242"/>
      <c r="C24" s="257"/>
      <c r="D24" s="257"/>
      <c r="E24" s="258"/>
      <c r="F24" s="596"/>
      <c r="G24" s="597"/>
      <c r="H24" s="258"/>
      <c r="I24" s="258"/>
      <c r="J24" s="598" t="str">
        <f>IF(D24="","",VLOOKUP(D24,'Code Tables'!Q$25:S$45,2,FALSE))</f>
        <v/>
      </c>
      <c r="K24" s="599"/>
      <c r="L24" s="296"/>
      <c r="M24" s="261"/>
    </row>
    <row r="25" spans="1:13">
      <c r="A25" s="209"/>
      <c r="B25" s="242"/>
      <c r="C25" s="257"/>
      <c r="D25" s="257"/>
      <c r="E25" s="258"/>
      <c r="F25" s="596"/>
      <c r="G25" s="597"/>
      <c r="H25" s="258"/>
      <c r="I25" s="258"/>
      <c r="J25" s="598" t="str">
        <f>IF(D25="","",VLOOKUP(D25,'Code Tables'!Q$25:S$45,2,FALSE))</f>
        <v/>
      </c>
      <c r="K25" s="599"/>
      <c r="L25" s="296"/>
      <c r="M25" s="261"/>
    </row>
    <row r="26" spans="1:13">
      <c r="A26" s="209"/>
      <c r="B26" s="242"/>
      <c r="C26" s="257"/>
      <c r="D26" s="257"/>
      <c r="E26" s="258"/>
      <c r="F26" s="596"/>
      <c r="G26" s="597"/>
      <c r="H26" s="258"/>
      <c r="I26" s="258"/>
      <c r="J26" s="598" t="str">
        <f>IF(D26="","",VLOOKUP(D26,'Code Tables'!Q$25:S$45,2,FALSE))</f>
        <v/>
      </c>
      <c r="K26" s="599"/>
      <c r="L26" s="296" t="str">
        <f>IF(D26="","",VLOOKUP(D26,'Code Tables'!Q$25:S$45,3,FALSE))</f>
        <v/>
      </c>
      <c r="M26" s="261"/>
    </row>
    <row r="27" spans="1:13">
      <c r="A27" s="209"/>
      <c r="B27" s="242"/>
      <c r="C27" s="257"/>
      <c r="D27" s="257"/>
      <c r="E27" s="258"/>
      <c r="F27" s="596"/>
      <c r="G27" s="597"/>
      <c r="H27" s="258"/>
      <c r="I27" s="258"/>
      <c r="J27" s="598" t="str">
        <f>IF(D27="","",VLOOKUP(D27,'Code Tables'!Q$25:S$45,2,FALSE))</f>
        <v/>
      </c>
      <c r="K27" s="599"/>
      <c r="L27" s="296" t="str">
        <f>IF(D27="","",VLOOKUP(D27,'Code Tables'!Q$25:S$45,3,FALSE))</f>
        <v/>
      </c>
      <c r="M27" s="261"/>
    </row>
    <row r="28" spans="1:13">
      <c r="A28" s="209"/>
      <c r="B28" s="242"/>
      <c r="C28" s="257"/>
      <c r="D28" s="257"/>
      <c r="E28" s="258"/>
      <c r="F28" s="596"/>
      <c r="G28" s="597"/>
      <c r="H28" s="258"/>
      <c r="I28" s="258"/>
      <c r="J28" s="598" t="str">
        <f>IF(D28="","",VLOOKUP(D28,'Code Tables'!Q$25:S$45,2,FALSE))</f>
        <v/>
      </c>
      <c r="K28" s="599"/>
      <c r="L28" s="296" t="str">
        <f>IF(D28="","",VLOOKUP(D28,'Code Tables'!Q$25:S$45,3,FALSE))</f>
        <v/>
      </c>
      <c r="M28" s="261"/>
    </row>
    <row r="29" spans="1:13">
      <c r="A29" s="209"/>
      <c r="B29" s="242"/>
      <c r="C29" s="257"/>
      <c r="D29" s="257"/>
      <c r="E29" s="258"/>
      <c r="F29" s="596"/>
      <c r="G29" s="597"/>
      <c r="H29" s="258"/>
      <c r="I29" s="258"/>
      <c r="J29" s="598" t="str">
        <f>IF(D29="","",VLOOKUP(D29,'Code Tables'!Q$25:S$45,2,FALSE))</f>
        <v/>
      </c>
      <c r="K29" s="599"/>
      <c r="L29" s="296" t="str">
        <f>IF(D29="","",VLOOKUP(D29,'Code Tables'!Q$25:S$45,3,FALSE))</f>
        <v/>
      </c>
      <c r="M29" s="261"/>
    </row>
    <row r="30" spans="1:13">
      <c r="A30" s="209"/>
      <c r="B30" s="242"/>
      <c r="C30" s="257"/>
      <c r="D30" s="257"/>
      <c r="E30" s="258"/>
      <c r="F30" s="596"/>
      <c r="G30" s="597"/>
      <c r="H30" s="258"/>
      <c r="I30" s="258"/>
      <c r="J30" s="598" t="str">
        <f>IF(D30="","",VLOOKUP(D30,'Code Tables'!Q$25:S$45,2,FALSE))</f>
        <v/>
      </c>
      <c r="K30" s="599"/>
      <c r="L30" s="296" t="str">
        <f>IF(D30="","",VLOOKUP(D30,'Code Tables'!Q$25:S$45,3,FALSE))</f>
        <v/>
      </c>
      <c r="M30" s="261"/>
    </row>
    <row r="31" spans="1:13">
      <c r="A31" s="209"/>
      <c r="B31" s="242"/>
      <c r="C31" s="257"/>
      <c r="D31" s="257"/>
      <c r="E31" s="258"/>
      <c r="F31" s="596"/>
      <c r="G31" s="597"/>
      <c r="H31" s="258"/>
      <c r="I31" s="258"/>
      <c r="J31" s="598" t="str">
        <f>IF(D31="","",VLOOKUP(D31,'Code Tables'!Q$25:S$45,2,FALSE))</f>
        <v/>
      </c>
      <c r="K31" s="599"/>
      <c r="L31" s="296" t="str">
        <f>IF(D31="","",VLOOKUP(D31,'Code Tables'!Q$25:S$45,3,FALSE))</f>
        <v/>
      </c>
      <c r="M31" s="261"/>
    </row>
    <row r="32" spans="1:13">
      <c r="A32" s="209"/>
      <c r="B32" s="242"/>
      <c r="C32" s="257"/>
      <c r="D32" s="257"/>
      <c r="E32" s="258"/>
      <c r="F32" s="596"/>
      <c r="G32" s="597"/>
      <c r="H32" s="258"/>
      <c r="I32" s="258"/>
      <c r="J32" s="598" t="str">
        <f>IF(D32="","",VLOOKUP(D32,'Code Tables'!Q$25:S$45,2,FALSE))</f>
        <v/>
      </c>
      <c r="K32" s="599"/>
      <c r="L32" s="296" t="str">
        <f>IF(D32="","",VLOOKUP(D32,'Code Tables'!Q$25:S$45,3,FALSE))</f>
        <v/>
      </c>
      <c r="M32" s="261"/>
    </row>
    <row r="33" spans="1:13">
      <c r="A33" s="209"/>
      <c r="B33" s="242"/>
      <c r="C33" s="257"/>
      <c r="D33" s="257"/>
      <c r="E33" s="258"/>
      <c r="F33" s="596"/>
      <c r="G33" s="597"/>
      <c r="H33" s="258"/>
      <c r="I33" s="258"/>
      <c r="J33" s="598" t="str">
        <f>IF(D33="","",VLOOKUP(D33,'Code Tables'!Q$25:S$45,2,FALSE))</f>
        <v/>
      </c>
      <c r="K33" s="599"/>
      <c r="L33" s="296" t="str">
        <f>IF(D33="","",VLOOKUP(D33,'Code Tables'!Q$25:S$45,3,FALSE))</f>
        <v/>
      </c>
      <c r="M33" s="261"/>
    </row>
    <row r="34" spans="1:13">
      <c r="A34" s="209"/>
      <c r="B34" s="242"/>
      <c r="C34" s="257"/>
      <c r="D34" s="257"/>
      <c r="E34" s="258"/>
      <c r="F34" s="596"/>
      <c r="G34" s="597"/>
      <c r="H34" s="258"/>
      <c r="I34" s="258"/>
      <c r="J34" s="598" t="str">
        <f>IF(D34="","",VLOOKUP(D34,'Code Tables'!Q$25:S$45,2,FALSE))</f>
        <v/>
      </c>
      <c r="K34" s="599"/>
      <c r="L34" s="296" t="str">
        <f>IF(D34="","",VLOOKUP(D34,'Code Tables'!Q$25:S$45,3,FALSE))</f>
        <v/>
      </c>
      <c r="M34" s="261"/>
    </row>
    <row r="35" spans="1:13" ht="15" thickBot="1">
      <c r="A35" s="209"/>
      <c r="B35" s="245"/>
      <c r="C35" s="259"/>
      <c r="D35" s="259"/>
      <c r="E35" s="260"/>
      <c r="F35" s="616"/>
      <c r="G35" s="617"/>
      <c r="H35" s="260"/>
      <c r="I35" s="260"/>
      <c r="J35" s="600" t="str">
        <f>IF(D35="","",VLOOKUP(D35,'Code Tables'!Q$25:S$45,2,FALSE))</f>
        <v/>
      </c>
      <c r="K35" s="601"/>
      <c r="L35" s="297" t="str">
        <f>IF(D35="","",VLOOKUP(D35,'Code Tables'!Q$25:S$45,3,FALSE))</f>
        <v/>
      </c>
      <c r="M35" s="262"/>
    </row>
    <row r="36" spans="1:13">
      <c r="A36" s="209"/>
      <c r="B36" s="209"/>
      <c r="C36" s="203" t="s">
        <v>514</v>
      </c>
      <c r="D36" s="209"/>
      <c r="E36" s="209"/>
      <c r="F36" s="209"/>
      <c r="G36" s="209"/>
      <c r="H36" s="209"/>
      <c r="I36" s="209"/>
      <c r="J36" s="209"/>
      <c r="K36" s="615" t="s">
        <v>4355</v>
      </c>
      <c r="L36" s="615"/>
      <c r="M36" s="615"/>
    </row>
    <row r="37" spans="1:13">
      <c r="A37" s="209"/>
      <c r="B37" s="209"/>
      <c r="C37" s="209"/>
      <c r="D37" s="209"/>
      <c r="E37" s="209"/>
      <c r="F37" s="209"/>
      <c r="G37" s="209"/>
      <c r="H37" s="209"/>
      <c r="I37" s="209"/>
      <c r="J37" s="209"/>
      <c r="K37" s="209"/>
      <c r="L37" s="209"/>
      <c r="M37" s="209"/>
    </row>
    <row r="38" spans="1:13">
      <c r="A38" s="209"/>
      <c r="B38" s="209"/>
      <c r="C38" s="209"/>
      <c r="D38" s="209"/>
      <c r="E38" s="209"/>
      <c r="F38" s="209"/>
      <c r="G38" s="209"/>
      <c r="H38" s="209"/>
      <c r="I38" s="209"/>
      <c r="J38" s="209"/>
      <c r="K38" s="209"/>
      <c r="L38" s="209"/>
      <c r="M38" s="209"/>
    </row>
    <row r="39" spans="1:13">
      <c r="A39" s="209"/>
      <c r="B39" s="209"/>
      <c r="C39" s="209"/>
      <c r="D39" s="209"/>
      <c r="E39" s="209"/>
      <c r="F39" s="209"/>
      <c r="G39" s="209"/>
      <c r="H39" s="209"/>
      <c r="I39" s="209"/>
      <c r="J39" s="209"/>
      <c r="K39" s="209"/>
      <c r="L39" s="209"/>
      <c r="M39" s="209"/>
    </row>
    <row r="40" spans="1:13">
      <c r="A40" s="209"/>
      <c r="B40" s="209"/>
      <c r="C40" s="209"/>
      <c r="D40" s="209"/>
      <c r="E40" s="209"/>
      <c r="F40" s="209"/>
      <c r="G40" s="209"/>
      <c r="H40" s="209"/>
      <c r="I40" s="209"/>
      <c r="J40" s="209"/>
      <c r="K40" s="209"/>
      <c r="L40" s="209"/>
      <c r="M40" s="209"/>
    </row>
    <row r="41" spans="1:13">
      <c r="A41" s="209"/>
      <c r="B41" s="209"/>
      <c r="C41" s="209"/>
      <c r="D41" s="209"/>
      <c r="E41" s="209"/>
      <c r="F41" s="209"/>
      <c r="G41" s="209"/>
      <c r="H41" s="209"/>
      <c r="I41" s="209"/>
      <c r="J41" s="209"/>
      <c r="K41" s="209"/>
      <c r="L41" s="209"/>
      <c r="M41" s="209"/>
    </row>
    <row r="42" spans="1:13">
      <c r="A42" s="209"/>
      <c r="B42" s="209"/>
      <c r="C42" s="209"/>
      <c r="D42" s="209"/>
      <c r="E42" s="209"/>
      <c r="F42" s="209"/>
      <c r="G42" s="209"/>
      <c r="H42" s="209"/>
      <c r="I42" s="209"/>
      <c r="J42" s="209"/>
      <c r="K42" s="209"/>
      <c r="L42" s="209"/>
      <c r="M42" s="209"/>
    </row>
    <row r="43" spans="1:13">
      <c r="A43" s="209"/>
      <c r="B43" s="209"/>
      <c r="C43" s="209"/>
      <c r="D43" s="209"/>
      <c r="E43" s="209"/>
      <c r="F43" s="209"/>
      <c r="G43" s="209"/>
      <c r="H43" s="209"/>
      <c r="I43" s="209"/>
      <c r="J43" s="209"/>
      <c r="K43" s="209"/>
      <c r="L43" s="209"/>
      <c r="M43" s="209"/>
    </row>
    <row r="44" spans="1:13">
      <c r="A44" s="209"/>
      <c r="B44" s="209"/>
      <c r="C44" s="209"/>
      <c r="D44" s="209"/>
      <c r="E44" s="209"/>
      <c r="F44" s="209"/>
      <c r="G44" s="209"/>
      <c r="H44" s="209"/>
      <c r="I44" s="209"/>
      <c r="J44" s="209"/>
      <c r="K44" s="209"/>
      <c r="L44" s="209"/>
      <c r="M44" s="209"/>
    </row>
    <row r="45" spans="1:13">
      <c r="A45" s="209"/>
      <c r="B45" s="209"/>
      <c r="C45" s="209"/>
      <c r="D45" s="209"/>
      <c r="E45" s="209"/>
      <c r="F45" s="209"/>
      <c r="G45" s="209"/>
      <c r="H45" s="209"/>
      <c r="I45" s="209"/>
      <c r="J45" s="209"/>
      <c r="K45" s="209"/>
      <c r="L45" s="209"/>
      <c r="M45" s="209"/>
    </row>
    <row r="46" spans="1:13">
      <c r="A46" s="209"/>
      <c r="B46" s="209"/>
      <c r="C46" s="209"/>
      <c r="D46" s="209"/>
      <c r="E46" s="209"/>
      <c r="F46" s="209"/>
      <c r="G46" s="209"/>
      <c r="H46" s="209"/>
      <c r="I46" s="209"/>
      <c r="J46" s="209"/>
      <c r="K46" s="209"/>
      <c r="L46" s="209"/>
      <c r="M46" s="209"/>
    </row>
    <row r="47" spans="1:13">
      <c r="A47" s="209"/>
      <c r="B47" s="209"/>
      <c r="C47" s="209"/>
      <c r="D47" s="209"/>
      <c r="E47" s="209"/>
      <c r="F47" s="209"/>
      <c r="G47" s="209"/>
      <c r="H47" s="209"/>
      <c r="I47" s="209"/>
      <c r="J47" s="209"/>
      <c r="K47" s="209"/>
      <c r="L47" s="209"/>
      <c r="M47" s="209"/>
    </row>
    <row r="48" spans="1:13">
      <c r="A48" s="209"/>
      <c r="B48" s="209"/>
      <c r="C48" s="215"/>
      <c r="D48" s="215"/>
      <c r="E48" s="215"/>
      <c r="F48" s="209"/>
      <c r="G48" s="209"/>
      <c r="H48" s="209"/>
      <c r="I48" s="209"/>
      <c r="J48" s="209"/>
      <c r="K48" s="209"/>
      <c r="L48" s="209"/>
      <c r="M48" s="215"/>
    </row>
    <row r="49" spans="1:13">
      <c r="A49" s="209"/>
      <c r="B49" s="209"/>
      <c r="C49" s="215"/>
      <c r="D49" s="215"/>
      <c r="E49" s="215"/>
      <c r="F49" s="209"/>
      <c r="G49" s="209"/>
      <c r="H49" s="209"/>
      <c r="I49" s="209"/>
      <c r="J49" s="209"/>
      <c r="K49" s="209"/>
      <c r="L49" s="209"/>
      <c r="M49" s="215"/>
    </row>
    <row r="50" spans="1:13">
      <c r="A50" s="209"/>
      <c r="B50" s="209"/>
      <c r="C50" s="215"/>
      <c r="D50" s="215"/>
      <c r="E50" s="215"/>
      <c r="F50" s="209"/>
      <c r="G50" s="209"/>
      <c r="H50" s="209"/>
      <c r="I50" s="209"/>
      <c r="J50" s="209"/>
      <c r="K50" s="209"/>
      <c r="L50" s="209"/>
      <c r="M50" s="215"/>
    </row>
    <row r="51" spans="1:13">
      <c r="A51" s="209"/>
      <c r="B51" s="209"/>
      <c r="C51" s="215"/>
      <c r="D51" s="215"/>
      <c r="E51" s="215"/>
      <c r="F51" s="209"/>
      <c r="G51" s="209"/>
      <c r="H51" s="209"/>
      <c r="I51" s="209"/>
      <c r="J51" s="209"/>
      <c r="K51" s="209"/>
      <c r="L51" s="209"/>
      <c r="M51" s="215"/>
    </row>
    <row r="52" spans="1:13">
      <c r="A52" s="209"/>
      <c r="B52" s="209"/>
      <c r="C52" s="215"/>
      <c r="D52" s="215"/>
      <c r="E52" s="215"/>
      <c r="F52" s="209"/>
      <c r="G52" s="209"/>
      <c r="H52" s="209"/>
      <c r="I52" s="209"/>
      <c r="J52" s="209"/>
      <c r="K52" s="209"/>
      <c r="L52" s="209"/>
      <c r="M52" s="215"/>
    </row>
    <row r="53" spans="1:13">
      <c r="A53" s="209"/>
      <c r="B53" s="209"/>
      <c r="C53" s="215"/>
      <c r="D53" s="215"/>
      <c r="E53" s="215"/>
      <c r="F53" s="209"/>
      <c r="G53" s="209"/>
      <c r="H53" s="209"/>
      <c r="I53" s="209"/>
      <c r="J53" s="209"/>
      <c r="K53" s="209"/>
      <c r="L53" s="209"/>
      <c r="M53" s="215"/>
    </row>
    <row r="54" spans="1:13">
      <c r="A54" s="209"/>
      <c r="B54" s="209"/>
      <c r="C54" s="215"/>
      <c r="D54" s="215"/>
      <c r="E54" s="215"/>
      <c r="F54" s="209"/>
      <c r="G54" s="209"/>
      <c r="H54" s="209"/>
      <c r="I54" s="209"/>
      <c r="J54" s="209"/>
      <c r="K54" s="209"/>
      <c r="L54" s="209"/>
      <c r="M54" s="215"/>
    </row>
    <row r="55" spans="1:13">
      <c r="A55" s="209"/>
      <c r="B55" s="209"/>
      <c r="C55" s="215"/>
      <c r="D55" s="215"/>
      <c r="E55" s="215"/>
      <c r="F55" s="209"/>
      <c r="G55" s="209"/>
      <c r="H55" s="209"/>
      <c r="I55" s="209"/>
      <c r="J55" s="209"/>
      <c r="K55" s="209"/>
      <c r="L55" s="209"/>
      <c r="M55" s="215"/>
    </row>
    <row r="56" spans="1:13">
      <c r="A56" s="209"/>
      <c r="B56" s="209"/>
      <c r="C56" s="215"/>
      <c r="D56" s="215"/>
      <c r="E56" s="215"/>
      <c r="F56" s="209"/>
      <c r="G56" s="209"/>
      <c r="H56" s="209"/>
      <c r="I56" s="209"/>
      <c r="J56" s="209"/>
      <c r="K56" s="209"/>
      <c r="L56" s="209"/>
      <c r="M56" s="215"/>
    </row>
    <row r="57" spans="1:13">
      <c r="A57" s="209"/>
      <c r="B57" s="209"/>
      <c r="C57" s="209"/>
      <c r="D57" s="209"/>
      <c r="E57" s="209"/>
      <c r="F57" s="209"/>
      <c r="G57" s="209"/>
      <c r="H57" s="209"/>
      <c r="I57" s="209"/>
      <c r="J57" s="209"/>
      <c r="K57" s="209"/>
      <c r="L57" s="209"/>
      <c r="M57" s="209"/>
    </row>
    <row r="58" spans="1:13">
      <c r="A58" s="209"/>
      <c r="B58" s="209"/>
      <c r="C58" s="209"/>
      <c r="D58" s="209"/>
      <c r="E58" s="209"/>
      <c r="F58" s="209"/>
      <c r="G58" s="209"/>
      <c r="H58" s="209"/>
      <c r="I58" s="209"/>
      <c r="J58" s="209"/>
      <c r="K58" s="209"/>
      <c r="L58" s="209"/>
      <c r="M58" s="209"/>
    </row>
    <row r="59" spans="1:13">
      <c r="A59" s="209"/>
      <c r="B59" s="209"/>
      <c r="C59" s="209"/>
      <c r="D59" s="209"/>
      <c r="E59" s="209"/>
      <c r="F59" s="209"/>
      <c r="G59" s="209"/>
      <c r="H59" s="209"/>
      <c r="I59" s="209"/>
      <c r="J59" s="209"/>
      <c r="K59" s="209"/>
      <c r="L59" s="209"/>
      <c r="M59" s="209"/>
    </row>
    <row r="60" spans="1:13">
      <c r="A60" s="209"/>
      <c r="B60" s="209"/>
      <c r="C60" s="209"/>
      <c r="D60" s="209"/>
      <c r="E60" s="209"/>
      <c r="F60" s="209"/>
      <c r="G60" s="209"/>
      <c r="H60" s="209"/>
      <c r="I60" s="209"/>
      <c r="J60" s="209"/>
      <c r="K60" s="209"/>
      <c r="L60" s="209"/>
      <c r="M60" s="209"/>
    </row>
    <row r="61" spans="1:13">
      <c r="A61" s="209"/>
      <c r="B61" s="209"/>
      <c r="C61" s="209"/>
      <c r="D61" s="209"/>
      <c r="E61" s="209"/>
      <c r="F61" s="209"/>
      <c r="G61" s="209"/>
      <c r="H61" s="209"/>
      <c r="I61" s="209"/>
      <c r="J61" s="209"/>
      <c r="K61" s="209"/>
      <c r="L61" s="209"/>
      <c r="M61" s="209"/>
    </row>
    <row r="62" spans="1:13">
      <c r="A62" s="209"/>
      <c r="B62" s="209"/>
      <c r="C62" s="209"/>
      <c r="D62" s="209"/>
      <c r="E62" s="209"/>
      <c r="F62" s="209"/>
      <c r="G62" s="209"/>
      <c r="H62" s="209"/>
      <c r="I62" s="209"/>
      <c r="J62" s="209"/>
      <c r="K62" s="209"/>
      <c r="L62" s="209"/>
      <c r="M62" s="209"/>
    </row>
    <row r="63" spans="1:13">
      <c r="A63" s="209"/>
      <c r="B63" s="209"/>
      <c r="C63" s="209"/>
      <c r="D63" s="209"/>
      <c r="E63" s="209"/>
      <c r="F63" s="209"/>
      <c r="G63" s="209"/>
      <c r="H63" s="209"/>
      <c r="I63" s="209"/>
      <c r="J63" s="209"/>
      <c r="K63" s="209"/>
      <c r="L63" s="209"/>
      <c r="M63" s="209"/>
    </row>
    <row r="64" spans="1:13">
      <c r="A64" s="209"/>
      <c r="B64" s="209"/>
      <c r="C64" s="209"/>
      <c r="D64" s="209"/>
      <c r="E64" s="209"/>
      <c r="F64" s="209"/>
      <c r="G64" s="209"/>
      <c r="H64" s="209"/>
      <c r="I64" s="209"/>
      <c r="J64" s="209"/>
      <c r="K64" s="209"/>
      <c r="L64" s="209"/>
      <c r="M64" s="209"/>
    </row>
    <row r="65" spans="1:13">
      <c r="A65" s="209"/>
      <c r="B65" s="209"/>
      <c r="C65" s="209"/>
      <c r="D65" s="209"/>
      <c r="E65" s="209"/>
      <c r="F65" s="209"/>
      <c r="G65" s="209"/>
      <c r="H65" s="209"/>
      <c r="I65" s="209"/>
      <c r="J65" s="209"/>
      <c r="K65" s="209"/>
      <c r="L65" s="209"/>
      <c r="M65" s="209"/>
    </row>
    <row r="66" spans="1:13">
      <c r="A66" s="209"/>
      <c r="B66" s="209"/>
      <c r="C66" s="209"/>
      <c r="D66" s="209"/>
      <c r="E66" s="209"/>
      <c r="F66" s="209"/>
      <c r="G66" s="209"/>
      <c r="H66" s="209"/>
      <c r="I66" s="209"/>
      <c r="J66" s="209"/>
      <c r="K66" s="209"/>
      <c r="L66" s="209"/>
      <c r="M66" s="209"/>
    </row>
    <row r="67" spans="1:13">
      <c r="A67" s="209"/>
      <c r="B67" s="209"/>
      <c r="C67" s="209"/>
      <c r="D67" s="209"/>
      <c r="E67" s="209"/>
      <c r="F67" s="209"/>
      <c r="G67" s="209"/>
      <c r="H67" s="209"/>
      <c r="I67" s="209"/>
      <c r="J67" s="209"/>
      <c r="K67" s="209"/>
      <c r="L67" s="209"/>
      <c r="M67" s="209"/>
    </row>
    <row r="68" spans="1:13">
      <c r="A68" s="209"/>
      <c r="B68" s="209"/>
      <c r="C68" s="209"/>
      <c r="D68" s="209"/>
      <c r="E68" s="209"/>
      <c r="F68" s="209"/>
      <c r="G68" s="209"/>
      <c r="H68" s="209"/>
      <c r="I68" s="209"/>
      <c r="J68" s="209"/>
      <c r="K68" s="209"/>
      <c r="L68" s="209"/>
      <c r="M68" s="209"/>
    </row>
    <row r="69" spans="1:13">
      <c r="A69" s="209"/>
      <c r="B69" s="209"/>
      <c r="C69" s="209"/>
      <c r="D69" s="209"/>
      <c r="E69" s="209"/>
      <c r="F69" s="209"/>
      <c r="G69" s="209"/>
      <c r="H69" s="209"/>
      <c r="I69" s="209"/>
      <c r="J69" s="209"/>
      <c r="K69" s="209"/>
      <c r="L69" s="209"/>
      <c r="M69" s="209"/>
    </row>
    <row r="70" spans="1:13">
      <c r="A70" s="209"/>
      <c r="B70" s="209"/>
      <c r="C70" s="209"/>
      <c r="D70" s="209"/>
      <c r="E70" s="209"/>
      <c r="F70" s="209"/>
      <c r="G70" s="209"/>
      <c r="H70" s="209"/>
      <c r="I70" s="209"/>
      <c r="J70" s="209"/>
      <c r="K70" s="209"/>
      <c r="L70" s="209"/>
      <c r="M70" s="209"/>
    </row>
    <row r="71" spans="1:13">
      <c r="A71" s="209"/>
      <c r="B71" s="209"/>
      <c r="C71" s="209"/>
      <c r="D71" s="209"/>
      <c r="E71" s="209"/>
      <c r="F71" s="209"/>
      <c r="G71" s="209"/>
      <c r="H71" s="209"/>
      <c r="I71" s="209"/>
      <c r="J71" s="209"/>
      <c r="K71" s="209"/>
      <c r="L71" s="209"/>
      <c r="M71" s="209"/>
    </row>
    <row r="72" spans="1:13">
      <c r="A72" s="209"/>
      <c r="B72" s="209"/>
      <c r="C72" s="209"/>
      <c r="D72" s="209"/>
      <c r="E72" s="209"/>
      <c r="F72" s="209"/>
      <c r="G72" s="209"/>
      <c r="H72" s="209"/>
      <c r="I72" s="209"/>
      <c r="J72" s="209"/>
      <c r="K72" s="209"/>
      <c r="L72" s="209"/>
      <c r="M72" s="209"/>
    </row>
    <row r="73" spans="1:13">
      <c r="A73" s="209"/>
      <c r="B73" s="209"/>
      <c r="C73" s="209"/>
      <c r="D73" s="209"/>
      <c r="E73" s="209"/>
      <c r="F73" s="209"/>
      <c r="G73" s="209"/>
      <c r="H73" s="209"/>
      <c r="I73" s="209"/>
      <c r="J73" s="209"/>
      <c r="K73" s="209"/>
      <c r="L73" s="209"/>
      <c r="M73" s="209"/>
    </row>
    <row r="74" spans="1:13">
      <c r="A74" s="209"/>
      <c r="B74" s="209"/>
      <c r="C74" s="209"/>
      <c r="D74" s="209"/>
      <c r="E74" s="209"/>
      <c r="F74" s="209"/>
      <c r="G74" s="209"/>
      <c r="H74" s="209"/>
      <c r="I74" s="209"/>
      <c r="J74" s="209"/>
      <c r="K74" s="209"/>
      <c r="L74" s="209"/>
      <c r="M74" s="209"/>
    </row>
    <row r="75" spans="1:13">
      <c r="A75" s="209"/>
      <c r="B75" s="209"/>
      <c r="C75" s="209"/>
      <c r="D75" s="209"/>
      <c r="E75" s="209"/>
      <c r="F75" s="209"/>
      <c r="G75" s="209"/>
      <c r="H75" s="209"/>
      <c r="I75" s="209"/>
      <c r="J75" s="209"/>
      <c r="K75" s="209"/>
      <c r="L75" s="209"/>
      <c r="M75" s="209"/>
    </row>
    <row r="76" spans="1:13">
      <c r="A76" s="209"/>
      <c r="B76" s="209"/>
      <c r="C76" s="209"/>
      <c r="D76" s="209"/>
      <c r="E76" s="209"/>
      <c r="F76" s="209"/>
      <c r="G76" s="209"/>
      <c r="H76" s="209"/>
      <c r="I76" s="209"/>
      <c r="J76" s="209"/>
      <c r="K76" s="209"/>
      <c r="L76" s="209"/>
      <c r="M76" s="209"/>
    </row>
    <row r="77" spans="1:13">
      <c r="A77" s="209"/>
      <c r="B77" s="209"/>
      <c r="C77" s="209"/>
      <c r="D77" s="209"/>
      <c r="E77" s="209"/>
      <c r="F77" s="209"/>
      <c r="G77" s="209"/>
      <c r="H77" s="209"/>
      <c r="I77" s="209"/>
      <c r="J77" s="209"/>
      <c r="K77" s="209"/>
      <c r="L77" s="209"/>
      <c r="M77" s="209"/>
    </row>
    <row r="78" spans="1:13">
      <c r="A78" s="209"/>
      <c r="B78" s="209"/>
      <c r="C78" s="209"/>
      <c r="D78" s="209"/>
      <c r="E78" s="209"/>
      <c r="F78" s="209"/>
      <c r="G78" s="209"/>
      <c r="H78" s="209"/>
      <c r="I78" s="209"/>
      <c r="J78" s="209"/>
      <c r="K78" s="209"/>
      <c r="L78" s="209"/>
      <c r="M78" s="209"/>
    </row>
    <row r="79" spans="1:13">
      <c r="A79" s="209"/>
      <c r="B79" s="209"/>
      <c r="C79" s="209"/>
      <c r="D79" s="209"/>
      <c r="E79" s="209"/>
      <c r="F79" s="209"/>
      <c r="G79" s="209"/>
      <c r="H79" s="209"/>
      <c r="I79" s="209"/>
      <c r="J79" s="209"/>
      <c r="K79" s="209"/>
      <c r="L79" s="209"/>
      <c r="M79" s="209"/>
    </row>
    <row r="80" spans="1:13">
      <c r="A80" s="209"/>
      <c r="B80" s="209"/>
      <c r="C80" s="209"/>
      <c r="D80" s="209"/>
      <c r="E80" s="209"/>
      <c r="F80" s="209"/>
      <c r="G80" s="209"/>
      <c r="H80" s="209"/>
      <c r="I80" s="209"/>
      <c r="J80" s="209"/>
      <c r="K80" s="209"/>
      <c r="L80" s="209"/>
      <c r="M80" s="209"/>
    </row>
    <row r="81" spans="1:13">
      <c r="A81" s="209"/>
      <c r="B81" s="209"/>
      <c r="C81" s="209"/>
      <c r="D81" s="209"/>
      <c r="E81" s="209"/>
      <c r="F81" s="209"/>
      <c r="G81" s="209"/>
      <c r="H81" s="209"/>
      <c r="I81" s="209"/>
      <c r="J81" s="209"/>
      <c r="K81" s="209"/>
      <c r="L81" s="209"/>
      <c r="M81" s="209"/>
    </row>
    <row r="82" spans="1:13">
      <c r="A82" s="209"/>
      <c r="B82" s="209"/>
      <c r="C82" s="209"/>
      <c r="D82" s="209"/>
      <c r="E82" s="209"/>
      <c r="F82" s="209"/>
      <c r="G82" s="209"/>
      <c r="H82" s="209"/>
      <c r="I82" s="209"/>
      <c r="J82" s="209"/>
      <c r="K82" s="209"/>
      <c r="L82" s="209"/>
      <c r="M82" s="209"/>
    </row>
    <row r="83" spans="1:13">
      <c r="A83" s="209"/>
      <c r="B83" s="209"/>
      <c r="C83" s="209"/>
      <c r="D83" s="209"/>
      <c r="E83" s="209"/>
      <c r="F83" s="209"/>
      <c r="G83" s="209"/>
      <c r="H83" s="209"/>
      <c r="I83" s="209"/>
      <c r="J83" s="209"/>
      <c r="K83" s="209"/>
      <c r="L83" s="209"/>
      <c r="M83" s="209"/>
    </row>
    <row r="84" spans="1:13">
      <c r="A84" s="209"/>
      <c r="B84" s="209"/>
      <c r="C84" s="209"/>
      <c r="D84" s="209"/>
      <c r="E84" s="209"/>
      <c r="F84" s="209"/>
      <c r="G84" s="209"/>
      <c r="H84" s="209"/>
      <c r="I84" s="209"/>
      <c r="J84" s="209"/>
      <c r="K84" s="209"/>
      <c r="L84" s="209"/>
      <c r="M84" s="209"/>
    </row>
    <row r="85" spans="1:13">
      <c r="A85" s="209"/>
      <c r="B85" s="209"/>
      <c r="C85" s="209"/>
      <c r="D85" s="209"/>
      <c r="E85" s="209"/>
      <c r="F85" s="209"/>
      <c r="G85" s="209"/>
      <c r="H85" s="209"/>
      <c r="I85" s="209"/>
      <c r="J85" s="209"/>
      <c r="K85" s="209"/>
      <c r="L85" s="209"/>
      <c r="M85" s="209"/>
    </row>
    <row r="86" spans="1:13">
      <c r="A86" s="209"/>
      <c r="B86" s="209"/>
      <c r="C86" s="209"/>
      <c r="D86" s="209"/>
      <c r="E86" s="209"/>
      <c r="F86" s="209"/>
      <c r="G86" s="209"/>
      <c r="H86" s="209"/>
      <c r="I86" s="209"/>
      <c r="J86" s="209"/>
      <c r="K86" s="209"/>
      <c r="L86" s="209"/>
      <c r="M86" s="209"/>
    </row>
    <row r="87" spans="1:13">
      <c r="A87" s="209"/>
      <c r="B87" s="209"/>
      <c r="C87" s="209"/>
      <c r="D87" s="209"/>
      <c r="E87" s="209"/>
      <c r="F87" s="209"/>
      <c r="G87" s="209"/>
      <c r="H87" s="209"/>
      <c r="I87" s="209"/>
      <c r="J87" s="209"/>
      <c r="K87" s="209"/>
      <c r="L87" s="209"/>
      <c r="M87" s="209"/>
    </row>
    <row r="88" spans="1:13">
      <c r="A88" s="209"/>
      <c r="B88" s="209"/>
      <c r="C88" s="209"/>
      <c r="D88" s="209"/>
      <c r="E88" s="209"/>
      <c r="F88" s="209"/>
      <c r="G88" s="209"/>
      <c r="H88" s="209"/>
      <c r="I88" s="209"/>
      <c r="J88" s="209"/>
      <c r="K88" s="209"/>
      <c r="L88" s="209"/>
      <c r="M88" s="209"/>
    </row>
    <row r="89" spans="1:13">
      <c r="A89" s="209"/>
      <c r="B89" s="209"/>
      <c r="C89" s="209"/>
      <c r="D89" s="209"/>
      <c r="E89" s="209"/>
      <c r="F89" s="209"/>
      <c r="G89" s="209"/>
      <c r="H89" s="209"/>
      <c r="I89" s="209"/>
      <c r="J89" s="209"/>
      <c r="K89" s="209"/>
      <c r="L89" s="209"/>
      <c r="M89" s="209"/>
    </row>
    <row r="90" spans="1:13">
      <c r="A90" s="209"/>
      <c r="B90" s="209"/>
      <c r="C90" s="209"/>
      <c r="D90" s="209"/>
      <c r="E90" s="209"/>
      <c r="F90" s="209"/>
      <c r="G90" s="209"/>
      <c r="H90" s="209"/>
      <c r="I90" s="209"/>
      <c r="J90" s="209"/>
      <c r="K90" s="209"/>
      <c r="L90" s="209"/>
      <c r="M90" s="209"/>
    </row>
    <row r="91" spans="1:13">
      <c r="A91" s="209"/>
      <c r="B91" s="209"/>
      <c r="C91" s="209"/>
      <c r="D91" s="209"/>
      <c r="E91" s="209"/>
      <c r="F91" s="209"/>
      <c r="G91" s="209"/>
      <c r="H91" s="209"/>
      <c r="I91" s="209"/>
      <c r="J91" s="209"/>
      <c r="K91" s="209"/>
      <c r="L91" s="209"/>
      <c r="M91" s="209"/>
    </row>
    <row r="92" spans="1:13">
      <c r="A92" s="209"/>
      <c r="B92" s="209"/>
      <c r="C92" s="209"/>
      <c r="D92" s="209"/>
      <c r="E92" s="209"/>
      <c r="F92" s="209"/>
      <c r="G92" s="209"/>
      <c r="H92" s="209"/>
      <c r="I92" s="209"/>
      <c r="J92" s="209"/>
      <c r="K92" s="209"/>
      <c r="L92" s="209"/>
      <c r="M92" s="209"/>
    </row>
    <row r="93" spans="1:13">
      <c r="A93" s="209"/>
      <c r="B93" s="209"/>
      <c r="C93" s="209"/>
      <c r="D93" s="209"/>
      <c r="E93" s="209"/>
      <c r="F93" s="209"/>
      <c r="G93" s="209"/>
      <c r="H93" s="209"/>
      <c r="I93" s="209"/>
      <c r="J93" s="209"/>
      <c r="K93" s="209"/>
      <c r="L93" s="209"/>
      <c r="M93" s="209"/>
    </row>
    <row r="94" spans="1:13">
      <c r="A94" s="209"/>
      <c r="B94" s="209"/>
      <c r="C94" s="209"/>
      <c r="D94" s="209"/>
      <c r="E94" s="209"/>
      <c r="F94" s="209"/>
      <c r="G94" s="209"/>
      <c r="H94" s="209"/>
      <c r="I94" s="209"/>
      <c r="J94" s="209"/>
      <c r="K94" s="209"/>
      <c r="L94" s="209"/>
      <c r="M94" s="209"/>
    </row>
    <row r="95" spans="1:13">
      <c r="A95" s="209"/>
      <c r="B95" s="209"/>
      <c r="C95" s="209"/>
      <c r="D95" s="209"/>
      <c r="E95" s="209"/>
      <c r="F95" s="209"/>
      <c r="G95" s="209"/>
      <c r="H95" s="209"/>
      <c r="I95" s="209"/>
      <c r="J95" s="209"/>
      <c r="K95" s="209"/>
      <c r="L95" s="209"/>
      <c r="M95" s="209"/>
    </row>
    <row r="96" spans="1:13">
      <c r="A96" s="209"/>
      <c r="B96" s="209"/>
      <c r="C96" s="209"/>
      <c r="D96" s="209"/>
      <c r="E96" s="209"/>
      <c r="F96" s="209"/>
      <c r="G96" s="209"/>
      <c r="H96" s="209"/>
      <c r="I96" s="209"/>
      <c r="J96" s="209"/>
      <c r="K96" s="209"/>
      <c r="L96" s="209"/>
      <c r="M96" s="209"/>
    </row>
    <row r="97" spans="1:13">
      <c r="A97" s="209"/>
      <c r="B97" s="209"/>
      <c r="C97" s="209"/>
      <c r="D97" s="209"/>
      <c r="E97" s="209"/>
      <c r="F97" s="209"/>
      <c r="G97" s="209"/>
      <c r="H97" s="209"/>
      <c r="I97" s="209"/>
      <c r="J97" s="209"/>
      <c r="K97" s="209"/>
      <c r="L97" s="209"/>
      <c r="M97" s="209"/>
    </row>
    <row r="98" spans="1:13">
      <c r="A98" s="209"/>
      <c r="B98" s="209"/>
      <c r="C98" s="209"/>
      <c r="D98" s="209"/>
      <c r="E98" s="209"/>
      <c r="F98" s="209"/>
      <c r="G98" s="209"/>
      <c r="H98" s="209"/>
      <c r="I98" s="209"/>
      <c r="J98" s="209"/>
      <c r="K98" s="209"/>
      <c r="L98" s="209"/>
      <c r="M98" s="209"/>
    </row>
    <row r="99" spans="1:13">
      <c r="A99" s="209"/>
      <c r="B99" s="209"/>
      <c r="C99" s="209"/>
      <c r="D99" s="209"/>
      <c r="E99" s="209"/>
      <c r="F99" s="209"/>
      <c r="G99" s="209"/>
      <c r="H99" s="209"/>
      <c r="I99" s="209"/>
      <c r="J99" s="209"/>
      <c r="K99" s="209"/>
      <c r="L99" s="209"/>
      <c r="M99" s="209"/>
    </row>
    <row r="100" spans="1:13">
      <c r="A100" s="209"/>
      <c r="B100" s="209"/>
      <c r="C100" s="209"/>
      <c r="D100" s="209"/>
      <c r="E100" s="209"/>
      <c r="F100" s="209"/>
      <c r="G100" s="209"/>
      <c r="H100" s="209"/>
      <c r="I100" s="209"/>
      <c r="J100" s="209"/>
      <c r="K100" s="209"/>
      <c r="L100" s="209"/>
      <c r="M100" s="209"/>
    </row>
    <row r="101" spans="1:13">
      <c r="A101" s="209"/>
      <c r="B101" s="209"/>
      <c r="C101" s="209"/>
      <c r="D101" s="209"/>
      <c r="E101" s="209"/>
      <c r="F101" s="209"/>
      <c r="G101" s="209"/>
      <c r="H101" s="209"/>
      <c r="I101" s="209"/>
      <c r="J101" s="209"/>
      <c r="K101" s="209"/>
      <c r="L101" s="209"/>
      <c r="M101" s="209"/>
    </row>
    <row r="102" spans="1:13">
      <c r="A102" s="209"/>
      <c r="B102" s="209"/>
      <c r="C102" s="209"/>
      <c r="D102" s="209"/>
      <c r="E102" s="209"/>
      <c r="F102" s="209"/>
      <c r="G102" s="209"/>
      <c r="H102" s="209"/>
      <c r="I102" s="209"/>
      <c r="J102" s="209"/>
      <c r="K102" s="209"/>
      <c r="L102" s="209"/>
      <c r="M102" s="209"/>
    </row>
    <row r="103" spans="1:13">
      <c r="A103" s="209"/>
      <c r="B103" s="209"/>
      <c r="C103" s="209"/>
      <c r="D103" s="209"/>
      <c r="E103" s="209"/>
      <c r="F103" s="209"/>
      <c r="G103" s="209"/>
      <c r="H103" s="209"/>
      <c r="I103" s="209"/>
      <c r="J103" s="209"/>
      <c r="K103" s="209"/>
      <c r="L103" s="209"/>
      <c r="M103" s="209"/>
    </row>
    <row r="104" spans="1:13">
      <c r="A104" s="209"/>
      <c r="B104" s="209"/>
      <c r="C104" s="209"/>
      <c r="D104" s="209"/>
      <c r="E104" s="209"/>
      <c r="F104" s="209"/>
      <c r="G104" s="209"/>
      <c r="H104" s="209"/>
      <c r="I104" s="209"/>
      <c r="J104" s="209"/>
      <c r="K104" s="209"/>
      <c r="L104" s="209"/>
      <c r="M104" s="209"/>
    </row>
    <row r="105" spans="1:13">
      <c r="A105" s="209"/>
      <c r="B105" s="209"/>
      <c r="C105" s="209"/>
      <c r="D105" s="209"/>
      <c r="E105" s="209"/>
      <c r="F105" s="209"/>
      <c r="G105" s="209"/>
      <c r="H105" s="209"/>
      <c r="I105" s="209"/>
      <c r="J105" s="209"/>
      <c r="K105" s="209"/>
      <c r="L105" s="209"/>
      <c r="M105" s="209"/>
    </row>
    <row r="106" spans="1:13">
      <c r="A106" s="209"/>
      <c r="B106" s="209"/>
      <c r="C106" s="209"/>
      <c r="D106" s="209"/>
      <c r="E106" s="209"/>
      <c r="F106" s="209"/>
      <c r="G106" s="209"/>
      <c r="H106" s="209"/>
      <c r="I106" s="209"/>
      <c r="J106" s="209"/>
      <c r="K106" s="209"/>
      <c r="L106" s="209"/>
      <c r="M106" s="209"/>
    </row>
    <row r="107" spans="1:13">
      <c r="A107" s="209"/>
      <c r="B107" s="209"/>
      <c r="C107" s="209"/>
      <c r="D107" s="209"/>
      <c r="E107" s="209"/>
      <c r="F107" s="209"/>
      <c r="G107" s="209"/>
      <c r="H107" s="209"/>
      <c r="I107" s="209"/>
      <c r="J107" s="209"/>
      <c r="K107" s="209"/>
      <c r="L107" s="209"/>
      <c r="M107" s="209"/>
    </row>
    <row r="108" spans="1:13">
      <c r="A108" s="209"/>
      <c r="B108" s="209"/>
      <c r="C108" s="209"/>
      <c r="D108" s="209"/>
      <c r="E108" s="209"/>
      <c r="F108" s="209"/>
      <c r="G108" s="209"/>
      <c r="H108" s="209"/>
      <c r="I108" s="209"/>
      <c r="J108" s="209"/>
      <c r="K108" s="209"/>
      <c r="L108" s="209"/>
      <c r="M108" s="209"/>
    </row>
    <row r="109" spans="1:13">
      <c r="A109" s="209"/>
      <c r="B109" s="209"/>
      <c r="C109" s="209"/>
      <c r="D109" s="209"/>
      <c r="E109" s="209"/>
      <c r="F109" s="209"/>
      <c r="G109" s="209"/>
      <c r="H109" s="209"/>
      <c r="I109" s="209"/>
      <c r="J109" s="209"/>
      <c r="K109" s="209"/>
      <c r="L109" s="209"/>
      <c r="M109" s="209"/>
    </row>
    <row r="110" spans="1:13">
      <c r="A110" s="209"/>
      <c r="B110" s="209"/>
      <c r="C110" s="209"/>
      <c r="D110" s="209"/>
      <c r="E110" s="209"/>
      <c r="F110" s="209"/>
      <c r="G110" s="209"/>
      <c r="H110" s="209"/>
      <c r="I110" s="209"/>
      <c r="J110" s="209"/>
      <c r="K110" s="209"/>
      <c r="L110" s="209"/>
      <c r="M110" s="209"/>
    </row>
    <row r="111" spans="1:13">
      <c r="A111" s="209"/>
      <c r="B111" s="209"/>
      <c r="C111" s="209"/>
      <c r="D111" s="209"/>
      <c r="E111" s="209"/>
      <c r="F111" s="209"/>
      <c r="G111" s="209"/>
      <c r="H111" s="209"/>
      <c r="I111" s="209"/>
      <c r="J111" s="209"/>
      <c r="K111" s="209"/>
      <c r="L111" s="209"/>
      <c r="M111" s="209"/>
    </row>
    <row r="112" spans="1:13">
      <c r="A112" s="209"/>
      <c r="B112" s="209"/>
      <c r="C112" s="209"/>
      <c r="D112" s="209"/>
      <c r="E112" s="209"/>
      <c r="F112" s="209"/>
      <c r="G112" s="209"/>
      <c r="H112" s="209"/>
      <c r="I112" s="209"/>
      <c r="J112" s="209"/>
      <c r="K112" s="209"/>
      <c r="L112" s="209"/>
      <c r="M112" s="209"/>
    </row>
    <row r="113" spans="1:13">
      <c r="A113" s="209"/>
      <c r="B113" s="209"/>
      <c r="C113" s="209"/>
      <c r="D113" s="209"/>
      <c r="E113" s="209"/>
      <c r="F113" s="209"/>
      <c r="G113" s="209"/>
      <c r="H113" s="209"/>
      <c r="I113" s="209"/>
      <c r="J113" s="209"/>
      <c r="K113" s="209"/>
      <c r="L113" s="209"/>
      <c r="M113" s="209"/>
    </row>
    <row r="114" spans="1:13">
      <c r="A114" s="209"/>
      <c r="B114" s="209"/>
      <c r="C114" s="209"/>
      <c r="D114" s="209"/>
      <c r="E114" s="209"/>
      <c r="F114" s="209"/>
      <c r="G114" s="209"/>
      <c r="H114" s="209"/>
      <c r="I114" s="209"/>
      <c r="J114" s="209"/>
      <c r="K114" s="209"/>
      <c r="L114" s="209"/>
      <c r="M114" s="209"/>
    </row>
    <row r="115" spans="1:13">
      <c r="A115" s="209"/>
      <c r="B115" s="209"/>
      <c r="C115" s="209"/>
      <c r="D115" s="209"/>
      <c r="E115" s="209"/>
      <c r="F115" s="209"/>
      <c r="G115" s="209"/>
      <c r="H115" s="209"/>
      <c r="I115" s="209"/>
      <c r="J115" s="209"/>
      <c r="K115" s="209"/>
      <c r="L115" s="209"/>
      <c r="M115" s="209"/>
    </row>
    <row r="116" spans="1:13">
      <c r="A116" s="209"/>
      <c r="B116" s="209"/>
      <c r="C116" s="209"/>
      <c r="D116" s="209"/>
      <c r="E116" s="209"/>
      <c r="F116" s="209"/>
      <c r="G116" s="209"/>
      <c r="H116" s="209"/>
      <c r="I116" s="209"/>
      <c r="J116" s="209"/>
      <c r="K116" s="209"/>
      <c r="L116" s="209"/>
      <c r="M116" s="209"/>
    </row>
    <row r="117" spans="1:13">
      <c r="A117" s="209"/>
      <c r="B117" s="209"/>
      <c r="C117" s="209"/>
      <c r="D117" s="209"/>
      <c r="E117" s="209"/>
      <c r="F117" s="209"/>
      <c r="G117" s="209"/>
      <c r="H117" s="209"/>
      <c r="I117" s="209"/>
      <c r="J117" s="209"/>
      <c r="K117" s="209"/>
      <c r="L117" s="209"/>
      <c r="M117" s="209"/>
    </row>
    <row r="118" spans="1:13">
      <c r="A118" s="209"/>
      <c r="B118" s="209"/>
      <c r="C118" s="209"/>
      <c r="D118" s="209"/>
      <c r="E118" s="209"/>
      <c r="F118" s="209"/>
      <c r="G118" s="209"/>
      <c r="H118" s="209"/>
      <c r="I118" s="209"/>
      <c r="J118" s="209"/>
      <c r="K118" s="209"/>
      <c r="L118" s="209"/>
      <c r="M118" s="209"/>
    </row>
    <row r="119" spans="1:13">
      <c r="A119" s="209"/>
      <c r="B119" s="209"/>
      <c r="C119" s="209"/>
      <c r="D119" s="209"/>
      <c r="E119" s="209"/>
      <c r="F119" s="209"/>
      <c r="G119" s="209"/>
      <c r="H119" s="209"/>
      <c r="I119" s="209"/>
      <c r="J119" s="209"/>
      <c r="K119" s="209"/>
      <c r="L119" s="209"/>
      <c r="M119" s="209"/>
    </row>
    <row r="120" spans="1:13">
      <c r="A120" s="209"/>
      <c r="B120" s="209"/>
      <c r="C120" s="209"/>
      <c r="D120" s="209"/>
      <c r="E120" s="209"/>
      <c r="F120" s="209"/>
      <c r="G120" s="209"/>
      <c r="H120" s="209"/>
      <c r="I120" s="209"/>
      <c r="J120" s="209"/>
      <c r="K120" s="209"/>
      <c r="L120" s="209"/>
      <c r="M120" s="209"/>
    </row>
    <row r="121" spans="1:13">
      <c r="A121" s="209"/>
      <c r="B121" s="209"/>
      <c r="C121" s="209"/>
      <c r="D121" s="209"/>
      <c r="E121" s="209"/>
      <c r="F121" s="209"/>
      <c r="G121" s="209"/>
      <c r="H121" s="209"/>
      <c r="I121" s="209"/>
      <c r="J121" s="209"/>
      <c r="K121" s="209"/>
      <c r="L121" s="209"/>
      <c r="M121" s="209"/>
    </row>
    <row r="122" spans="1:13">
      <c r="A122" s="209"/>
      <c r="B122" s="209"/>
      <c r="C122" s="209"/>
      <c r="D122" s="209"/>
      <c r="E122" s="209"/>
      <c r="F122" s="209"/>
      <c r="G122" s="209"/>
      <c r="H122" s="209"/>
      <c r="I122" s="209"/>
      <c r="J122" s="209"/>
      <c r="K122" s="209"/>
      <c r="L122" s="209"/>
      <c r="M122" s="209"/>
    </row>
    <row r="123" spans="1:13">
      <c r="A123" s="209"/>
      <c r="B123" s="209"/>
      <c r="C123" s="209"/>
      <c r="D123" s="209"/>
      <c r="E123" s="209"/>
      <c r="F123" s="209"/>
      <c r="G123" s="209"/>
      <c r="H123" s="209"/>
      <c r="I123" s="209"/>
      <c r="J123" s="209"/>
      <c r="K123" s="209"/>
      <c r="L123" s="209"/>
      <c r="M123" s="209"/>
    </row>
    <row r="124" spans="1:13">
      <c r="A124" s="209"/>
      <c r="B124" s="209"/>
      <c r="C124" s="209"/>
      <c r="D124" s="209"/>
      <c r="E124" s="209"/>
      <c r="F124" s="209"/>
      <c r="G124" s="209"/>
      <c r="H124" s="209"/>
      <c r="I124" s="209"/>
      <c r="J124" s="209"/>
      <c r="K124" s="209"/>
      <c r="L124" s="209"/>
      <c r="M124" s="209"/>
    </row>
    <row r="125" spans="1:13">
      <c r="A125" s="209"/>
      <c r="B125" s="209"/>
      <c r="C125" s="209"/>
      <c r="D125" s="209"/>
      <c r="E125" s="209"/>
      <c r="F125" s="209"/>
      <c r="G125" s="209"/>
      <c r="H125" s="209"/>
      <c r="I125" s="209"/>
      <c r="J125" s="209"/>
      <c r="K125" s="209"/>
      <c r="L125" s="209"/>
      <c r="M125" s="209"/>
    </row>
    <row r="126" spans="1:13">
      <c r="A126" s="209"/>
      <c r="B126" s="209"/>
      <c r="C126" s="209"/>
      <c r="D126" s="209"/>
      <c r="E126" s="209"/>
      <c r="F126" s="209"/>
      <c r="G126" s="209"/>
      <c r="H126" s="209"/>
      <c r="I126" s="209"/>
      <c r="J126" s="209"/>
      <c r="K126" s="209"/>
      <c r="L126" s="209"/>
      <c r="M126" s="209"/>
    </row>
    <row r="127" spans="1:13">
      <c r="A127" s="209"/>
      <c r="B127" s="209"/>
      <c r="C127" s="209"/>
      <c r="D127" s="209"/>
      <c r="E127" s="209"/>
      <c r="F127" s="209"/>
      <c r="G127" s="209"/>
      <c r="H127" s="209"/>
      <c r="I127" s="209"/>
      <c r="J127" s="209"/>
      <c r="K127" s="209"/>
      <c r="L127" s="209"/>
      <c r="M127" s="209"/>
    </row>
    <row r="128" spans="1:13">
      <c r="A128" s="209"/>
      <c r="B128" s="209"/>
      <c r="C128" s="209"/>
      <c r="D128" s="209"/>
      <c r="E128" s="209"/>
      <c r="F128" s="209"/>
      <c r="G128" s="209"/>
      <c r="H128" s="209"/>
      <c r="I128" s="209"/>
      <c r="J128" s="209"/>
      <c r="K128" s="209"/>
      <c r="L128" s="209"/>
      <c r="M128" s="209"/>
    </row>
    <row r="129" spans="1:13">
      <c r="A129" s="209"/>
      <c r="B129" s="209"/>
      <c r="C129" s="209"/>
      <c r="D129" s="209"/>
      <c r="E129" s="209"/>
      <c r="F129" s="209"/>
      <c r="G129" s="209"/>
      <c r="H129" s="209"/>
      <c r="I129" s="209"/>
      <c r="J129" s="209"/>
      <c r="K129" s="209"/>
      <c r="L129" s="209"/>
      <c r="M129" s="209"/>
    </row>
    <row r="130" spans="1:13">
      <c r="A130" s="209"/>
      <c r="B130" s="209"/>
      <c r="C130" s="209"/>
      <c r="D130" s="209"/>
      <c r="E130" s="209"/>
      <c r="F130" s="209"/>
      <c r="G130" s="209"/>
      <c r="H130" s="209"/>
      <c r="I130" s="209"/>
      <c r="J130" s="209"/>
      <c r="K130" s="209"/>
      <c r="L130" s="209"/>
      <c r="M130" s="209"/>
    </row>
    <row r="131" spans="1:13">
      <c r="A131" s="209"/>
      <c r="B131" s="209"/>
      <c r="C131" s="209"/>
      <c r="D131" s="209"/>
      <c r="E131" s="209"/>
      <c r="F131" s="209"/>
      <c r="G131" s="209"/>
      <c r="H131" s="209"/>
      <c r="I131" s="209"/>
      <c r="J131" s="209"/>
      <c r="K131" s="209"/>
      <c r="L131" s="209"/>
      <c r="M131" s="209"/>
    </row>
    <row r="132" spans="1:13">
      <c r="A132" s="209"/>
      <c r="B132" s="209"/>
      <c r="C132" s="209"/>
      <c r="D132" s="209"/>
      <c r="E132" s="209"/>
      <c r="F132" s="209"/>
      <c r="G132" s="209"/>
      <c r="H132" s="209"/>
      <c r="I132" s="209"/>
      <c r="J132" s="209"/>
      <c r="K132" s="209"/>
      <c r="L132" s="209"/>
      <c r="M132" s="209"/>
    </row>
    <row r="133" spans="1:13">
      <c r="A133" s="209"/>
      <c r="B133" s="209"/>
      <c r="C133" s="209"/>
      <c r="D133" s="209"/>
      <c r="E133" s="209"/>
      <c r="F133" s="209"/>
      <c r="G133" s="209"/>
      <c r="H133" s="209"/>
      <c r="I133" s="209"/>
      <c r="J133" s="209"/>
      <c r="K133" s="209"/>
      <c r="L133" s="209"/>
      <c r="M133" s="209"/>
    </row>
    <row r="134" spans="1:13">
      <c r="A134" s="209"/>
      <c r="B134" s="209"/>
      <c r="C134" s="209"/>
      <c r="D134" s="209"/>
      <c r="E134" s="209"/>
      <c r="F134" s="209"/>
      <c r="G134" s="209"/>
      <c r="H134" s="209"/>
      <c r="I134" s="209"/>
      <c r="J134" s="209"/>
      <c r="K134" s="209"/>
      <c r="L134" s="209"/>
      <c r="M134" s="209"/>
    </row>
    <row r="135" spans="1:13">
      <c r="A135" s="209"/>
      <c r="B135" s="209"/>
      <c r="C135" s="209"/>
      <c r="D135" s="209"/>
      <c r="E135" s="209"/>
      <c r="F135" s="209"/>
      <c r="G135" s="209"/>
      <c r="H135" s="209"/>
      <c r="I135" s="209"/>
      <c r="J135" s="209"/>
      <c r="K135" s="209"/>
      <c r="L135" s="209"/>
      <c r="M135" s="209"/>
    </row>
    <row r="136" spans="1:13">
      <c r="A136" s="209"/>
      <c r="B136" s="209"/>
      <c r="C136" s="209"/>
      <c r="D136" s="209"/>
      <c r="E136" s="209"/>
      <c r="F136" s="209"/>
      <c r="G136" s="209"/>
      <c r="H136" s="209"/>
      <c r="I136" s="209"/>
      <c r="J136" s="209"/>
      <c r="K136" s="209"/>
      <c r="L136" s="209"/>
      <c r="M136" s="209"/>
    </row>
    <row r="137" spans="1:13">
      <c r="A137" s="209"/>
      <c r="B137" s="209"/>
      <c r="C137" s="209"/>
      <c r="D137" s="209"/>
      <c r="E137" s="209"/>
      <c r="F137" s="209"/>
      <c r="G137" s="209"/>
      <c r="H137" s="209"/>
      <c r="I137" s="209"/>
      <c r="J137" s="209"/>
      <c r="K137" s="209"/>
      <c r="L137" s="209"/>
      <c r="M137" s="209"/>
    </row>
    <row r="138" spans="1:13">
      <c r="A138" s="209"/>
      <c r="B138" s="209"/>
      <c r="C138" s="209"/>
      <c r="D138" s="209"/>
      <c r="E138" s="209"/>
      <c r="F138" s="209"/>
      <c r="G138" s="209"/>
      <c r="H138" s="209"/>
      <c r="I138" s="209"/>
      <c r="J138" s="209"/>
      <c r="K138" s="209"/>
      <c r="L138" s="209"/>
      <c r="M138" s="209"/>
    </row>
    <row r="139" spans="1:13">
      <c r="A139" s="209"/>
      <c r="B139" s="209"/>
      <c r="C139" s="209"/>
      <c r="D139" s="209"/>
      <c r="E139" s="209"/>
      <c r="F139" s="209"/>
      <c r="G139" s="209"/>
      <c r="H139" s="209"/>
      <c r="I139" s="209"/>
      <c r="J139" s="209"/>
      <c r="K139" s="209"/>
      <c r="L139" s="209"/>
      <c r="M139" s="209"/>
    </row>
    <row r="140" spans="1:13">
      <c r="A140" s="209"/>
      <c r="B140" s="209"/>
      <c r="C140" s="209"/>
      <c r="D140" s="209"/>
      <c r="E140" s="209"/>
      <c r="F140" s="209"/>
      <c r="G140" s="209"/>
      <c r="H140" s="209"/>
      <c r="I140" s="209"/>
      <c r="J140" s="209"/>
      <c r="K140" s="209"/>
      <c r="L140" s="209"/>
      <c r="M140" s="209"/>
    </row>
    <row r="141" spans="1:13">
      <c r="A141" s="209"/>
      <c r="B141" s="209"/>
      <c r="C141" s="209"/>
      <c r="D141" s="209"/>
      <c r="E141" s="209"/>
      <c r="F141" s="209"/>
      <c r="G141" s="209"/>
      <c r="H141" s="209"/>
      <c r="I141" s="209"/>
      <c r="J141" s="209"/>
      <c r="K141" s="209"/>
      <c r="L141" s="209"/>
      <c r="M141" s="209"/>
    </row>
    <row r="142" spans="1:13">
      <c r="A142" s="209"/>
      <c r="B142" s="209"/>
      <c r="C142" s="209"/>
      <c r="D142" s="209"/>
      <c r="E142" s="209"/>
      <c r="F142" s="209"/>
      <c r="G142" s="209"/>
      <c r="H142" s="209"/>
      <c r="I142" s="209"/>
      <c r="J142" s="209"/>
      <c r="K142" s="209"/>
      <c r="L142" s="209"/>
      <c r="M142" s="209"/>
    </row>
    <row r="143" spans="1:13">
      <c r="A143" s="209"/>
      <c r="B143" s="209"/>
      <c r="C143" s="209"/>
      <c r="D143" s="209"/>
      <c r="E143" s="209"/>
      <c r="F143" s="209"/>
      <c r="G143" s="209"/>
      <c r="H143" s="209"/>
      <c r="I143" s="209"/>
      <c r="J143" s="209"/>
      <c r="K143" s="209"/>
      <c r="L143" s="209"/>
      <c r="M143" s="209"/>
    </row>
    <row r="144" spans="1:13">
      <c r="A144" s="209"/>
      <c r="B144" s="209"/>
      <c r="C144" s="209"/>
      <c r="D144" s="209"/>
      <c r="E144" s="209"/>
      <c r="F144" s="209"/>
      <c r="G144" s="209"/>
      <c r="H144" s="209"/>
      <c r="I144" s="209"/>
      <c r="J144" s="209"/>
      <c r="K144" s="209"/>
      <c r="L144" s="209"/>
      <c r="M144" s="209"/>
    </row>
    <row r="145" spans="1:13">
      <c r="A145" s="209"/>
      <c r="B145" s="209"/>
      <c r="C145" s="209"/>
      <c r="D145" s="209"/>
      <c r="E145" s="209"/>
      <c r="F145" s="209"/>
      <c r="G145" s="209"/>
      <c r="H145" s="209"/>
      <c r="I145" s="209"/>
      <c r="J145" s="209"/>
      <c r="K145" s="209"/>
      <c r="L145" s="209"/>
      <c r="M145" s="209"/>
    </row>
    <row r="146" spans="1:13">
      <c r="A146" s="209"/>
      <c r="B146" s="209"/>
      <c r="C146" s="209"/>
      <c r="D146" s="209"/>
      <c r="E146" s="209"/>
      <c r="F146" s="209"/>
      <c r="G146" s="209"/>
      <c r="H146" s="209"/>
      <c r="I146" s="209"/>
      <c r="J146" s="209"/>
      <c r="K146" s="209"/>
      <c r="L146" s="209"/>
      <c r="M146" s="209"/>
    </row>
    <row r="147" spans="1:13">
      <c r="A147" s="209"/>
      <c r="B147" s="209"/>
      <c r="C147" s="209"/>
      <c r="D147" s="209"/>
      <c r="E147" s="209"/>
      <c r="F147" s="209"/>
      <c r="G147" s="209"/>
      <c r="H147" s="209"/>
      <c r="I147" s="209"/>
      <c r="J147" s="209"/>
      <c r="K147" s="209"/>
      <c r="L147" s="209"/>
      <c r="M147" s="209"/>
    </row>
    <row r="148" spans="1:13">
      <c r="A148" s="209"/>
      <c r="B148" s="209"/>
      <c r="C148" s="209"/>
      <c r="D148" s="209"/>
      <c r="E148" s="209"/>
      <c r="F148" s="209"/>
      <c r="G148" s="209"/>
      <c r="H148" s="209"/>
      <c r="I148" s="209"/>
      <c r="J148" s="209"/>
      <c r="K148" s="209"/>
      <c r="L148" s="209"/>
      <c r="M148" s="209"/>
    </row>
    <row r="149" spans="1:13">
      <c r="A149" s="209"/>
      <c r="B149" s="209"/>
      <c r="C149" s="209"/>
      <c r="D149" s="209"/>
      <c r="E149" s="209"/>
      <c r="F149" s="209"/>
      <c r="G149" s="209"/>
      <c r="H149" s="209"/>
      <c r="I149" s="209"/>
      <c r="J149" s="209"/>
      <c r="K149" s="209"/>
      <c r="L149" s="209"/>
      <c r="M149" s="209"/>
    </row>
    <row r="150" spans="1:13">
      <c r="A150" s="209"/>
      <c r="B150" s="209"/>
      <c r="C150" s="209"/>
      <c r="D150" s="209"/>
      <c r="E150" s="209"/>
      <c r="F150" s="209"/>
      <c r="G150" s="209"/>
      <c r="H150" s="209"/>
      <c r="I150" s="209"/>
      <c r="J150" s="209"/>
      <c r="K150" s="209"/>
      <c r="L150" s="209"/>
      <c r="M150" s="209"/>
    </row>
    <row r="151" spans="1:13">
      <c r="A151" s="209"/>
      <c r="B151" s="209"/>
      <c r="C151" s="209"/>
      <c r="D151" s="209"/>
      <c r="E151" s="209"/>
      <c r="F151" s="209"/>
      <c r="G151" s="209"/>
      <c r="H151" s="209"/>
      <c r="I151" s="209"/>
      <c r="J151" s="209"/>
      <c r="K151" s="209"/>
      <c r="L151" s="209"/>
      <c r="M151" s="209"/>
    </row>
    <row r="152" spans="1:13">
      <c r="A152" s="209"/>
      <c r="B152" s="209"/>
      <c r="C152" s="209"/>
      <c r="D152" s="209"/>
      <c r="E152" s="209"/>
      <c r="F152" s="209"/>
      <c r="G152" s="209"/>
      <c r="H152" s="209"/>
      <c r="I152" s="209"/>
      <c r="J152" s="209"/>
      <c r="K152" s="209"/>
      <c r="L152" s="209"/>
      <c r="M152" s="209"/>
    </row>
    <row r="153" spans="1:13">
      <c r="A153" s="209"/>
      <c r="B153" s="209"/>
      <c r="C153" s="209"/>
      <c r="D153" s="209"/>
      <c r="E153" s="209"/>
      <c r="F153" s="209"/>
      <c r="G153" s="209"/>
      <c r="H153" s="209"/>
      <c r="I153" s="209"/>
      <c r="J153" s="209"/>
      <c r="K153" s="209"/>
      <c r="L153" s="209"/>
      <c r="M153" s="209"/>
    </row>
    <row r="154" spans="1:13">
      <c r="A154" s="209"/>
      <c r="B154" s="209"/>
      <c r="C154" s="209"/>
      <c r="D154" s="209"/>
      <c r="E154" s="209"/>
      <c r="F154" s="209"/>
      <c r="G154" s="209"/>
      <c r="H154" s="209"/>
      <c r="I154" s="209"/>
      <c r="J154" s="209"/>
      <c r="K154" s="209"/>
      <c r="L154" s="209"/>
      <c r="M154" s="209"/>
    </row>
    <row r="155" spans="1:13">
      <c r="A155" s="209"/>
      <c r="B155" s="209"/>
      <c r="C155" s="209"/>
      <c r="D155" s="209"/>
      <c r="E155" s="209"/>
      <c r="F155" s="209"/>
      <c r="G155" s="209"/>
      <c r="H155" s="209"/>
      <c r="I155" s="209"/>
      <c r="J155" s="209"/>
      <c r="K155" s="209"/>
      <c r="L155" s="209"/>
      <c r="M155" s="209"/>
    </row>
    <row r="156" spans="1:13">
      <c r="A156" s="209"/>
      <c r="B156" s="209"/>
      <c r="C156" s="209"/>
      <c r="D156" s="209"/>
      <c r="E156" s="209"/>
      <c r="F156" s="209"/>
      <c r="G156" s="209"/>
      <c r="H156" s="209"/>
      <c r="I156" s="209"/>
      <c r="J156" s="209"/>
      <c r="K156" s="209"/>
      <c r="L156" s="209"/>
      <c r="M156" s="209"/>
    </row>
    <row r="157" spans="1:13">
      <c r="A157" s="209"/>
      <c r="B157" s="209"/>
      <c r="C157" s="209"/>
      <c r="D157" s="209"/>
      <c r="E157" s="209"/>
      <c r="F157" s="209"/>
      <c r="G157" s="209"/>
      <c r="H157" s="209"/>
      <c r="I157" s="209"/>
      <c r="J157" s="209"/>
      <c r="K157" s="209"/>
      <c r="L157" s="209"/>
      <c r="M157" s="209"/>
    </row>
    <row r="158" spans="1:13">
      <c r="A158" s="209"/>
      <c r="B158" s="209"/>
      <c r="C158" s="209"/>
      <c r="D158" s="209"/>
      <c r="E158" s="209"/>
      <c r="F158" s="209"/>
      <c r="G158" s="209"/>
      <c r="H158" s="209"/>
      <c r="I158" s="209"/>
      <c r="J158" s="209"/>
      <c r="K158" s="209"/>
      <c r="L158" s="209"/>
      <c r="M158" s="209"/>
    </row>
    <row r="159" spans="1:13">
      <c r="A159" s="209"/>
      <c r="B159" s="209"/>
      <c r="C159" s="209"/>
      <c r="D159" s="209"/>
      <c r="E159" s="209"/>
      <c r="F159" s="209"/>
      <c r="G159" s="209"/>
      <c r="H159" s="209"/>
      <c r="I159" s="209"/>
      <c r="J159" s="209"/>
      <c r="K159" s="209"/>
      <c r="L159" s="209"/>
      <c r="M159" s="209"/>
    </row>
    <row r="160" spans="1:13">
      <c r="A160" s="209"/>
      <c r="B160" s="209"/>
      <c r="C160" s="209"/>
      <c r="D160" s="209"/>
      <c r="E160" s="209"/>
      <c r="F160" s="209"/>
      <c r="G160" s="209"/>
      <c r="H160" s="209"/>
      <c r="I160" s="209"/>
      <c r="J160" s="209"/>
      <c r="K160" s="209"/>
      <c r="L160" s="209"/>
      <c r="M160" s="209"/>
    </row>
    <row r="161" spans="1:13">
      <c r="A161" s="209"/>
      <c r="B161" s="209"/>
      <c r="C161" s="209"/>
      <c r="D161" s="209"/>
      <c r="E161" s="209"/>
      <c r="F161" s="209"/>
      <c r="G161" s="209"/>
      <c r="H161" s="209"/>
      <c r="I161" s="209"/>
      <c r="J161" s="209"/>
      <c r="K161" s="209"/>
      <c r="L161" s="209"/>
      <c r="M161" s="209"/>
    </row>
    <row r="162" spans="1:13">
      <c r="A162" s="209"/>
      <c r="B162" s="209"/>
      <c r="C162" s="209"/>
      <c r="D162" s="209"/>
      <c r="E162" s="209"/>
      <c r="F162" s="209"/>
      <c r="G162" s="209"/>
      <c r="H162" s="209"/>
      <c r="I162" s="209"/>
      <c r="J162" s="209"/>
      <c r="K162" s="209"/>
      <c r="L162" s="209"/>
      <c r="M162" s="209"/>
    </row>
    <row r="163" spans="1:13">
      <c r="A163" s="209"/>
      <c r="B163" s="209"/>
      <c r="C163" s="209"/>
      <c r="D163" s="209"/>
      <c r="E163" s="209"/>
      <c r="F163" s="209"/>
      <c r="G163" s="209"/>
      <c r="H163" s="209"/>
      <c r="I163" s="209"/>
      <c r="J163" s="209"/>
      <c r="K163" s="209"/>
      <c r="L163" s="209"/>
      <c r="M163" s="209"/>
    </row>
    <row r="164" spans="1:13">
      <c r="A164" s="209"/>
      <c r="B164" s="209"/>
      <c r="C164" s="209"/>
      <c r="D164" s="209"/>
      <c r="E164" s="209"/>
      <c r="F164" s="209"/>
      <c r="G164" s="209"/>
      <c r="H164" s="209"/>
      <c r="I164" s="209"/>
      <c r="J164" s="209"/>
      <c r="K164" s="209"/>
      <c r="L164" s="209"/>
      <c r="M164" s="209"/>
    </row>
    <row r="165" spans="1:13">
      <c r="A165" s="209"/>
      <c r="B165" s="209"/>
      <c r="C165" s="209"/>
      <c r="D165" s="209"/>
      <c r="E165" s="209"/>
      <c r="F165" s="209"/>
      <c r="G165" s="209"/>
      <c r="H165" s="209"/>
      <c r="I165" s="209"/>
      <c r="J165" s="209"/>
      <c r="K165" s="209"/>
      <c r="L165" s="209"/>
      <c r="M165" s="209"/>
    </row>
    <row r="166" spans="1:13">
      <c r="A166" s="209"/>
      <c r="B166" s="209"/>
      <c r="C166" s="209"/>
      <c r="D166" s="209"/>
      <c r="E166" s="209"/>
      <c r="F166" s="209"/>
      <c r="G166" s="209"/>
      <c r="H166" s="209"/>
      <c r="I166" s="209"/>
      <c r="J166" s="209"/>
      <c r="K166" s="209"/>
      <c r="L166" s="209"/>
      <c r="M166" s="209"/>
    </row>
    <row r="167" spans="1:13">
      <c r="A167" s="209"/>
      <c r="B167" s="209"/>
      <c r="C167" s="209"/>
      <c r="D167" s="209"/>
      <c r="E167" s="209"/>
      <c r="F167" s="209"/>
      <c r="G167" s="209"/>
      <c r="H167" s="209"/>
      <c r="I167" s="209"/>
      <c r="J167" s="209"/>
      <c r="K167" s="209"/>
      <c r="L167" s="209"/>
      <c r="M167" s="209"/>
    </row>
    <row r="168" spans="1:13">
      <c r="A168" s="209"/>
      <c r="B168" s="209"/>
      <c r="C168" s="209"/>
      <c r="D168" s="209"/>
      <c r="E168" s="209"/>
      <c r="F168" s="209"/>
      <c r="G168" s="209"/>
      <c r="H168" s="209"/>
      <c r="I168" s="209"/>
      <c r="J168" s="209"/>
      <c r="K168" s="209"/>
      <c r="L168" s="209"/>
      <c r="M168" s="209"/>
    </row>
    <row r="169" spans="1:13">
      <c r="A169" s="209"/>
      <c r="B169" s="209"/>
      <c r="C169" s="209"/>
      <c r="D169" s="209"/>
      <c r="E169" s="209"/>
      <c r="F169" s="209"/>
      <c r="G169" s="209"/>
      <c r="H169" s="209"/>
      <c r="I169" s="209"/>
      <c r="J169" s="209"/>
      <c r="K169" s="209"/>
      <c r="L169" s="209"/>
      <c r="M169" s="209"/>
    </row>
    <row r="170" spans="1:13">
      <c r="A170" s="209"/>
      <c r="B170" s="209"/>
      <c r="C170" s="209"/>
      <c r="D170" s="209"/>
      <c r="E170" s="209"/>
      <c r="F170" s="209"/>
      <c r="G170" s="209"/>
      <c r="H170" s="209"/>
      <c r="I170" s="209"/>
      <c r="J170" s="209"/>
      <c r="K170" s="209"/>
      <c r="L170" s="209"/>
      <c r="M170" s="209"/>
    </row>
    <row r="171" spans="1:13">
      <c r="A171" s="209"/>
      <c r="B171" s="209"/>
      <c r="C171" s="209"/>
      <c r="D171" s="209"/>
      <c r="E171" s="209"/>
      <c r="F171" s="209"/>
      <c r="G171" s="209"/>
      <c r="H171" s="209"/>
      <c r="I171" s="209"/>
      <c r="J171" s="209"/>
      <c r="K171" s="209"/>
      <c r="L171" s="209"/>
      <c r="M171" s="209"/>
    </row>
    <row r="172" spans="1:13">
      <c r="A172" s="209"/>
      <c r="B172" s="209"/>
      <c r="C172" s="209"/>
      <c r="D172" s="209"/>
      <c r="E172" s="209"/>
      <c r="F172" s="209"/>
      <c r="G172" s="209"/>
      <c r="H172" s="209"/>
      <c r="I172" s="209"/>
      <c r="J172" s="209"/>
      <c r="K172" s="209"/>
      <c r="L172" s="209"/>
      <c r="M172" s="209"/>
    </row>
    <row r="173" spans="1:13">
      <c r="A173" s="209"/>
      <c r="B173" s="209"/>
      <c r="C173" s="209"/>
      <c r="D173" s="209"/>
      <c r="E173" s="209"/>
      <c r="F173" s="209"/>
      <c r="G173" s="209"/>
      <c r="H173" s="209"/>
      <c r="I173" s="209"/>
      <c r="J173" s="209"/>
      <c r="K173" s="209"/>
      <c r="L173" s="209"/>
      <c r="M173" s="209"/>
    </row>
    <row r="174" spans="1:13">
      <c r="A174" s="209"/>
      <c r="B174" s="209"/>
      <c r="C174" s="209"/>
      <c r="D174" s="209"/>
      <c r="E174" s="209"/>
      <c r="F174" s="209"/>
      <c r="G174" s="209"/>
      <c r="H174" s="209"/>
      <c r="I174" s="209"/>
      <c r="J174" s="209"/>
      <c r="K174" s="209"/>
      <c r="L174" s="209"/>
      <c r="M174" s="209"/>
    </row>
    <row r="175" spans="1:13">
      <c r="A175" s="209"/>
      <c r="B175" s="209"/>
      <c r="C175" s="209"/>
      <c r="D175" s="209"/>
      <c r="E175" s="209"/>
      <c r="F175" s="209"/>
      <c r="G175" s="209"/>
      <c r="H175" s="209"/>
      <c r="I175" s="209"/>
      <c r="J175" s="209"/>
      <c r="K175" s="209"/>
      <c r="L175" s="209"/>
      <c r="M175" s="209"/>
    </row>
  </sheetData>
  <sheetProtection algorithmName="SHA-512" hashValue="vTOdaC3c1kpIS2yrZUZtdLXKRmbdiK9VeKsDkA9x0620BAVYzAUg07gZTpk0WHe6MhcLzBwEj8iEHU9YZH5oQQ==" saltValue="tDaP8nRPK1TqWby3Jwad6g==" spinCount="100000" sheet="1" objects="1" scenarios="1"/>
  <mergeCells count="73">
    <mergeCell ref="C1:M1"/>
    <mergeCell ref="C2:M2"/>
    <mergeCell ref="K36:M36"/>
    <mergeCell ref="F31:G31"/>
    <mergeCell ref="F32:G32"/>
    <mergeCell ref="F33:G33"/>
    <mergeCell ref="F34:G34"/>
    <mergeCell ref="F35:G35"/>
    <mergeCell ref="F26:G26"/>
    <mergeCell ref="F27:G27"/>
    <mergeCell ref="F28:G28"/>
    <mergeCell ref="F29:G29"/>
    <mergeCell ref="F30:G30"/>
    <mergeCell ref="F16:G16"/>
    <mergeCell ref="F17:G17"/>
    <mergeCell ref="F18:G18"/>
    <mergeCell ref="J3:J4"/>
    <mergeCell ref="K3:M4"/>
    <mergeCell ref="K6:M6"/>
    <mergeCell ref="K7:M7"/>
    <mergeCell ref="F9:G10"/>
    <mergeCell ref="E3:I3"/>
    <mergeCell ref="E4:I4"/>
    <mergeCell ref="I9:I10"/>
    <mergeCell ref="J9:M9"/>
    <mergeCell ref="L10:M10"/>
    <mergeCell ref="J10:K10"/>
    <mergeCell ref="G6:I6"/>
    <mergeCell ref="G7:I7"/>
    <mergeCell ref="C6:E6"/>
    <mergeCell ref="C7:E7"/>
    <mergeCell ref="J31:K31"/>
    <mergeCell ref="J32:K32"/>
    <mergeCell ref="J33:K33"/>
    <mergeCell ref="J34:K34"/>
    <mergeCell ref="J35:K35"/>
    <mergeCell ref="J26:K26"/>
    <mergeCell ref="J27:K27"/>
    <mergeCell ref="J28:K28"/>
    <mergeCell ref="J29:K29"/>
    <mergeCell ref="J30:K30"/>
    <mergeCell ref="J16:K16"/>
    <mergeCell ref="J17:K17"/>
    <mergeCell ref="J18:K18"/>
    <mergeCell ref="J19:K19"/>
    <mergeCell ref="J20:K20"/>
    <mergeCell ref="J11:K11"/>
    <mergeCell ref="J12:K12"/>
    <mergeCell ref="J13:K13"/>
    <mergeCell ref="J14:K14"/>
    <mergeCell ref="J15:K15"/>
    <mergeCell ref="B9:B10"/>
    <mergeCell ref="C9:C10"/>
    <mergeCell ref="D9:D10"/>
    <mergeCell ref="E9:E10"/>
    <mergeCell ref="H9:H10"/>
    <mergeCell ref="F19:G19"/>
    <mergeCell ref="F20:G20"/>
    <mergeCell ref="F11:G11"/>
    <mergeCell ref="F12:G12"/>
    <mergeCell ref="F13:G13"/>
    <mergeCell ref="F14:G14"/>
    <mergeCell ref="F15:G15"/>
    <mergeCell ref="F23:G23"/>
    <mergeCell ref="F24:G24"/>
    <mergeCell ref="F25:G25"/>
    <mergeCell ref="J21:K21"/>
    <mergeCell ref="J22:K22"/>
    <mergeCell ref="J23:K23"/>
    <mergeCell ref="J24:K24"/>
    <mergeCell ref="J25:K25"/>
    <mergeCell ref="F21:G21"/>
    <mergeCell ref="F22:G22"/>
  </mergeCells>
  <hyperlinks>
    <hyperlink ref="C2:M2" r:id="rId1" display="(See NECB/ZEBP alteration requirements)"/>
  </hyperlinks>
  <printOptions horizontalCentered="1"/>
  <pageMargins left="0.5" right="0.5" top="0.75" bottom="0.75" header="0.3" footer="0.3"/>
  <pageSetup scale="87" fitToHeight="0"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x14:formula1>
            <xm:f>'Code Tables'!$Q$25:$Q$46</xm:f>
          </x14:formula1>
          <xm:sqref>D11:D35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Validation Reference</vt:lpstr>
      <vt:lpstr>Code Tables</vt:lpstr>
      <vt:lpstr>SAMPLE Checklist - Alterations</vt:lpstr>
      <vt:lpstr>SAMPLE - Building Envelope</vt:lpstr>
      <vt:lpstr>SAMPLE - Lighting</vt:lpstr>
      <vt:lpstr>HVAC Equip</vt:lpstr>
      <vt:lpstr>SAMPLE - Service Water Htg</vt:lpstr>
      <vt:lpstr>'HVAC Equip'!Print_Area</vt:lpstr>
      <vt:lpstr>'SAMPLE - Building Envelope'!Print_Area</vt:lpstr>
      <vt:lpstr>'SAMPLE - Lighting'!Print_Area</vt:lpstr>
      <vt:lpstr>'SAMPLE - Service Water Htg'!Print_Area</vt:lpstr>
      <vt:lpstr>'SAMPLE Checklist - Alterations'!Print_Area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McCall</dc:creator>
  <cp:lastModifiedBy>McCall, Gregory</cp:lastModifiedBy>
  <cp:lastPrinted>2022-12-16T02:47:12Z</cp:lastPrinted>
  <dcterms:created xsi:type="dcterms:W3CDTF">2020-01-21T20:15:22Z</dcterms:created>
  <dcterms:modified xsi:type="dcterms:W3CDTF">2023-07-04T07:07:11Z</dcterms:modified>
</cp:coreProperties>
</file>